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ebruikersgegevens\wauterda\Downloads\"/>
    </mc:Choice>
  </mc:AlternateContent>
  <xr:revisionPtr revIDLastSave="0" documentId="13_ncr:1_{B12981C8-A9B7-4E0C-9449-F4B93C774588}" xr6:coauthVersionLast="41" xr6:coauthVersionMax="41" xr10:uidLastSave="{00000000-0000-0000-0000-000000000000}"/>
  <bookViews>
    <workbookView xWindow="28680" yWindow="-120" windowWidth="29040" windowHeight="16440" xr2:uid="{00000000-000D-0000-FFFF-FFFF00000000}"/>
  </bookViews>
  <sheets>
    <sheet name="Punten" sheetId="59" r:id="rId1"/>
    <sheet name="KM" sheetId="58" r:id="rId2"/>
    <sheet name="feb" sheetId="4" r:id="rId3"/>
    <sheet name="mrt" sheetId="16" r:id="rId4"/>
    <sheet name="apr" sheetId="22" r:id="rId5"/>
    <sheet name="mei" sheetId="31" r:id="rId6"/>
    <sheet name="jun" sheetId="36" r:id="rId7"/>
    <sheet name="jul" sheetId="41" r:id="rId8"/>
    <sheet name="aug" sheetId="46" r:id="rId9"/>
    <sheet name="sep" sheetId="51" r:id="rId10"/>
    <sheet name="okt" sheetId="14" r:id="rId11"/>
    <sheet name="boterpunten" sheetId="57" r:id="rId12"/>
  </sheets>
  <definedNames>
    <definedName name="_xlnm.Print_Area" localSheetId="11">boterpunten!$A$1:$AD$98</definedName>
    <definedName name="_xlnm.Print_Titles" localSheetId="4">apr!$1:$3</definedName>
    <definedName name="_xlnm.Print_Titles" localSheetId="8">aug!$1:$3</definedName>
    <definedName name="_xlnm.Print_Titles" localSheetId="11">boterpunten!$1:$1</definedName>
    <definedName name="_xlnm.Print_Titles" localSheetId="2">feb!$1:$3</definedName>
    <definedName name="_xlnm.Print_Titles" localSheetId="7">jul!$1:$3</definedName>
    <definedName name="_xlnm.Print_Titles" localSheetId="6">jun!$1:$3</definedName>
    <definedName name="_xlnm.Print_Titles" localSheetId="5">mei!$1:$3</definedName>
    <definedName name="_xlnm.Print_Titles" localSheetId="3">mrt!$1:$3</definedName>
    <definedName name="_xlnm.Print_Titles" localSheetId="10">okt!$1:$3</definedName>
    <definedName name="_xlnm.Print_Titles" localSheetId="9">sep!$1:$3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101" i="57" l="1"/>
  <c r="AC3" i="57"/>
  <c r="AD3" i="57" s="1"/>
  <c r="AC4" i="57"/>
  <c r="AD4" i="57" s="1"/>
  <c r="AC5" i="57"/>
  <c r="AD5" i="57" s="1"/>
  <c r="AC6" i="57"/>
  <c r="AD6" i="57" s="1"/>
  <c r="AC7" i="57"/>
  <c r="AD7" i="57" s="1"/>
  <c r="AC8" i="57"/>
  <c r="AD8" i="57" s="1"/>
  <c r="AC9" i="57"/>
  <c r="AD9" i="57" s="1"/>
  <c r="AC10" i="57"/>
  <c r="AD10" i="57" s="1"/>
  <c r="AC11" i="57"/>
  <c r="AD11" i="57" s="1"/>
  <c r="AC12" i="57"/>
  <c r="AD12" i="57" s="1"/>
  <c r="AC13" i="57"/>
  <c r="AD13" i="57" s="1"/>
  <c r="AC14" i="57"/>
  <c r="AD14" i="57" s="1"/>
  <c r="AC15" i="57"/>
  <c r="AD15" i="57" s="1"/>
  <c r="AC16" i="57"/>
  <c r="AD16" i="57" s="1"/>
  <c r="AC17" i="57"/>
  <c r="AD17" i="57" s="1"/>
  <c r="AC18" i="57"/>
  <c r="AD18" i="57" s="1"/>
  <c r="AC19" i="57"/>
  <c r="AD19" i="57" s="1"/>
  <c r="AC20" i="57"/>
  <c r="AD20" i="57" s="1"/>
  <c r="AC21" i="57"/>
  <c r="AD21" i="57" s="1"/>
  <c r="AC22" i="57"/>
  <c r="AD22" i="57" s="1"/>
  <c r="AC23" i="57"/>
  <c r="AD23" i="57" s="1"/>
  <c r="AC24" i="57"/>
  <c r="AD24" i="57" s="1"/>
  <c r="AC25" i="57"/>
  <c r="AD25" i="57" s="1"/>
  <c r="AC26" i="57"/>
  <c r="AD26" i="57" s="1"/>
  <c r="AC27" i="57"/>
  <c r="AD27" i="57" s="1"/>
  <c r="AC28" i="57"/>
  <c r="AD28" i="57" s="1"/>
  <c r="AC29" i="57"/>
  <c r="AD29" i="57" s="1"/>
  <c r="AC30" i="57"/>
  <c r="AD30" i="57" s="1"/>
  <c r="AC31" i="57"/>
  <c r="AD31" i="57" s="1"/>
  <c r="AC32" i="57"/>
  <c r="AD32" i="57" s="1"/>
  <c r="AC33" i="57"/>
  <c r="AD33" i="57" s="1"/>
  <c r="AC34" i="57"/>
  <c r="AD34" i="57" s="1"/>
  <c r="AC35" i="57"/>
  <c r="AD35" i="57" s="1"/>
  <c r="AC36" i="57"/>
  <c r="AD36" i="57" s="1"/>
  <c r="AC37" i="57"/>
  <c r="AD37" i="57" s="1"/>
  <c r="AC38" i="57"/>
  <c r="AD38" i="57" s="1"/>
  <c r="AC39" i="57"/>
  <c r="AD39" i="57" s="1"/>
  <c r="AC40" i="57"/>
  <c r="AD40" i="57" s="1"/>
  <c r="AC41" i="57"/>
  <c r="AD41" i="57" s="1"/>
  <c r="AC42" i="57"/>
  <c r="AD42" i="57" s="1"/>
  <c r="AC43" i="57"/>
  <c r="AD43" i="57" s="1"/>
  <c r="AC44" i="57"/>
  <c r="AD44" i="57" s="1"/>
  <c r="AC45" i="57"/>
  <c r="AD45" i="57" s="1"/>
  <c r="AC46" i="57"/>
  <c r="AD46" i="57" s="1"/>
  <c r="AC47" i="57"/>
  <c r="AD47" i="57" s="1"/>
  <c r="AC48" i="57"/>
  <c r="AD48" i="57" s="1"/>
  <c r="AC49" i="57"/>
  <c r="AD49" i="57" s="1"/>
  <c r="AC50" i="57"/>
  <c r="AD50" i="57" s="1"/>
  <c r="AC51" i="57"/>
  <c r="AD51" i="57" s="1"/>
  <c r="AC52" i="57"/>
  <c r="AD52" i="57" s="1"/>
  <c r="AC53" i="57"/>
  <c r="AD53" i="57" s="1"/>
  <c r="AC54" i="57"/>
  <c r="AD54" i="57" s="1"/>
  <c r="AC55" i="57"/>
  <c r="AD55" i="57" s="1"/>
  <c r="AD56" i="57"/>
  <c r="AD57" i="57"/>
  <c r="AC58" i="57"/>
  <c r="AD58" i="57" s="1"/>
  <c r="AC59" i="57"/>
  <c r="AD59" i="57" s="1"/>
  <c r="AC60" i="57"/>
  <c r="AD60" i="57" s="1"/>
  <c r="AC61" i="57"/>
  <c r="AD61" i="57" s="1"/>
  <c r="AC62" i="57"/>
  <c r="AD62" i="57" s="1"/>
  <c r="AC63" i="57"/>
  <c r="AD63" i="57" s="1"/>
  <c r="AC64" i="57"/>
  <c r="AD64" i="57" s="1"/>
  <c r="AC65" i="57"/>
  <c r="AD65" i="57" s="1"/>
  <c r="AC66" i="57"/>
  <c r="AD66" i="57" s="1"/>
  <c r="AC67" i="57"/>
  <c r="AD67" i="57" s="1"/>
  <c r="AC68" i="57"/>
  <c r="AD68" i="57" s="1"/>
  <c r="AC69" i="57"/>
  <c r="AD69" i="57" s="1"/>
  <c r="AC70" i="57"/>
  <c r="AD70" i="57" s="1"/>
  <c r="AC71" i="57"/>
  <c r="AD71" i="57" s="1"/>
  <c r="AC72" i="57"/>
  <c r="AD72" i="57" s="1"/>
  <c r="AC73" i="57"/>
  <c r="AD73" i="57" s="1"/>
  <c r="AC74" i="57"/>
  <c r="AD74" i="57" s="1"/>
  <c r="AC75" i="57"/>
  <c r="AD75" i="57" s="1"/>
  <c r="AC76" i="57"/>
  <c r="AD76" i="57" s="1"/>
  <c r="AC77" i="57"/>
  <c r="AD77" i="57" s="1"/>
  <c r="AC78" i="57"/>
  <c r="AD78" i="57" s="1"/>
  <c r="AC79" i="57"/>
  <c r="AD79" i="57" s="1"/>
  <c r="AC80" i="57"/>
  <c r="AD80" i="57" s="1"/>
  <c r="AC81" i="57"/>
  <c r="AD81" i="57" s="1"/>
  <c r="AC82" i="57"/>
  <c r="AD82" i="57" s="1"/>
  <c r="AC83" i="57"/>
  <c r="AD83" i="57" s="1"/>
  <c r="AC84" i="57"/>
  <c r="AD84" i="57" s="1"/>
  <c r="AC85" i="57"/>
  <c r="AD85" i="57" s="1"/>
  <c r="AC86" i="57"/>
  <c r="AD86" i="57" s="1"/>
  <c r="AC87" i="57"/>
  <c r="AD87" i="57" s="1"/>
  <c r="AC88" i="57"/>
  <c r="AD88" i="57" s="1"/>
  <c r="AC89" i="57"/>
  <c r="AD89" i="57" s="1"/>
  <c r="AC90" i="57"/>
  <c r="AD90" i="57" s="1"/>
  <c r="AC91" i="57"/>
  <c r="AD91" i="57" s="1"/>
  <c r="AC92" i="57"/>
  <c r="AD92" i="57" s="1"/>
  <c r="AC93" i="57"/>
  <c r="AD93" i="57" s="1"/>
  <c r="AC94" i="57"/>
  <c r="AD94" i="57" s="1"/>
  <c r="AC95" i="57"/>
  <c r="AD95" i="57" s="1"/>
  <c r="AC96" i="57"/>
  <c r="AD96" i="57" s="1"/>
  <c r="AC97" i="57"/>
  <c r="AD97" i="57" s="1"/>
  <c r="AC98" i="57"/>
  <c r="AD98" i="57" s="1"/>
  <c r="AC2" i="57"/>
  <c r="AD2" i="57" s="1"/>
  <c r="Q3" i="57" l="1"/>
  <c r="Q4" i="57"/>
  <c r="Q5" i="57"/>
  <c r="Q6" i="57"/>
  <c r="Q7" i="57"/>
  <c r="Q8" i="57"/>
  <c r="Q9" i="57"/>
  <c r="Q10" i="57"/>
  <c r="Q11" i="57"/>
  <c r="Q12" i="57"/>
  <c r="Q13" i="57"/>
  <c r="Q14" i="57"/>
  <c r="Q15" i="57"/>
  <c r="Q16" i="57"/>
  <c r="Q17" i="57"/>
  <c r="Q18" i="57"/>
  <c r="Q19" i="57"/>
  <c r="Q20" i="57"/>
  <c r="Q21" i="57"/>
  <c r="Q22" i="57"/>
  <c r="Q23" i="57"/>
  <c r="Q24" i="57"/>
  <c r="Q25" i="57"/>
  <c r="Q26" i="57"/>
  <c r="Q27" i="57"/>
  <c r="Q28" i="57"/>
  <c r="Q29" i="57"/>
  <c r="Q30" i="57"/>
  <c r="Q31" i="57"/>
  <c r="Q32" i="57"/>
  <c r="Q33" i="57"/>
  <c r="Q34" i="57"/>
  <c r="Q35" i="57"/>
  <c r="Q36" i="57"/>
  <c r="Q37" i="57"/>
  <c r="Q38" i="57"/>
  <c r="Q39" i="57"/>
  <c r="Q40" i="57"/>
  <c r="Q41" i="57"/>
  <c r="Q42" i="57"/>
  <c r="Q43" i="57"/>
  <c r="Q44" i="57"/>
  <c r="Q45" i="57"/>
  <c r="Q46" i="57"/>
  <c r="Q47" i="57"/>
  <c r="Q48" i="57"/>
  <c r="Q49" i="57"/>
  <c r="Q50" i="57"/>
  <c r="Q51" i="57"/>
  <c r="Q52" i="57"/>
  <c r="Q53" i="57"/>
  <c r="Q54" i="57"/>
  <c r="Q55" i="57"/>
  <c r="Q56" i="57"/>
  <c r="Q57" i="57"/>
  <c r="Q58" i="57"/>
  <c r="Q59" i="57"/>
  <c r="Q60" i="57"/>
  <c r="Q61" i="57"/>
  <c r="Q62" i="57"/>
  <c r="Q63" i="57"/>
  <c r="Q64" i="57"/>
  <c r="Q65" i="57"/>
  <c r="Q66" i="57"/>
  <c r="Q67" i="57"/>
  <c r="Q68" i="57"/>
  <c r="Q69" i="57"/>
  <c r="Q70" i="57"/>
  <c r="Q71" i="57"/>
  <c r="Q72" i="57"/>
  <c r="Q73" i="57"/>
  <c r="Q74" i="57"/>
  <c r="Q75" i="57"/>
  <c r="Q76" i="57"/>
  <c r="Q77" i="57"/>
  <c r="Q78" i="57"/>
  <c r="Q79" i="57"/>
  <c r="Q80" i="57"/>
  <c r="Q81" i="57"/>
  <c r="Q82" i="57"/>
  <c r="Q83" i="57"/>
  <c r="Q84" i="57"/>
  <c r="Q85" i="57"/>
  <c r="Q86" i="57"/>
  <c r="Q87" i="57"/>
  <c r="Q88" i="57"/>
  <c r="Q89" i="57"/>
  <c r="Q90" i="57"/>
  <c r="Q91" i="57"/>
  <c r="Q92" i="57"/>
  <c r="Q93" i="57"/>
  <c r="Q94" i="57"/>
  <c r="Q95" i="57"/>
  <c r="Q96" i="57"/>
  <c r="Q97" i="57"/>
  <c r="Q98" i="57"/>
  <c r="Q2" i="57"/>
  <c r="F35" i="14" l="1"/>
  <c r="J33" i="57" s="1"/>
  <c r="H35" i="14"/>
  <c r="K35" i="51"/>
  <c r="I33" i="57" s="1"/>
  <c r="M35" i="51"/>
  <c r="L35" i="46"/>
  <c r="H33" i="57" s="1"/>
  <c r="N35" i="46"/>
  <c r="J35" i="41"/>
  <c r="G33" i="57" s="1"/>
  <c r="L35" i="41"/>
  <c r="M35" i="36"/>
  <c r="F33" i="57" s="1"/>
  <c r="O35" i="36"/>
  <c r="L35" i="31"/>
  <c r="E33" i="57" s="1"/>
  <c r="N35" i="31"/>
  <c r="K35" i="22"/>
  <c r="D33" i="57" s="1"/>
  <c r="M35" i="22"/>
  <c r="L35" i="16"/>
  <c r="C33" i="57" s="1"/>
  <c r="N35" i="16"/>
  <c r="F35" i="4"/>
  <c r="H35" i="4"/>
  <c r="I35" i="4" s="1"/>
  <c r="G35" i="4" l="1"/>
  <c r="B33" i="57"/>
  <c r="M35" i="16"/>
  <c r="O35" i="16"/>
  <c r="I35" i="14"/>
  <c r="C58" i="58" s="1"/>
  <c r="N35" i="51"/>
  <c r="L35" i="22"/>
  <c r="M35" i="31"/>
  <c r="O35" i="46"/>
  <c r="M35" i="41"/>
  <c r="N35" i="22"/>
  <c r="O35" i="31"/>
  <c r="P35" i="36"/>
  <c r="N35" i="36"/>
  <c r="K35" i="41"/>
  <c r="M35" i="46"/>
  <c r="L35" i="51"/>
  <c r="G35" i="14"/>
  <c r="C66" i="59" s="1"/>
  <c r="O33" i="57" l="1"/>
  <c r="P33" i="57"/>
  <c r="R33" i="57" s="1"/>
  <c r="X33" i="57" s="1"/>
  <c r="F5" i="14"/>
  <c r="J3" i="57" s="1"/>
  <c r="H5" i="14"/>
  <c r="F6" i="14"/>
  <c r="J4" i="57" s="1"/>
  <c r="H6" i="14"/>
  <c r="F7" i="14"/>
  <c r="J5" i="57" s="1"/>
  <c r="H7" i="14"/>
  <c r="F8" i="14"/>
  <c r="J6" i="57" s="1"/>
  <c r="H8" i="14"/>
  <c r="F9" i="14"/>
  <c r="J7" i="57" s="1"/>
  <c r="H9" i="14"/>
  <c r="F10" i="14"/>
  <c r="J8" i="57" s="1"/>
  <c r="H10" i="14"/>
  <c r="F11" i="14"/>
  <c r="J9" i="57" s="1"/>
  <c r="H11" i="14"/>
  <c r="F12" i="14"/>
  <c r="J10" i="57" s="1"/>
  <c r="H12" i="14"/>
  <c r="F13" i="14"/>
  <c r="J11" i="57" s="1"/>
  <c r="H13" i="14"/>
  <c r="F14" i="14"/>
  <c r="J12" i="57" s="1"/>
  <c r="H14" i="14"/>
  <c r="F15" i="14"/>
  <c r="J13" i="57" s="1"/>
  <c r="H15" i="14"/>
  <c r="F16" i="14"/>
  <c r="J14" i="57" s="1"/>
  <c r="H16" i="14"/>
  <c r="F17" i="14"/>
  <c r="J15" i="57" s="1"/>
  <c r="H17" i="14"/>
  <c r="F18" i="14"/>
  <c r="J16" i="57" s="1"/>
  <c r="H18" i="14"/>
  <c r="F19" i="14"/>
  <c r="J17" i="57" s="1"/>
  <c r="H19" i="14"/>
  <c r="F20" i="14"/>
  <c r="J18" i="57" s="1"/>
  <c r="H20" i="14"/>
  <c r="F21" i="14"/>
  <c r="J19" i="57" s="1"/>
  <c r="H21" i="14"/>
  <c r="F22" i="14"/>
  <c r="J20" i="57" s="1"/>
  <c r="H22" i="14"/>
  <c r="F23" i="14"/>
  <c r="J21" i="57" s="1"/>
  <c r="H23" i="14"/>
  <c r="F24" i="14"/>
  <c r="J22" i="57" s="1"/>
  <c r="H24" i="14"/>
  <c r="F25" i="14"/>
  <c r="J23" i="57" s="1"/>
  <c r="H25" i="14"/>
  <c r="F26" i="14"/>
  <c r="J24" i="57" s="1"/>
  <c r="H26" i="14"/>
  <c r="F27" i="14"/>
  <c r="J25" i="57" s="1"/>
  <c r="H27" i="14"/>
  <c r="F28" i="14"/>
  <c r="J26" i="57" s="1"/>
  <c r="H28" i="14"/>
  <c r="F29" i="14"/>
  <c r="J27" i="57" s="1"/>
  <c r="H29" i="14"/>
  <c r="F30" i="14"/>
  <c r="J28" i="57" s="1"/>
  <c r="H30" i="14"/>
  <c r="F31" i="14"/>
  <c r="J29" i="57" s="1"/>
  <c r="H31" i="14"/>
  <c r="F32" i="14"/>
  <c r="J30" i="57" s="1"/>
  <c r="H32" i="14"/>
  <c r="F33" i="14"/>
  <c r="J31" i="57" s="1"/>
  <c r="H33" i="14"/>
  <c r="F34" i="14"/>
  <c r="J32" i="57" s="1"/>
  <c r="H34" i="14"/>
  <c r="F36" i="14"/>
  <c r="J34" i="57" s="1"/>
  <c r="H36" i="14"/>
  <c r="F37" i="14"/>
  <c r="J35" i="57" s="1"/>
  <c r="H37" i="14"/>
  <c r="F38" i="14"/>
  <c r="J36" i="57" s="1"/>
  <c r="H38" i="14"/>
  <c r="F39" i="14"/>
  <c r="J37" i="57" s="1"/>
  <c r="H39" i="14"/>
  <c r="F40" i="14"/>
  <c r="J38" i="57" s="1"/>
  <c r="H40" i="14"/>
  <c r="F41" i="14"/>
  <c r="J39" i="57" s="1"/>
  <c r="H41" i="14"/>
  <c r="F42" i="14"/>
  <c r="J40" i="57" s="1"/>
  <c r="H42" i="14"/>
  <c r="F43" i="14"/>
  <c r="J41" i="57" s="1"/>
  <c r="H43" i="14"/>
  <c r="F44" i="14"/>
  <c r="J42" i="57" s="1"/>
  <c r="H44" i="14"/>
  <c r="F45" i="14"/>
  <c r="J43" i="57" s="1"/>
  <c r="H45" i="14"/>
  <c r="F46" i="14"/>
  <c r="J44" i="57" s="1"/>
  <c r="H46" i="14"/>
  <c r="F47" i="14"/>
  <c r="J45" i="57" s="1"/>
  <c r="H47" i="14"/>
  <c r="F48" i="14"/>
  <c r="J46" i="57" s="1"/>
  <c r="H48" i="14"/>
  <c r="F49" i="14"/>
  <c r="J47" i="57" s="1"/>
  <c r="H49" i="14"/>
  <c r="F50" i="14"/>
  <c r="J48" i="57" s="1"/>
  <c r="H50" i="14"/>
  <c r="F51" i="14"/>
  <c r="J49" i="57" s="1"/>
  <c r="H51" i="14"/>
  <c r="F52" i="14"/>
  <c r="J50" i="57" s="1"/>
  <c r="H52" i="14"/>
  <c r="F53" i="14"/>
  <c r="J51" i="57" s="1"/>
  <c r="H53" i="14"/>
  <c r="F54" i="14"/>
  <c r="J52" i="57" s="1"/>
  <c r="H54" i="14"/>
  <c r="F55" i="14"/>
  <c r="J53" i="57" s="1"/>
  <c r="H55" i="14"/>
  <c r="F56" i="14"/>
  <c r="J54" i="57" s="1"/>
  <c r="H56" i="14"/>
  <c r="F57" i="14"/>
  <c r="J55" i="57" s="1"/>
  <c r="H57" i="14"/>
  <c r="F58" i="14"/>
  <c r="J56" i="57" s="1"/>
  <c r="H58" i="14"/>
  <c r="F59" i="14"/>
  <c r="J57" i="57" s="1"/>
  <c r="H59" i="14"/>
  <c r="F60" i="14"/>
  <c r="J58" i="57" s="1"/>
  <c r="H60" i="14"/>
  <c r="F61" i="14"/>
  <c r="J59" i="57" s="1"/>
  <c r="H61" i="14"/>
  <c r="F62" i="14"/>
  <c r="J60" i="57" s="1"/>
  <c r="H62" i="14"/>
  <c r="F63" i="14"/>
  <c r="J61" i="57" s="1"/>
  <c r="H63" i="14"/>
  <c r="F64" i="14"/>
  <c r="J62" i="57" s="1"/>
  <c r="H64" i="14"/>
  <c r="F65" i="14"/>
  <c r="J63" i="57" s="1"/>
  <c r="H65" i="14"/>
  <c r="F66" i="14"/>
  <c r="J64" i="57" s="1"/>
  <c r="H66" i="14"/>
  <c r="F67" i="14"/>
  <c r="J65" i="57" s="1"/>
  <c r="H67" i="14"/>
  <c r="F68" i="14"/>
  <c r="J66" i="57" s="1"/>
  <c r="H68" i="14"/>
  <c r="F69" i="14"/>
  <c r="J67" i="57" s="1"/>
  <c r="H69" i="14"/>
  <c r="F70" i="14"/>
  <c r="J68" i="57" s="1"/>
  <c r="H70" i="14"/>
  <c r="F71" i="14"/>
  <c r="J69" i="57" s="1"/>
  <c r="H71" i="14"/>
  <c r="F72" i="14"/>
  <c r="J70" i="57" s="1"/>
  <c r="H72" i="14"/>
  <c r="F73" i="14"/>
  <c r="J71" i="57" s="1"/>
  <c r="H73" i="14"/>
  <c r="F74" i="14"/>
  <c r="J72" i="57" s="1"/>
  <c r="H74" i="14"/>
  <c r="F75" i="14"/>
  <c r="J73" i="57" s="1"/>
  <c r="H75" i="14"/>
  <c r="F76" i="14"/>
  <c r="J74" i="57" s="1"/>
  <c r="H76" i="14"/>
  <c r="F77" i="14"/>
  <c r="J75" i="57" s="1"/>
  <c r="H77" i="14"/>
  <c r="F78" i="14"/>
  <c r="J76" i="57" s="1"/>
  <c r="H78" i="14"/>
  <c r="F79" i="14"/>
  <c r="J77" i="57" s="1"/>
  <c r="H79" i="14"/>
  <c r="F80" i="14"/>
  <c r="J78" i="57" s="1"/>
  <c r="H80" i="14"/>
  <c r="F81" i="14"/>
  <c r="J79" i="57" s="1"/>
  <c r="H81" i="14"/>
  <c r="F82" i="14"/>
  <c r="J80" i="57" s="1"/>
  <c r="H82" i="14"/>
  <c r="F83" i="14"/>
  <c r="J81" i="57" s="1"/>
  <c r="H83" i="14"/>
  <c r="F84" i="14"/>
  <c r="J82" i="57" s="1"/>
  <c r="H84" i="14"/>
  <c r="F85" i="14"/>
  <c r="J83" i="57" s="1"/>
  <c r="H85" i="14"/>
  <c r="F86" i="14"/>
  <c r="J84" i="57" s="1"/>
  <c r="H86" i="14"/>
  <c r="F87" i="14"/>
  <c r="J85" i="57" s="1"/>
  <c r="H87" i="14"/>
  <c r="F88" i="14"/>
  <c r="J86" i="57" s="1"/>
  <c r="H88" i="14"/>
  <c r="F89" i="14"/>
  <c r="J87" i="57" s="1"/>
  <c r="H89" i="14"/>
  <c r="F90" i="14"/>
  <c r="J88" i="57" s="1"/>
  <c r="H90" i="14"/>
  <c r="F91" i="14"/>
  <c r="J89" i="57" s="1"/>
  <c r="H91" i="14"/>
  <c r="F92" i="14"/>
  <c r="J90" i="57" s="1"/>
  <c r="H92" i="14"/>
  <c r="F93" i="14"/>
  <c r="J91" i="57" s="1"/>
  <c r="H93" i="14"/>
  <c r="F94" i="14"/>
  <c r="J92" i="57" s="1"/>
  <c r="H94" i="14"/>
  <c r="F95" i="14"/>
  <c r="J93" i="57" s="1"/>
  <c r="H95" i="14"/>
  <c r="F96" i="14"/>
  <c r="J94" i="57" s="1"/>
  <c r="H96" i="14"/>
  <c r="F97" i="14"/>
  <c r="J95" i="57" s="1"/>
  <c r="H97" i="14"/>
  <c r="F98" i="14"/>
  <c r="J96" i="57" s="1"/>
  <c r="H98" i="14"/>
  <c r="F99" i="14"/>
  <c r="J97" i="57" s="1"/>
  <c r="H99" i="14"/>
  <c r="F100" i="14"/>
  <c r="J98" i="57" s="1"/>
  <c r="H100" i="14"/>
  <c r="H4" i="14"/>
  <c r="F4" i="14"/>
  <c r="K5" i="51"/>
  <c r="I3" i="57" s="1"/>
  <c r="M5" i="51"/>
  <c r="K6" i="51"/>
  <c r="I4" i="57" s="1"/>
  <c r="M6" i="51"/>
  <c r="K7" i="51"/>
  <c r="I5" i="57" s="1"/>
  <c r="M7" i="51"/>
  <c r="K8" i="51"/>
  <c r="I6" i="57" s="1"/>
  <c r="M8" i="51"/>
  <c r="K9" i="51"/>
  <c r="I7" i="57" s="1"/>
  <c r="M9" i="51"/>
  <c r="K10" i="51"/>
  <c r="I8" i="57" s="1"/>
  <c r="M10" i="51"/>
  <c r="K11" i="51"/>
  <c r="I9" i="57" s="1"/>
  <c r="M11" i="51"/>
  <c r="K12" i="51"/>
  <c r="I10" i="57" s="1"/>
  <c r="M12" i="51"/>
  <c r="K13" i="51"/>
  <c r="I11" i="57" s="1"/>
  <c r="M13" i="51"/>
  <c r="K14" i="51"/>
  <c r="I12" i="57" s="1"/>
  <c r="M14" i="51"/>
  <c r="K15" i="51"/>
  <c r="I13" i="57" s="1"/>
  <c r="M15" i="51"/>
  <c r="K16" i="51"/>
  <c r="I14" i="57" s="1"/>
  <c r="M16" i="51"/>
  <c r="K17" i="51"/>
  <c r="I15" i="57" s="1"/>
  <c r="M17" i="51"/>
  <c r="K18" i="51"/>
  <c r="I16" i="57" s="1"/>
  <c r="M18" i="51"/>
  <c r="K19" i="51"/>
  <c r="I17" i="57" s="1"/>
  <c r="M19" i="51"/>
  <c r="K20" i="51"/>
  <c r="I18" i="57" s="1"/>
  <c r="M20" i="51"/>
  <c r="K21" i="51"/>
  <c r="I19" i="57" s="1"/>
  <c r="M21" i="51"/>
  <c r="K22" i="51"/>
  <c r="I20" i="57" s="1"/>
  <c r="M22" i="51"/>
  <c r="K23" i="51"/>
  <c r="I21" i="57" s="1"/>
  <c r="M23" i="51"/>
  <c r="K24" i="51"/>
  <c r="I22" i="57" s="1"/>
  <c r="M24" i="51"/>
  <c r="K25" i="51"/>
  <c r="I23" i="57" s="1"/>
  <c r="M25" i="51"/>
  <c r="K26" i="51"/>
  <c r="I24" i="57" s="1"/>
  <c r="M26" i="51"/>
  <c r="K27" i="51"/>
  <c r="I25" i="57" s="1"/>
  <c r="M27" i="51"/>
  <c r="K28" i="51"/>
  <c r="I26" i="57" s="1"/>
  <c r="M28" i="51"/>
  <c r="K29" i="51"/>
  <c r="I27" i="57" s="1"/>
  <c r="M29" i="51"/>
  <c r="K30" i="51"/>
  <c r="I28" i="57" s="1"/>
  <c r="M30" i="51"/>
  <c r="K31" i="51"/>
  <c r="I29" i="57" s="1"/>
  <c r="M31" i="51"/>
  <c r="K32" i="51"/>
  <c r="I30" i="57" s="1"/>
  <c r="M32" i="51"/>
  <c r="K33" i="51"/>
  <c r="I31" i="57" s="1"/>
  <c r="M33" i="51"/>
  <c r="K34" i="51"/>
  <c r="I32" i="57" s="1"/>
  <c r="M34" i="51"/>
  <c r="K36" i="51"/>
  <c r="I34" i="57" s="1"/>
  <c r="M36" i="51"/>
  <c r="K37" i="51"/>
  <c r="I35" i="57" s="1"/>
  <c r="M37" i="51"/>
  <c r="K38" i="51"/>
  <c r="I36" i="57" s="1"/>
  <c r="M38" i="51"/>
  <c r="K39" i="51"/>
  <c r="I37" i="57" s="1"/>
  <c r="M39" i="51"/>
  <c r="K40" i="51"/>
  <c r="I38" i="57" s="1"/>
  <c r="M40" i="51"/>
  <c r="K41" i="51"/>
  <c r="I39" i="57" s="1"/>
  <c r="M41" i="51"/>
  <c r="K42" i="51"/>
  <c r="I40" i="57" s="1"/>
  <c r="M42" i="51"/>
  <c r="K43" i="51"/>
  <c r="I41" i="57" s="1"/>
  <c r="M43" i="51"/>
  <c r="K44" i="51"/>
  <c r="I42" i="57" s="1"/>
  <c r="M44" i="51"/>
  <c r="K45" i="51"/>
  <c r="I43" i="57" s="1"/>
  <c r="M45" i="51"/>
  <c r="K46" i="51"/>
  <c r="I44" i="57" s="1"/>
  <c r="M46" i="51"/>
  <c r="K47" i="51"/>
  <c r="I45" i="57" s="1"/>
  <c r="M47" i="51"/>
  <c r="K48" i="51"/>
  <c r="I46" i="57" s="1"/>
  <c r="M48" i="51"/>
  <c r="K49" i="51"/>
  <c r="I47" i="57" s="1"/>
  <c r="M49" i="51"/>
  <c r="K50" i="51"/>
  <c r="I48" i="57" s="1"/>
  <c r="M50" i="51"/>
  <c r="K51" i="51"/>
  <c r="I49" i="57" s="1"/>
  <c r="M51" i="51"/>
  <c r="K52" i="51"/>
  <c r="I50" i="57" s="1"/>
  <c r="M52" i="51"/>
  <c r="K53" i="51"/>
  <c r="I51" i="57" s="1"/>
  <c r="M53" i="51"/>
  <c r="K54" i="51"/>
  <c r="I52" i="57" s="1"/>
  <c r="M54" i="51"/>
  <c r="K55" i="51"/>
  <c r="I53" i="57" s="1"/>
  <c r="M55" i="51"/>
  <c r="K56" i="51"/>
  <c r="I54" i="57" s="1"/>
  <c r="M56" i="51"/>
  <c r="K57" i="51"/>
  <c r="I55" i="57" s="1"/>
  <c r="M57" i="51"/>
  <c r="K58" i="51"/>
  <c r="I56" i="57" s="1"/>
  <c r="M58" i="51"/>
  <c r="K59" i="51"/>
  <c r="I57" i="57" s="1"/>
  <c r="M59" i="51"/>
  <c r="K60" i="51"/>
  <c r="I58" i="57" s="1"/>
  <c r="M60" i="51"/>
  <c r="K61" i="51"/>
  <c r="I59" i="57" s="1"/>
  <c r="M61" i="51"/>
  <c r="K62" i="51"/>
  <c r="I60" i="57" s="1"/>
  <c r="M62" i="51"/>
  <c r="K63" i="51"/>
  <c r="I61" i="57" s="1"/>
  <c r="M63" i="51"/>
  <c r="K64" i="51"/>
  <c r="I62" i="57" s="1"/>
  <c r="M64" i="51"/>
  <c r="K65" i="51"/>
  <c r="I63" i="57" s="1"/>
  <c r="M65" i="51"/>
  <c r="K66" i="51"/>
  <c r="I64" i="57" s="1"/>
  <c r="M66" i="51"/>
  <c r="K67" i="51"/>
  <c r="I65" i="57" s="1"/>
  <c r="M67" i="51"/>
  <c r="K68" i="51"/>
  <c r="I66" i="57" s="1"/>
  <c r="M68" i="51"/>
  <c r="K69" i="51"/>
  <c r="I67" i="57" s="1"/>
  <c r="M69" i="51"/>
  <c r="K70" i="51"/>
  <c r="I68" i="57" s="1"/>
  <c r="M70" i="51"/>
  <c r="K71" i="51"/>
  <c r="I69" i="57" s="1"/>
  <c r="M71" i="51"/>
  <c r="K72" i="51"/>
  <c r="I70" i="57" s="1"/>
  <c r="M72" i="51"/>
  <c r="K73" i="51"/>
  <c r="I71" i="57" s="1"/>
  <c r="M73" i="51"/>
  <c r="K74" i="51"/>
  <c r="I72" i="57" s="1"/>
  <c r="M74" i="51"/>
  <c r="K75" i="51"/>
  <c r="I73" i="57" s="1"/>
  <c r="M75" i="51"/>
  <c r="K76" i="51"/>
  <c r="I74" i="57" s="1"/>
  <c r="M76" i="51"/>
  <c r="K77" i="51"/>
  <c r="I75" i="57" s="1"/>
  <c r="M77" i="51"/>
  <c r="K78" i="51"/>
  <c r="I76" i="57" s="1"/>
  <c r="M78" i="51"/>
  <c r="K79" i="51"/>
  <c r="I77" i="57" s="1"/>
  <c r="M79" i="51"/>
  <c r="K80" i="51"/>
  <c r="I78" i="57" s="1"/>
  <c r="M80" i="51"/>
  <c r="K81" i="51"/>
  <c r="I79" i="57" s="1"/>
  <c r="M81" i="51"/>
  <c r="K82" i="51"/>
  <c r="I80" i="57" s="1"/>
  <c r="M82" i="51"/>
  <c r="K83" i="51"/>
  <c r="I81" i="57" s="1"/>
  <c r="M83" i="51"/>
  <c r="K84" i="51"/>
  <c r="I82" i="57" s="1"/>
  <c r="M84" i="51"/>
  <c r="K85" i="51"/>
  <c r="I83" i="57" s="1"/>
  <c r="M85" i="51"/>
  <c r="K86" i="51"/>
  <c r="I84" i="57" s="1"/>
  <c r="M86" i="51"/>
  <c r="K87" i="51"/>
  <c r="I85" i="57" s="1"/>
  <c r="M87" i="51"/>
  <c r="K88" i="51"/>
  <c r="I86" i="57" s="1"/>
  <c r="M88" i="51"/>
  <c r="K89" i="51"/>
  <c r="I87" i="57" s="1"/>
  <c r="M89" i="51"/>
  <c r="K90" i="51"/>
  <c r="I88" i="57" s="1"/>
  <c r="M90" i="51"/>
  <c r="K91" i="51"/>
  <c r="I89" i="57" s="1"/>
  <c r="M91" i="51"/>
  <c r="K92" i="51"/>
  <c r="I90" i="57" s="1"/>
  <c r="M92" i="51"/>
  <c r="K93" i="51"/>
  <c r="I91" i="57" s="1"/>
  <c r="M93" i="51"/>
  <c r="K94" i="51"/>
  <c r="I92" i="57" s="1"/>
  <c r="M94" i="51"/>
  <c r="K95" i="51"/>
  <c r="I93" i="57" s="1"/>
  <c r="M95" i="51"/>
  <c r="K96" i="51"/>
  <c r="I94" i="57" s="1"/>
  <c r="M96" i="51"/>
  <c r="K97" i="51"/>
  <c r="I95" i="57" s="1"/>
  <c r="M97" i="51"/>
  <c r="K98" i="51"/>
  <c r="I96" i="57" s="1"/>
  <c r="M98" i="51"/>
  <c r="K99" i="51"/>
  <c r="I97" i="57" s="1"/>
  <c r="M99" i="51"/>
  <c r="K100" i="51"/>
  <c r="I98" i="57" s="1"/>
  <c r="M100" i="51"/>
  <c r="M4" i="51"/>
  <c r="K4" i="51"/>
  <c r="L5" i="46"/>
  <c r="H3" i="57" s="1"/>
  <c r="N5" i="46"/>
  <c r="L6" i="46"/>
  <c r="H4" i="57" s="1"/>
  <c r="N6" i="46"/>
  <c r="L7" i="46"/>
  <c r="H5" i="57" s="1"/>
  <c r="N7" i="46"/>
  <c r="L8" i="46"/>
  <c r="H6" i="57" s="1"/>
  <c r="N8" i="46"/>
  <c r="L9" i="46"/>
  <c r="H7" i="57" s="1"/>
  <c r="N9" i="46"/>
  <c r="L10" i="46"/>
  <c r="H8" i="57" s="1"/>
  <c r="N10" i="46"/>
  <c r="L11" i="46"/>
  <c r="H9" i="57" s="1"/>
  <c r="N11" i="46"/>
  <c r="L12" i="46"/>
  <c r="H10" i="57" s="1"/>
  <c r="N12" i="46"/>
  <c r="L13" i="46"/>
  <c r="H11" i="57" s="1"/>
  <c r="N13" i="46"/>
  <c r="L14" i="46"/>
  <c r="H12" i="57" s="1"/>
  <c r="N14" i="46"/>
  <c r="L15" i="46"/>
  <c r="H13" i="57" s="1"/>
  <c r="N15" i="46"/>
  <c r="L16" i="46"/>
  <c r="H14" i="57" s="1"/>
  <c r="N16" i="46"/>
  <c r="L17" i="46"/>
  <c r="H15" i="57" s="1"/>
  <c r="N17" i="46"/>
  <c r="L18" i="46"/>
  <c r="H16" i="57" s="1"/>
  <c r="N18" i="46"/>
  <c r="L19" i="46"/>
  <c r="H17" i="57" s="1"/>
  <c r="N19" i="46"/>
  <c r="L20" i="46"/>
  <c r="H18" i="57" s="1"/>
  <c r="N20" i="46"/>
  <c r="L21" i="46"/>
  <c r="H19" i="57" s="1"/>
  <c r="N21" i="46"/>
  <c r="L22" i="46"/>
  <c r="H20" i="57" s="1"/>
  <c r="N22" i="46"/>
  <c r="L23" i="46"/>
  <c r="H21" i="57" s="1"/>
  <c r="N23" i="46"/>
  <c r="L24" i="46"/>
  <c r="H22" i="57" s="1"/>
  <c r="N24" i="46"/>
  <c r="L25" i="46"/>
  <c r="H23" i="57" s="1"/>
  <c r="N25" i="46"/>
  <c r="L26" i="46"/>
  <c r="H24" i="57" s="1"/>
  <c r="N26" i="46"/>
  <c r="L27" i="46"/>
  <c r="H25" i="57" s="1"/>
  <c r="N27" i="46"/>
  <c r="L28" i="46"/>
  <c r="H26" i="57" s="1"/>
  <c r="N28" i="46"/>
  <c r="L29" i="46"/>
  <c r="H27" i="57" s="1"/>
  <c r="N29" i="46"/>
  <c r="L30" i="46"/>
  <c r="H28" i="57" s="1"/>
  <c r="N30" i="46"/>
  <c r="L31" i="46"/>
  <c r="H29" i="57" s="1"/>
  <c r="N31" i="46"/>
  <c r="L32" i="46"/>
  <c r="H30" i="57" s="1"/>
  <c r="N32" i="46"/>
  <c r="L33" i="46"/>
  <c r="H31" i="57" s="1"/>
  <c r="N33" i="46"/>
  <c r="L34" i="46"/>
  <c r="H32" i="57" s="1"/>
  <c r="N34" i="46"/>
  <c r="L36" i="46"/>
  <c r="H34" i="57" s="1"/>
  <c r="N36" i="46"/>
  <c r="L37" i="46"/>
  <c r="H35" i="57" s="1"/>
  <c r="N37" i="46"/>
  <c r="L38" i="46"/>
  <c r="H36" i="57" s="1"/>
  <c r="N38" i="46"/>
  <c r="L39" i="46"/>
  <c r="H37" i="57" s="1"/>
  <c r="N39" i="46"/>
  <c r="L40" i="46"/>
  <c r="H38" i="57" s="1"/>
  <c r="N40" i="46"/>
  <c r="L41" i="46"/>
  <c r="H39" i="57" s="1"/>
  <c r="N41" i="46"/>
  <c r="L42" i="46"/>
  <c r="H40" i="57" s="1"/>
  <c r="N42" i="46"/>
  <c r="L43" i="46"/>
  <c r="H41" i="57" s="1"/>
  <c r="N43" i="46"/>
  <c r="L44" i="46"/>
  <c r="H42" i="57" s="1"/>
  <c r="N44" i="46"/>
  <c r="L45" i="46"/>
  <c r="H43" i="57" s="1"/>
  <c r="N45" i="46"/>
  <c r="L46" i="46"/>
  <c r="H44" i="57" s="1"/>
  <c r="N46" i="46"/>
  <c r="L47" i="46"/>
  <c r="H45" i="57" s="1"/>
  <c r="N47" i="46"/>
  <c r="L48" i="46"/>
  <c r="H46" i="57" s="1"/>
  <c r="N48" i="46"/>
  <c r="L49" i="46"/>
  <c r="H47" i="57" s="1"/>
  <c r="N49" i="46"/>
  <c r="L50" i="46"/>
  <c r="H48" i="57" s="1"/>
  <c r="N50" i="46"/>
  <c r="L51" i="46"/>
  <c r="H49" i="57" s="1"/>
  <c r="N51" i="46"/>
  <c r="L52" i="46"/>
  <c r="H50" i="57" s="1"/>
  <c r="N52" i="46"/>
  <c r="L53" i="46"/>
  <c r="H51" i="57" s="1"/>
  <c r="N53" i="46"/>
  <c r="L54" i="46"/>
  <c r="H52" i="57" s="1"/>
  <c r="N54" i="46"/>
  <c r="L55" i="46"/>
  <c r="H53" i="57" s="1"/>
  <c r="N55" i="46"/>
  <c r="L56" i="46"/>
  <c r="H54" i="57" s="1"/>
  <c r="N56" i="46"/>
  <c r="L57" i="46"/>
  <c r="H55" i="57" s="1"/>
  <c r="N57" i="46"/>
  <c r="L58" i="46"/>
  <c r="H56" i="57" s="1"/>
  <c r="N58" i="46"/>
  <c r="L59" i="46"/>
  <c r="H57" i="57" s="1"/>
  <c r="N59" i="46"/>
  <c r="L60" i="46"/>
  <c r="H58" i="57" s="1"/>
  <c r="N60" i="46"/>
  <c r="L61" i="46"/>
  <c r="H59" i="57" s="1"/>
  <c r="N61" i="46"/>
  <c r="L62" i="46"/>
  <c r="H60" i="57" s="1"/>
  <c r="N62" i="46"/>
  <c r="L63" i="46"/>
  <c r="H61" i="57" s="1"/>
  <c r="N63" i="46"/>
  <c r="L64" i="46"/>
  <c r="H62" i="57" s="1"/>
  <c r="N64" i="46"/>
  <c r="L65" i="46"/>
  <c r="H63" i="57" s="1"/>
  <c r="N65" i="46"/>
  <c r="L66" i="46"/>
  <c r="H64" i="57" s="1"/>
  <c r="N66" i="46"/>
  <c r="L67" i="46"/>
  <c r="H65" i="57" s="1"/>
  <c r="N67" i="46"/>
  <c r="L68" i="46"/>
  <c r="H66" i="57" s="1"/>
  <c r="N68" i="46"/>
  <c r="L69" i="46"/>
  <c r="H67" i="57" s="1"/>
  <c r="N69" i="46"/>
  <c r="L70" i="46"/>
  <c r="H68" i="57" s="1"/>
  <c r="N70" i="46"/>
  <c r="L71" i="46"/>
  <c r="H69" i="57" s="1"/>
  <c r="N71" i="46"/>
  <c r="L72" i="46"/>
  <c r="H70" i="57" s="1"/>
  <c r="N72" i="46"/>
  <c r="L73" i="46"/>
  <c r="H71" i="57" s="1"/>
  <c r="N73" i="46"/>
  <c r="L74" i="46"/>
  <c r="H72" i="57" s="1"/>
  <c r="N74" i="46"/>
  <c r="L75" i="46"/>
  <c r="H73" i="57" s="1"/>
  <c r="N75" i="46"/>
  <c r="L76" i="46"/>
  <c r="H74" i="57" s="1"/>
  <c r="N76" i="46"/>
  <c r="L77" i="46"/>
  <c r="H75" i="57" s="1"/>
  <c r="N77" i="46"/>
  <c r="L78" i="46"/>
  <c r="H76" i="57" s="1"/>
  <c r="N78" i="46"/>
  <c r="L79" i="46"/>
  <c r="H77" i="57" s="1"/>
  <c r="N79" i="46"/>
  <c r="L80" i="46"/>
  <c r="H78" i="57" s="1"/>
  <c r="N80" i="46"/>
  <c r="L81" i="46"/>
  <c r="H79" i="57" s="1"/>
  <c r="N81" i="46"/>
  <c r="L82" i="46"/>
  <c r="H80" i="57" s="1"/>
  <c r="N82" i="46"/>
  <c r="L83" i="46"/>
  <c r="H81" i="57" s="1"/>
  <c r="N83" i="46"/>
  <c r="L84" i="46"/>
  <c r="H82" i="57" s="1"/>
  <c r="N84" i="46"/>
  <c r="L85" i="46"/>
  <c r="H83" i="57" s="1"/>
  <c r="N85" i="46"/>
  <c r="L86" i="46"/>
  <c r="H84" i="57" s="1"/>
  <c r="N86" i="46"/>
  <c r="L87" i="46"/>
  <c r="H85" i="57" s="1"/>
  <c r="N87" i="46"/>
  <c r="L88" i="46"/>
  <c r="H86" i="57" s="1"/>
  <c r="N88" i="46"/>
  <c r="L89" i="46"/>
  <c r="H87" i="57" s="1"/>
  <c r="N89" i="46"/>
  <c r="L90" i="46"/>
  <c r="H88" i="57" s="1"/>
  <c r="N90" i="46"/>
  <c r="L91" i="46"/>
  <c r="H89" i="57" s="1"/>
  <c r="N91" i="46"/>
  <c r="L92" i="46"/>
  <c r="H90" i="57" s="1"/>
  <c r="N92" i="46"/>
  <c r="L93" i="46"/>
  <c r="H91" i="57" s="1"/>
  <c r="N93" i="46"/>
  <c r="L94" i="46"/>
  <c r="H92" i="57" s="1"/>
  <c r="N94" i="46"/>
  <c r="L95" i="46"/>
  <c r="H93" i="57" s="1"/>
  <c r="N95" i="46"/>
  <c r="L96" i="46"/>
  <c r="H94" i="57" s="1"/>
  <c r="N96" i="46"/>
  <c r="L97" i="46"/>
  <c r="H95" i="57" s="1"/>
  <c r="N97" i="46"/>
  <c r="L98" i="46"/>
  <c r="H96" i="57" s="1"/>
  <c r="N98" i="46"/>
  <c r="L99" i="46"/>
  <c r="H97" i="57" s="1"/>
  <c r="N99" i="46"/>
  <c r="L100" i="46"/>
  <c r="H98" i="57" s="1"/>
  <c r="N100" i="46"/>
  <c r="N4" i="46"/>
  <c r="L4" i="46"/>
  <c r="J5" i="41"/>
  <c r="G3" i="57" s="1"/>
  <c r="L5" i="41"/>
  <c r="J6" i="41"/>
  <c r="G4" i="57" s="1"/>
  <c r="L6" i="41"/>
  <c r="J7" i="41"/>
  <c r="G5" i="57" s="1"/>
  <c r="L7" i="41"/>
  <c r="J8" i="41"/>
  <c r="G6" i="57" s="1"/>
  <c r="L8" i="41"/>
  <c r="J9" i="41"/>
  <c r="G7" i="57" s="1"/>
  <c r="L9" i="41"/>
  <c r="J10" i="41"/>
  <c r="G8" i="57" s="1"/>
  <c r="L10" i="41"/>
  <c r="J11" i="41"/>
  <c r="G9" i="57" s="1"/>
  <c r="L11" i="41"/>
  <c r="J12" i="41"/>
  <c r="G10" i="57" s="1"/>
  <c r="L12" i="41"/>
  <c r="J13" i="41"/>
  <c r="G11" i="57" s="1"/>
  <c r="L13" i="41"/>
  <c r="J14" i="41"/>
  <c r="G12" i="57" s="1"/>
  <c r="L14" i="41"/>
  <c r="J15" i="41"/>
  <c r="G13" i="57" s="1"/>
  <c r="L15" i="41"/>
  <c r="J16" i="41"/>
  <c r="G14" i="57" s="1"/>
  <c r="L16" i="41"/>
  <c r="J17" i="41"/>
  <c r="G15" i="57" s="1"/>
  <c r="L17" i="41"/>
  <c r="J18" i="41"/>
  <c r="G16" i="57" s="1"/>
  <c r="L18" i="41"/>
  <c r="J19" i="41"/>
  <c r="G17" i="57" s="1"/>
  <c r="L19" i="41"/>
  <c r="J20" i="41"/>
  <c r="G18" i="57" s="1"/>
  <c r="L20" i="41"/>
  <c r="J21" i="41"/>
  <c r="G19" i="57" s="1"/>
  <c r="L21" i="41"/>
  <c r="J22" i="41"/>
  <c r="G20" i="57" s="1"/>
  <c r="L22" i="41"/>
  <c r="J23" i="41"/>
  <c r="G21" i="57" s="1"/>
  <c r="L23" i="41"/>
  <c r="J24" i="41"/>
  <c r="G22" i="57" s="1"/>
  <c r="L24" i="41"/>
  <c r="J25" i="41"/>
  <c r="G23" i="57" s="1"/>
  <c r="L25" i="41"/>
  <c r="J26" i="41"/>
  <c r="G24" i="57" s="1"/>
  <c r="L26" i="41"/>
  <c r="J27" i="41"/>
  <c r="G25" i="57" s="1"/>
  <c r="L27" i="41"/>
  <c r="J28" i="41"/>
  <c r="G26" i="57" s="1"/>
  <c r="L28" i="41"/>
  <c r="J29" i="41"/>
  <c r="G27" i="57" s="1"/>
  <c r="L29" i="41"/>
  <c r="J30" i="41"/>
  <c r="G28" i="57" s="1"/>
  <c r="L30" i="41"/>
  <c r="J31" i="41"/>
  <c r="G29" i="57" s="1"/>
  <c r="L31" i="41"/>
  <c r="J32" i="41"/>
  <c r="G30" i="57" s="1"/>
  <c r="L32" i="41"/>
  <c r="J33" i="41"/>
  <c r="G31" i="57" s="1"/>
  <c r="L33" i="41"/>
  <c r="J34" i="41"/>
  <c r="G32" i="57" s="1"/>
  <c r="L34" i="41"/>
  <c r="J36" i="41"/>
  <c r="G34" i="57" s="1"/>
  <c r="L36" i="41"/>
  <c r="J37" i="41"/>
  <c r="G35" i="57" s="1"/>
  <c r="L37" i="41"/>
  <c r="J38" i="41"/>
  <c r="G36" i="57" s="1"/>
  <c r="L38" i="41"/>
  <c r="J39" i="41"/>
  <c r="G37" i="57" s="1"/>
  <c r="L39" i="41"/>
  <c r="J40" i="41"/>
  <c r="G38" i="57" s="1"/>
  <c r="L40" i="41"/>
  <c r="J41" i="41"/>
  <c r="G39" i="57" s="1"/>
  <c r="L41" i="41"/>
  <c r="J42" i="41"/>
  <c r="G40" i="57" s="1"/>
  <c r="L42" i="41"/>
  <c r="J43" i="41"/>
  <c r="G41" i="57" s="1"/>
  <c r="L43" i="41"/>
  <c r="J44" i="41"/>
  <c r="G42" i="57" s="1"/>
  <c r="L44" i="41"/>
  <c r="J45" i="41"/>
  <c r="G43" i="57" s="1"/>
  <c r="L45" i="41"/>
  <c r="J46" i="41"/>
  <c r="G44" i="57" s="1"/>
  <c r="L46" i="41"/>
  <c r="J47" i="41"/>
  <c r="G45" i="57" s="1"/>
  <c r="L47" i="41"/>
  <c r="J48" i="41"/>
  <c r="G46" i="57" s="1"/>
  <c r="L48" i="41"/>
  <c r="J49" i="41"/>
  <c r="G47" i="57" s="1"/>
  <c r="L49" i="41"/>
  <c r="J50" i="41"/>
  <c r="G48" i="57" s="1"/>
  <c r="L50" i="41"/>
  <c r="J51" i="41"/>
  <c r="G49" i="57" s="1"/>
  <c r="L51" i="41"/>
  <c r="J52" i="41"/>
  <c r="G50" i="57" s="1"/>
  <c r="L52" i="41"/>
  <c r="J53" i="41"/>
  <c r="G51" i="57" s="1"/>
  <c r="L53" i="41"/>
  <c r="J54" i="41"/>
  <c r="G52" i="57" s="1"/>
  <c r="L54" i="41"/>
  <c r="J55" i="41"/>
  <c r="G53" i="57" s="1"/>
  <c r="L55" i="41"/>
  <c r="J56" i="41"/>
  <c r="G54" i="57" s="1"/>
  <c r="L56" i="41"/>
  <c r="J57" i="41"/>
  <c r="G55" i="57" s="1"/>
  <c r="L57" i="41"/>
  <c r="J58" i="41"/>
  <c r="G56" i="57" s="1"/>
  <c r="L58" i="41"/>
  <c r="J59" i="41"/>
  <c r="G57" i="57" s="1"/>
  <c r="L59" i="41"/>
  <c r="J60" i="41"/>
  <c r="G58" i="57" s="1"/>
  <c r="L60" i="41"/>
  <c r="J61" i="41"/>
  <c r="G59" i="57" s="1"/>
  <c r="L61" i="41"/>
  <c r="J62" i="41"/>
  <c r="G60" i="57" s="1"/>
  <c r="L62" i="41"/>
  <c r="J63" i="41"/>
  <c r="G61" i="57" s="1"/>
  <c r="L63" i="41"/>
  <c r="J64" i="41"/>
  <c r="G62" i="57" s="1"/>
  <c r="L64" i="41"/>
  <c r="J65" i="41"/>
  <c r="G63" i="57" s="1"/>
  <c r="L65" i="41"/>
  <c r="J66" i="41"/>
  <c r="G64" i="57" s="1"/>
  <c r="L66" i="41"/>
  <c r="J67" i="41"/>
  <c r="G65" i="57" s="1"/>
  <c r="L67" i="41"/>
  <c r="J68" i="41"/>
  <c r="G66" i="57" s="1"/>
  <c r="L68" i="41"/>
  <c r="J69" i="41"/>
  <c r="G67" i="57" s="1"/>
  <c r="L69" i="41"/>
  <c r="J70" i="41"/>
  <c r="G68" i="57" s="1"/>
  <c r="L70" i="41"/>
  <c r="J71" i="41"/>
  <c r="G69" i="57" s="1"/>
  <c r="L71" i="41"/>
  <c r="J72" i="41"/>
  <c r="G70" i="57" s="1"/>
  <c r="L72" i="41"/>
  <c r="J73" i="41"/>
  <c r="G71" i="57" s="1"/>
  <c r="L73" i="41"/>
  <c r="J74" i="41"/>
  <c r="G72" i="57" s="1"/>
  <c r="L74" i="41"/>
  <c r="J75" i="41"/>
  <c r="G73" i="57" s="1"/>
  <c r="L75" i="41"/>
  <c r="J76" i="41"/>
  <c r="G74" i="57" s="1"/>
  <c r="L76" i="41"/>
  <c r="J77" i="41"/>
  <c r="G75" i="57" s="1"/>
  <c r="L77" i="41"/>
  <c r="J78" i="41"/>
  <c r="G76" i="57" s="1"/>
  <c r="L78" i="41"/>
  <c r="J79" i="41"/>
  <c r="G77" i="57" s="1"/>
  <c r="L79" i="41"/>
  <c r="J80" i="41"/>
  <c r="G78" i="57" s="1"/>
  <c r="L80" i="41"/>
  <c r="J81" i="41"/>
  <c r="G79" i="57" s="1"/>
  <c r="L81" i="41"/>
  <c r="J82" i="41"/>
  <c r="G80" i="57" s="1"/>
  <c r="L82" i="41"/>
  <c r="J83" i="41"/>
  <c r="G81" i="57" s="1"/>
  <c r="L83" i="41"/>
  <c r="J84" i="41"/>
  <c r="G82" i="57" s="1"/>
  <c r="L84" i="41"/>
  <c r="J85" i="41"/>
  <c r="G83" i="57" s="1"/>
  <c r="L85" i="41"/>
  <c r="J86" i="41"/>
  <c r="G84" i="57" s="1"/>
  <c r="L86" i="41"/>
  <c r="J87" i="41"/>
  <c r="G85" i="57" s="1"/>
  <c r="L87" i="41"/>
  <c r="J88" i="41"/>
  <c r="G86" i="57" s="1"/>
  <c r="L88" i="41"/>
  <c r="J89" i="41"/>
  <c r="G87" i="57" s="1"/>
  <c r="L89" i="41"/>
  <c r="J90" i="41"/>
  <c r="G88" i="57" s="1"/>
  <c r="L90" i="41"/>
  <c r="J91" i="41"/>
  <c r="G89" i="57" s="1"/>
  <c r="L91" i="41"/>
  <c r="J92" i="41"/>
  <c r="G90" i="57" s="1"/>
  <c r="L92" i="41"/>
  <c r="J93" i="41"/>
  <c r="G91" i="57" s="1"/>
  <c r="L93" i="41"/>
  <c r="J94" i="41"/>
  <c r="G92" i="57" s="1"/>
  <c r="L94" i="41"/>
  <c r="J95" i="41"/>
  <c r="G93" i="57" s="1"/>
  <c r="L95" i="41"/>
  <c r="J96" i="41"/>
  <c r="G94" i="57" s="1"/>
  <c r="L96" i="41"/>
  <c r="J97" i="41"/>
  <c r="G95" i="57" s="1"/>
  <c r="L97" i="41"/>
  <c r="J98" i="41"/>
  <c r="G96" i="57" s="1"/>
  <c r="L98" i="41"/>
  <c r="J99" i="41"/>
  <c r="G97" i="57" s="1"/>
  <c r="L99" i="41"/>
  <c r="J100" i="41"/>
  <c r="G98" i="57" s="1"/>
  <c r="L100" i="41"/>
  <c r="L4" i="41"/>
  <c r="J4" i="41"/>
  <c r="M5" i="36"/>
  <c r="F3" i="57" s="1"/>
  <c r="O5" i="36"/>
  <c r="M6" i="36"/>
  <c r="F4" i="57" s="1"/>
  <c r="O6" i="36"/>
  <c r="M7" i="36"/>
  <c r="F5" i="57" s="1"/>
  <c r="O7" i="36"/>
  <c r="M8" i="36"/>
  <c r="F6" i="57" s="1"/>
  <c r="O8" i="36"/>
  <c r="M9" i="36"/>
  <c r="F7" i="57" s="1"/>
  <c r="O9" i="36"/>
  <c r="M10" i="36"/>
  <c r="F8" i="57" s="1"/>
  <c r="O10" i="36"/>
  <c r="M11" i="36"/>
  <c r="F9" i="57" s="1"/>
  <c r="O11" i="36"/>
  <c r="M12" i="36"/>
  <c r="F10" i="57" s="1"/>
  <c r="O12" i="36"/>
  <c r="M13" i="36"/>
  <c r="F11" i="57" s="1"/>
  <c r="O13" i="36"/>
  <c r="M14" i="36"/>
  <c r="F12" i="57" s="1"/>
  <c r="O14" i="36"/>
  <c r="M15" i="36"/>
  <c r="F13" i="57" s="1"/>
  <c r="O15" i="36"/>
  <c r="M16" i="36"/>
  <c r="F14" i="57" s="1"/>
  <c r="O16" i="36"/>
  <c r="M17" i="36"/>
  <c r="F15" i="57" s="1"/>
  <c r="O17" i="36"/>
  <c r="M18" i="36"/>
  <c r="F16" i="57" s="1"/>
  <c r="O18" i="36"/>
  <c r="M19" i="36"/>
  <c r="F17" i="57" s="1"/>
  <c r="O19" i="36"/>
  <c r="M20" i="36"/>
  <c r="F18" i="57" s="1"/>
  <c r="O20" i="36"/>
  <c r="M21" i="36"/>
  <c r="F19" i="57" s="1"/>
  <c r="O21" i="36"/>
  <c r="M22" i="36"/>
  <c r="F20" i="57" s="1"/>
  <c r="O22" i="36"/>
  <c r="M23" i="36"/>
  <c r="F21" i="57" s="1"/>
  <c r="O23" i="36"/>
  <c r="M24" i="36"/>
  <c r="F22" i="57" s="1"/>
  <c r="O24" i="36"/>
  <c r="M25" i="36"/>
  <c r="F23" i="57" s="1"/>
  <c r="O25" i="36"/>
  <c r="M26" i="36"/>
  <c r="F24" i="57" s="1"/>
  <c r="O26" i="36"/>
  <c r="M27" i="36"/>
  <c r="F25" i="57" s="1"/>
  <c r="O27" i="36"/>
  <c r="M28" i="36"/>
  <c r="F26" i="57" s="1"/>
  <c r="O28" i="36"/>
  <c r="M29" i="36"/>
  <c r="F27" i="57" s="1"/>
  <c r="O29" i="36"/>
  <c r="M30" i="36"/>
  <c r="F28" i="57" s="1"/>
  <c r="O30" i="36"/>
  <c r="M31" i="36"/>
  <c r="F29" i="57" s="1"/>
  <c r="O31" i="36"/>
  <c r="M32" i="36"/>
  <c r="F30" i="57" s="1"/>
  <c r="O32" i="36"/>
  <c r="M33" i="36"/>
  <c r="F31" i="57" s="1"/>
  <c r="O33" i="36"/>
  <c r="M34" i="36"/>
  <c r="F32" i="57" s="1"/>
  <c r="O34" i="36"/>
  <c r="M36" i="36"/>
  <c r="F34" i="57" s="1"/>
  <c r="O36" i="36"/>
  <c r="M37" i="36"/>
  <c r="F35" i="57" s="1"/>
  <c r="O37" i="36"/>
  <c r="M38" i="36"/>
  <c r="F36" i="57" s="1"/>
  <c r="O38" i="36"/>
  <c r="M39" i="36"/>
  <c r="F37" i="57" s="1"/>
  <c r="O39" i="36"/>
  <c r="M40" i="36"/>
  <c r="F38" i="57" s="1"/>
  <c r="O40" i="36"/>
  <c r="M41" i="36"/>
  <c r="F39" i="57" s="1"/>
  <c r="O41" i="36"/>
  <c r="M42" i="36"/>
  <c r="F40" i="57" s="1"/>
  <c r="O42" i="36"/>
  <c r="M43" i="36"/>
  <c r="F41" i="57" s="1"/>
  <c r="O43" i="36"/>
  <c r="M44" i="36"/>
  <c r="F42" i="57" s="1"/>
  <c r="O44" i="36"/>
  <c r="M45" i="36"/>
  <c r="F43" i="57" s="1"/>
  <c r="O45" i="36"/>
  <c r="M46" i="36"/>
  <c r="F44" i="57" s="1"/>
  <c r="O46" i="36"/>
  <c r="M47" i="36"/>
  <c r="F45" i="57" s="1"/>
  <c r="O47" i="36"/>
  <c r="M48" i="36"/>
  <c r="F46" i="57" s="1"/>
  <c r="O48" i="36"/>
  <c r="M49" i="36"/>
  <c r="F47" i="57" s="1"/>
  <c r="O49" i="36"/>
  <c r="M50" i="36"/>
  <c r="F48" i="57" s="1"/>
  <c r="O50" i="36"/>
  <c r="M51" i="36"/>
  <c r="F49" i="57" s="1"/>
  <c r="O51" i="36"/>
  <c r="M52" i="36"/>
  <c r="F50" i="57" s="1"/>
  <c r="O52" i="36"/>
  <c r="M53" i="36"/>
  <c r="F51" i="57" s="1"/>
  <c r="O53" i="36"/>
  <c r="M54" i="36"/>
  <c r="F52" i="57" s="1"/>
  <c r="O54" i="36"/>
  <c r="M55" i="36"/>
  <c r="F53" i="57" s="1"/>
  <c r="O55" i="36"/>
  <c r="M56" i="36"/>
  <c r="F54" i="57" s="1"/>
  <c r="O56" i="36"/>
  <c r="M57" i="36"/>
  <c r="F55" i="57" s="1"/>
  <c r="O57" i="36"/>
  <c r="M58" i="36"/>
  <c r="F56" i="57" s="1"/>
  <c r="O58" i="36"/>
  <c r="M59" i="36"/>
  <c r="F57" i="57" s="1"/>
  <c r="O59" i="36"/>
  <c r="M60" i="36"/>
  <c r="F58" i="57" s="1"/>
  <c r="O60" i="36"/>
  <c r="M61" i="36"/>
  <c r="F59" i="57" s="1"/>
  <c r="O61" i="36"/>
  <c r="M62" i="36"/>
  <c r="F60" i="57" s="1"/>
  <c r="O62" i="36"/>
  <c r="M63" i="36"/>
  <c r="F61" i="57" s="1"/>
  <c r="O63" i="36"/>
  <c r="M64" i="36"/>
  <c r="F62" i="57" s="1"/>
  <c r="O64" i="36"/>
  <c r="M65" i="36"/>
  <c r="F63" i="57" s="1"/>
  <c r="O65" i="36"/>
  <c r="M66" i="36"/>
  <c r="F64" i="57" s="1"/>
  <c r="O66" i="36"/>
  <c r="M67" i="36"/>
  <c r="F65" i="57" s="1"/>
  <c r="O67" i="36"/>
  <c r="M68" i="36"/>
  <c r="F66" i="57" s="1"/>
  <c r="O68" i="36"/>
  <c r="M69" i="36"/>
  <c r="F67" i="57" s="1"/>
  <c r="O69" i="36"/>
  <c r="M70" i="36"/>
  <c r="F68" i="57" s="1"/>
  <c r="O70" i="36"/>
  <c r="M71" i="36"/>
  <c r="F69" i="57" s="1"/>
  <c r="O71" i="36"/>
  <c r="M72" i="36"/>
  <c r="F70" i="57" s="1"/>
  <c r="O72" i="36"/>
  <c r="M73" i="36"/>
  <c r="F71" i="57" s="1"/>
  <c r="O73" i="36"/>
  <c r="M74" i="36"/>
  <c r="F72" i="57" s="1"/>
  <c r="O74" i="36"/>
  <c r="M75" i="36"/>
  <c r="F73" i="57" s="1"/>
  <c r="O75" i="36"/>
  <c r="M76" i="36"/>
  <c r="F74" i="57" s="1"/>
  <c r="O76" i="36"/>
  <c r="M77" i="36"/>
  <c r="F75" i="57" s="1"/>
  <c r="O77" i="36"/>
  <c r="M78" i="36"/>
  <c r="F76" i="57" s="1"/>
  <c r="O78" i="36"/>
  <c r="M79" i="36"/>
  <c r="F77" i="57" s="1"/>
  <c r="O79" i="36"/>
  <c r="M80" i="36"/>
  <c r="F78" i="57" s="1"/>
  <c r="O80" i="36"/>
  <c r="M81" i="36"/>
  <c r="F79" i="57" s="1"/>
  <c r="O81" i="36"/>
  <c r="M82" i="36"/>
  <c r="F80" i="57" s="1"/>
  <c r="O82" i="36"/>
  <c r="M83" i="36"/>
  <c r="F81" i="57" s="1"/>
  <c r="O83" i="36"/>
  <c r="M84" i="36"/>
  <c r="F82" i="57" s="1"/>
  <c r="O84" i="36"/>
  <c r="M85" i="36"/>
  <c r="F83" i="57" s="1"/>
  <c r="O85" i="36"/>
  <c r="M86" i="36"/>
  <c r="F84" i="57" s="1"/>
  <c r="O86" i="36"/>
  <c r="M87" i="36"/>
  <c r="F85" i="57" s="1"/>
  <c r="O87" i="36"/>
  <c r="M88" i="36"/>
  <c r="F86" i="57" s="1"/>
  <c r="O88" i="36"/>
  <c r="M89" i="36"/>
  <c r="F87" i="57" s="1"/>
  <c r="O89" i="36"/>
  <c r="M90" i="36"/>
  <c r="F88" i="57" s="1"/>
  <c r="O90" i="36"/>
  <c r="M91" i="36"/>
  <c r="F89" i="57" s="1"/>
  <c r="O91" i="36"/>
  <c r="M92" i="36"/>
  <c r="F90" i="57" s="1"/>
  <c r="O92" i="36"/>
  <c r="M93" i="36"/>
  <c r="F91" i="57" s="1"/>
  <c r="O93" i="36"/>
  <c r="M94" i="36"/>
  <c r="F92" i="57" s="1"/>
  <c r="O94" i="36"/>
  <c r="M95" i="36"/>
  <c r="F93" i="57" s="1"/>
  <c r="O95" i="36"/>
  <c r="M96" i="36"/>
  <c r="F94" i="57" s="1"/>
  <c r="O96" i="36"/>
  <c r="M97" i="36"/>
  <c r="F95" i="57" s="1"/>
  <c r="O97" i="36"/>
  <c r="M98" i="36"/>
  <c r="F96" i="57" s="1"/>
  <c r="O98" i="36"/>
  <c r="M99" i="36"/>
  <c r="F97" i="57" s="1"/>
  <c r="O99" i="36"/>
  <c r="M100" i="36"/>
  <c r="F98" i="57" s="1"/>
  <c r="O100" i="36"/>
  <c r="O4" i="36"/>
  <c r="M4" i="36"/>
  <c r="L5" i="31"/>
  <c r="E3" i="57" s="1"/>
  <c r="N5" i="31"/>
  <c r="L6" i="31"/>
  <c r="E4" i="57" s="1"/>
  <c r="N6" i="31"/>
  <c r="L7" i="31"/>
  <c r="E5" i="57" s="1"/>
  <c r="N7" i="31"/>
  <c r="L8" i="31"/>
  <c r="E6" i="57" s="1"/>
  <c r="N8" i="31"/>
  <c r="L9" i="31"/>
  <c r="E7" i="57" s="1"/>
  <c r="N9" i="31"/>
  <c r="L10" i="31"/>
  <c r="E8" i="57" s="1"/>
  <c r="N10" i="31"/>
  <c r="L11" i="31"/>
  <c r="E9" i="57" s="1"/>
  <c r="N11" i="31"/>
  <c r="L12" i="31"/>
  <c r="E10" i="57" s="1"/>
  <c r="N12" i="31"/>
  <c r="L13" i="31"/>
  <c r="E11" i="57" s="1"/>
  <c r="N13" i="31"/>
  <c r="L14" i="31"/>
  <c r="E12" i="57" s="1"/>
  <c r="N14" i="31"/>
  <c r="L15" i="31"/>
  <c r="E13" i="57" s="1"/>
  <c r="N15" i="31"/>
  <c r="L16" i="31"/>
  <c r="E14" i="57" s="1"/>
  <c r="N16" i="31"/>
  <c r="L17" i="31"/>
  <c r="E15" i="57" s="1"/>
  <c r="N17" i="31"/>
  <c r="L18" i="31"/>
  <c r="E16" i="57" s="1"/>
  <c r="N18" i="31"/>
  <c r="L19" i="31"/>
  <c r="E17" i="57" s="1"/>
  <c r="N19" i="31"/>
  <c r="L20" i="31"/>
  <c r="E18" i="57" s="1"/>
  <c r="N20" i="31"/>
  <c r="L21" i="31"/>
  <c r="E19" i="57" s="1"/>
  <c r="N21" i="31"/>
  <c r="L22" i="31"/>
  <c r="E20" i="57" s="1"/>
  <c r="N22" i="31"/>
  <c r="L23" i="31"/>
  <c r="E21" i="57" s="1"/>
  <c r="N23" i="31"/>
  <c r="L24" i="31"/>
  <c r="E22" i="57" s="1"/>
  <c r="N24" i="31"/>
  <c r="L25" i="31"/>
  <c r="E23" i="57" s="1"/>
  <c r="N25" i="31"/>
  <c r="L26" i="31"/>
  <c r="E24" i="57" s="1"/>
  <c r="N26" i="31"/>
  <c r="L27" i="31"/>
  <c r="E25" i="57" s="1"/>
  <c r="N27" i="31"/>
  <c r="L28" i="31"/>
  <c r="E26" i="57" s="1"/>
  <c r="N28" i="31"/>
  <c r="L29" i="31"/>
  <c r="E27" i="57" s="1"/>
  <c r="N29" i="31"/>
  <c r="L30" i="31"/>
  <c r="E28" i="57" s="1"/>
  <c r="N30" i="31"/>
  <c r="L31" i="31"/>
  <c r="E29" i="57" s="1"/>
  <c r="N31" i="31"/>
  <c r="L32" i="31"/>
  <c r="E30" i="57" s="1"/>
  <c r="N32" i="31"/>
  <c r="L33" i="31"/>
  <c r="E31" i="57" s="1"/>
  <c r="N33" i="31"/>
  <c r="L34" i="31"/>
  <c r="E32" i="57" s="1"/>
  <c r="N34" i="31"/>
  <c r="L36" i="31"/>
  <c r="E34" i="57" s="1"/>
  <c r="N36" i="31"/>
  <c r="L37" i="31"/>
  <c r="E35" i="57" s="1"/>
  <c r="N37" i="31"/>
  <c r="L38" i="31"/>
  <c r="E36" i="57" s="1"/>
  <c r="N38" i="31"/>
  <c r="L39" i="31"/>
  <c r="E37" i="57" s="1"/>
  <c r="N39" i="31"/>
  <c r="L40" i="31"/>
  <c r="E38" i="57" s="1"/>
  <c r="N40" i="31"/>
  <c r="L41" i="31"/>
  <c r="E39" i="57" s="1"/>
  <c r="N41" i="31"/>
  <c r="L42" i="31"/>
  <c r="E40" i="57" s="1"/>
  <c r="N42" i="31"/>
  <c r="L43" i="31"/>
  <c r="E41" i="57" s="1"/>
  <c r="N43" i="31"/>
  <c r="L44" i="31"/>
  <c r="E42" i="57" s="1"/>
  <c r="N44" i="31"/>
  <c r="L45" i="31"/>
  <c r="E43" i="57" s="1"/>
  <c r="N45" i="31"/>
  <c r="L46" i="31"/>
  <c r="E44" i="57" s="1"/>
  <c r="N46" i="31"/>
  <c r="L47" i="31"/>
  <c r="E45" i="57" s="1"/>
  <c r="N47" i="31"/>
  <c r="L48" i="31"/>
  <c r="E46" i="57" s="1"/>
  <c r="N48" i="31"/>
  <c r="L49" i="31"/>
  <c r="E47" i="57" s="1"/>
  <c r="N49" i="31"/>
  <c r="L50" i="31"/>
  <c r="E48" i="57" s="1"/>
  <c r="N50" i="31"/>
  <c r="L51" i="31"/>
  <c r="E49" i="57" s="1"/>
  <c r="N51" i="31"/>
  <c r="L52" i="31"/>
  <c r="E50" i="57" s="1"/>
  <c r="N52" i="31"/>
  <c r="L53" i="31"/>
  <c r="E51" i="57" s="1"/>
  <c r="N53" i="31"/>
  <c r="L54" i="31"/>
  <c r="E52" i="57" s="1"/>
  <c r="N54" i="31"/>
  <c r="L55" i="31"/>
  <c r="E53" i="57" s="1"/>
  <c r="N55" i="31"/>
  <c r="L56" i="31"/>
  <c r="E54" i="57" s="1"/>
  <c r="N56" i="31"/>
  <c r="L57" i="31"/>
  <c r="E55" i="57" s="1"/>
  <c r="N57" i="31"/>
  <c r="L58" i="31"/>
  <c r="E56" i="57" s="1"/>
  <c r="N58" i="31"/>
  <c r="L59" i="31"/>
  <c r="E57" i="57" s="1"/>
  <c r="N59" i="31"/>
  <c r="L60" i="31"/>
  <c r="E58" i="57" s="1"/>
  <c r="N60" i="31"/>
  <c r="L61" i="31"/>
  <c r="E59" i="57" s="1"/>
  <c r="N61" i="31"/>
  <c r="L62" i="31"/>
  <c r="E60" i="57" s="1"/>
  <c r="N62" i="31"/>
  <c r="L63" i="31"/>
  <c r="E61" i="57" s="1"/>
  <c r="N63" i="31"/>
  <c r="L64" i="31"/>
  <c r="E62" i="57" s="1"/>
  <c r="N64" i="31"/>
  <c r="L65" i="31"/>
  <c r="E63" i="57" s="1"/>
  <c r="N65" i="31"/>
  <c r="L66" i="31"/>
  <c r="E64" i="57" s="1"/>
  <c r="N66" i="31"/>
  <c r="L67" i="31"/>
  <c r="E65" i="57" s="1"/>
  <c r="N67" i="31"/>
  <c r="L68" i="31"/>
  <c r="E66" i="57" s="1"/>
  <c r="N68" i="31"/>
  <c r="L69" i="31"/>
  <c r="E67" i="57" s="1"/>
  <c r="N69" i="31"/>
  <c r="L70" i="31"/>
  <c r="E68" i="57" s="1"/>
  <c r="N70" i="31"/>
  <c r="L71" i="31"/>
  <c r="E69" i="57" s="1"/>
  <c r="N71" i="31"/>
  <c r="L72" i="31"/>
  <c r="E70" i="57" s="1"/>
  <c r="N72" i="31"/>
  <c r="L73" i="31"/>
  <c r="E71" i="57" s="1"/>
  <c r="N73" i="31"/>
  <c r="L74" i="31"/>
  <c r="E72" i="57" s="1"/>
  <c r="N74" i="31"/>
  <c r="L75" i="31"/>
  <c r="E73" i="57" s="1"/>
  <c r="N75" i="31"/>
  <c r="L76" i="31"/>
  <c r="E74" i="57" s="1"/>
  <c r="N76" i="31"/>
  <c r="L77" i="31"/>
  <c r="E75" i="57" s="1"/>
  <c r="N77" i="31"/>
  <c r="L78" i="31"/>
  <c r="E76" i="57" s="1"/>
  <c r="N78" i="31"/>
  <c r="L79" i="31"/>
  <c r="E77" i="57" s="1"/>
  <c r="N79" i="31"/>
  <c r="L80" i="31"/>
  <c r="E78" i="57" s="1"/>
  <c r="N80" i="31"/>
  <c r="L81" i="31"/>
  <c r="E79" i="57" s="1"/>
  <c r="N81" i="31"/>
  <c r="L82" i="31"/>
  <c r="E80" i="57" s="1"/>
  <c r="N82" i="31"/>
  <c r="L83" i="31"/>
  <c r="E81" i="57" s="1"/>
  <c r="N83" i="31"/>
  <c r="L84" i="31"/>
  <c r="E82" i="57" s="1"/>
  <c r="N84" i="31"/>
  <c r="L85" i="31"/>
  <c r="E83" i="57" s="1"/>
  <c r="N85" i="31"/>
  <c r="L86" i="31"/>
  <c r="E84" i="57" s="1"/>
  <c r="N86" i="31"/>
  <c r="L87" i="31"/>
  <c r="E85" i="57" s="1"/>
  <c r="N87" i="31"/>
  <c r="L88" i="31"/>
  <c r="E86" i="57" s="1"/>
  <c r="N88" i="31"/>
  <c r="L89" i="31"/>
  <c r="E87" i="57" s="1"/>
  <c r="N89" i="31"/>
  <c r="L90" i="31"/>
  <c r="E88" i="57" s="1"/>
  <c r="N90" i="31"/>
  <c r="L91" i="31"/>
  <c r="E89" i="57" s="1"/>
  <c r="N91" i="31"/>
  <c r="L92" i="31"/>
  <c r="E90" i="57" s="1"/>
  <c r="N92" i="31"/>
  <c r="L93" i="31"/>
  <c r="E91" i="57" s="1"/>
  <c r="N93" i="31"/>
  <c r="L94" i="31"/>
  <c r="E92" i="57" s="1"/>
  <c r="N94" i="31"/>
  <c r="L95" i="31"/>
  <c r="E93" i="57" s="1"/>
  <c r="N95" i="31"/>
  <c r="L96" i="31"/>
  <c r="E94" i="57" s="1"/>
  <c r="N96" i="31"/>
  <c r="L97" i="31"/>
  <c r="E95" i="57" s="1"/>
  <c r="N97" i="31"/>
  <c r="L98" i="31"/>
  <c r="E96" i="57" s="1"/>
  <c r="N98" i="31"/>
  <c r="L99" i="31"/>
  <c r="E97" i="57" s="1"/>
  <c r="N99" i="31"/>
  <c r="L100" i="31"/>
  <c r="E98" i="57" s="1"/>
  <c r="N100" i="31"/>
  <c r="N4" i="31"/>
  <c r="L4" i="31"/>
  <c r="K57" i="22"/>
  <c r="D55" i="57" s="1"/>
  <c r="M57" i="22"/>
  <c r="L57" i="16"/>
  <c r="C55" i="57" s="1"/>
  <c r="N57" i="16"/>
  <c r="F57" i="4"/>
  <c r="B55" i="57" s="1"/>
  <c r="H57" i="4"/>
  <c r="I57" i="4" s="1"/>
  <c r="K5" i="22"/>
  <c r="D3" i="57" s="1"/>
  <c r="M5" i="22"/>
  <c r="K6" i="22"/>
  <c r="D4" i="57" s="1"/>
  <c r="M6" i="22"/>
  <c r="K7" i="22"/>
  <c r="D5" i="57" s="1"/>
  <c r="M7" i="22"/>
  <c r="K8" i="22"/>
  <c r="D6" i="57" s="1"/>
  <c r="M8" i="22"/>
  <c r="K9" i="22"/>
  <c r="D7" i="57" s="1"/>
  <c r="M9" i="22"/>
  <c r="K10" i="22"/>
  <c r="D8" i="57" s="1"/>
  <c r="M10" i="22"/>
  <c r="K11" i="22"/>
  <c r="D9" i="57" s="1"/>
  <c r="M11" i="22"/>
  <c r="K12" i="22"/>
  <c r="D10" i="57" s="1"/>
  <c r="M12" i="22"/>
  <c r="K13" i="22"/>
  <c r="D11" i="57" s="1"/>
  <c r="M13" i="22"/>
  <c r="K14" i="22"/>
  <c r="D12" i="57" s="1"/>
  <c r="M14" i="22"/>
  <c r="K15" i="22"/>
  <c r="D13" i="57" s="1"/>
  <c r="M15" i="22"/>
  <c r="K16" i="22"/>
  <c r="D14" i="57" s="1"/>
  <c r="M16" i="22"/>
  <c r="K17" i="22"/>
  <c r="D15" i="57" s="1"/>
  <c r="M17" i="22"/>
  <c r="K18" i="22"/>
  <c r="D16" i="57" s="1"/>
  <c r="M18" i="22"/>
  <c r="K19" i="22"/>
  <c r="D17" i="57" s="1"/>
  <c r="M19" i="22"/>
  <c r="K20" i="22"/>
  <c r="D18" i="57" s="1"/>
  <c r="M20" i="22"/>
  <c r="K21" i="22"/>
  <c r="D19" i="57" s="1"/>
  <c r="M21" i="22"/>
  <c r="K22" i="22"/>
  <c r="D20" i="57" s="1"/>
  <c r="M22" i="22"/>
  <c r="K23" i="22"/>
  <c r="D21" i="57" s="1"/>
  <c r="M23" i="22"/>
  <c r="K24" i="22"/>
  <c r="D22" i="57" s="1"/>
  <c r="M24" i="22"/>
  <c r="K25" i="22"/>
  <c r="D23" i="57" s="1"/>
  <c r="M25" i="22"/>
  <c r="K26" i="22"/>
  <c r="D24" i="57" s="1"/>
  <c r="M26" i="22"/>
  <c r="K27" i="22"/>
  <c r="D25" i="57" s="1"/>
  <c r="M27" i="22"/>
  <c r="K28" i="22"/>
  <c r="D26" i="57" s="1"/>
  <c r="M28" i="22"/>
  <c r="K29" i="22"/>
  <c r="D27" i="57" s="1"/>
  <c r="M29" i="22"/>
  <c r="K30" i="22"/>
  <c r="D28" i="57" s="1"/>
  <c r="M30" i="22"/>
  <c r="K31" i="22"/>
  <c r="D29" i="57" s="1"/>
  <c r="M31" i="22"/>
  <c r="K32" i="22"/>
  <c r="D30" i="57" s="1"/>
  <c r="M32" i="22"/>
  <c r="K33" i="22"/>
  <c r="D31" i="57" s="1"/>
  <c r="M33" i="22"/>
  <c r="K34" i="22"/>
  <c r="D32" i="57" s="1"/>
  <c r="M34" i="22"/>
  <c r="K36" i="22"/>
  <c r="D34" i="57" s="1"/>
  <c r="M36" i="22"/>
  <c r="K37" i="22"/>
  <c r="D35" i="57" s="1"/>
  <c r="M37" i="22"/>
  <c r="K38" i="22"/>
  <c r="D36" i="57" s="1"/>
  <c r="M38" i="22"/>
  <c r="K39" i="22"/>
  <c r="D37" i="57" s="1"/>
  <c r="M39" i="22"/>
  <c r="K40" i="22"/>
  <c r="D38" i="57" s="1"/>
  <c r="M40" i="22"/>
  <c r="K41" i="22"/>
  <c r="D39" i="57" s="1"/>
  <c r="M41" i="22"/>
  <c r="K42" i="22"/>
  <c r="D40" i="57" s="1"/>
  <c r="M42" i="22"/>
  <c r="K43" i="22"/>
  <c r="D41" i="57" s="1"/>
  <c r="M43" i="22"/>
  <c r="K44" i="22"/>
  <c r="D42" i="57" s="1"/>
  <c r="M44" i="22"/>
  <c r="K45" i="22"/>
  <c r="D43" i="57" s="1"/>
  <c r="M45" i="22"/>
  <c r="K46" i="22"/>
  <c r="D44" i="57" s="1"/>
  <c r="M46" i="22"/>
  <c r="K47" i="22"/>
  <c r="D45" i="57" s="1"/>
  <c r="M47" i="22"/>
  <c r="K48" i="22"/>
  <c r="D46" i="57" s="1"/>
  <c r="M48" i="22"/>
  <c r="K49" i="22"/>
  <c r="D47" i="57" s="1"/>
  <c r="M49" i="22"/>
  <c r="K50" i="22"/>
  <c r="D48" i="57" s="1"/>
  <c r="M50" i="22"/>
  <c r="K51" i="22"/>
  <c r="D49" i="57" s="1"/>
  <c r="M51" i="22"/>
  <c r="K52" i="22"/>
  <c r="D50" i="57" s="1"/>
  <c r="M52" i="22"/>
  <c r="K53" i="22"/>
  <c r="D51" i="57" s="1"/>
  <c r="M53" i="22"/>
  <c r="K54" i="22"/>
  <c r="D52" i="57" s="1"/>
  <c r="M54" i="22"/>
  <c r="K55" i="22"/>
  <c r="D53" i="57" s="1"/>
  <c r="M55" i="22"/>
  <c r="K56" i="22"/>
  <c r="D54" i="57" s="1"/>
  <c r="M56" i="22"/>
  <c r="K58" i="22"/>
  <c r="D56" i="57" s="1"/>
  <c r="M58" i="22"/>
  <c r="K59" i="22"/>
  <c r="D57" i="57" s="1"/>
  <c r="M59" i="22"/>
  <c r="K60" i="22"/>
  <c r="D58" i="57" s="1"/>
  <c r="M60" i="22"/>
  <c r="K61" i="22"/>
  <c r="D59" i="57" s="1"/>
  <c r="M61" i="22"/>
  <c r="K62" i="22"/>
  <c r="D60" i="57" s="1"/>
  <c r="M62" i="22"/>
  <c r="K63" i="22"/>
  <c r="D61" i="57" s="1"/>
  <c r="M63" i="22"/>
  <c r="K64" i="22"/>
  <c r="D62" i="57" s="1"/>
  <c r="M64" i="22"/>
  <c r="K65" i="22"/>
  <c r="D63" i="57" s="1"/>
  <c r="M65" i="22"/>
  <c r="K66" i="22"/>
  <c r="D64" i="57" s="1"/>
  <c r="M66" i="22"/>
  <c r="K67" i="22"/>
  <c r="D65" i="57" s="1"/>
  <c r="M67" i="22"/>
  <c r="K68" i="22"/>
  <c r="D66" i="57" s="1"/>
  <c r="M68" i="22"/>
  <c r="K69" i="22"/>
  <c r="D67" i="57" s="1"/>
  <c r="M69" i="22"/>
  <c r="K70" i="22"/>
  <c r="D68" i="57" s="1"/>
  <c r="M70" i="22"/>
  <c r="K71" i="22"/>
  <c r="D69" i="57" s="1"/>
  <c r="M71" i="22"/>
  <c r="K72" i="22"/>
  <c r="D70" i="57" s="1"/>
  <c r="M72" i="22"/>
  <c r="K73" i="22"/>
  <c r="D71" i="57" s="1"/>
  <c r="M73" i="22"/>
  <c r="K74" i="22"/>
  <c r="D72" i="57" s="1"/>
  <c r="M74" i="22"/>
  <c r="K75" i="22"/>
  <c r="D73" i="57" s="1"/>
  <c r="M75" i="22"/>
  <c r="K76" i="22"/>
  <c r="D74" i="57" s="1"/>
  <c r="M76" i="22"/>
  <c r="K77" i="22"/>
  <c r="D75" i="57" s="1"/>
  <c r="M77" i="22"/>
  <c r="K78" i="22"/>
  <c r="D76" i="57" s="1"/>
  <c r="M78" i="22"/>
  <c r="K79" i="22"/>
  <c r="D77" i="57" s="1"/>
  <c r="M79" i="22"/>
  <c r="K80" i="22"/>
  <c r="D78" i="57" s="1"/>
  <c r="M80" i="22"/>
  <c r="K81" i="22"/>
  <c r="D79" i="57" s="1"/>
  <c r="M81" i="22"/>
  <c r="K82" i="22"/>
  <c r="D80" i="57" s="1"/>
  <c r="M82" i="22"/>
  <c r="K83" i="22"/>
  <c r="D81" i="57" s="1"/>
  <c r="M83" i="22"/>
  <c r="K84" i="22"/>
  <c r="D82" i="57" s="1"/>
  <c r="M84" i="22"/>
  <c r="K85" i="22"/>
  <c r="D83" i="57" s="1"/>
  <c r="M85" i="22"/>
  <c r="K86" i="22"/>
  <c r="D84" i="57" s="1"/>
  <c r="M86" i="22"/>
  <c r="K87" i="22"/>
  <c r="D85" i="57" s="1"/>
  <c r="M87" i="22"/>
  <c r="K88" i="22"/>
  <c r="D86" i="57" s="1"/>
  <c r="M88" i="22"/>
  <c r="K89" i="22"/>
  <c r="D87" i="57" s="1"/>
  <c r="M89" i="22"/>
  <c r="K90" i="22"/>
  <c r="D88" i="57" s="1"/>
  <c r="M90" i="22"/>
  <c r="K91" i="22"/>
  <c r="D89" i="57" s="1"/>
  <c r="M91" i="22"/>
  <c r="K92" i="22"/>
  <c r="D90" i="57" s="1"/>
  <c r="M92" i="22"/>
  <c r="K93" i="22"/>
  <c r="D91" i="57" s="1"/>
  <c r="M93" i="22"/>
  <c r="K94" i="22"/>
  <c r="D92" i="57" s="1"/>
  <c r="M94" i="22"/>
  <c r="K95" i="22"/>
  <c r="D93" i="57" s="1"/>
  <c r="M95" i="22"/>
  <c r="K96" i="22"/>
  <c r="D94" i="57" s="1"/>
  <c r="M96" i="22"/>
  <c r="K97" i="22"/>
  <c r="D95" i="57" s="1"/>
  <c r="M97" i="22"/>
  <c r="K98" i="22"/>
  <c r="D96" i="57" s="1"/>
  <c r="M98" i="22"/>
  <c r="K99" i="22"/>
  <c r="D97" i="57" s="1"/>
  <c r="M99" i="22"/>
  <c r="K100" i="22"/>
  <c r="D98" i="57" s="1"/>
  <c r="M100" i="22"/>
  <c r="M4" i="22"/>
  <c r="K4" i="22"/>
  <c r="L5" i="16"/>
  <c r="C3" i="57" s="1"/>
  <c r="N5" i="16"/>
  <c r="L6" i="16"/>
  <c r="C4" i="57" s="1"/>
  <c r="N6" i="16"/>
  <c r="L7" i="16"/>
  <c r="C5" i="57" s="1"/>
  <c r="N7" i="16"/>
  <c r="L8" i="16"/>
  <c r="C6" i="57" s="1"/>
  <c r="N8" i="16"/>
  <c r="L9" i="16"/>
  <c r="C7" i="57" s="1"/>
  <c r="N9" i="16"/>
  <c r="L10" i="16"/>
  <c r="C8" i="57" s="1"/>
  <c r="N10" i="16"/>
  <c r="L11" i="16"/>
  <c r="C9" i="57" s="1"/>
  <c r="N11" i="16"/>
  <c r="L12" i="16"/>
  <c r="C10" i="57" s="1"/>
  <c r="N12" i="16"/>
  <c r="L13" i="16"/>
  <c r="C11" i="57" s="1"/>
  <c r="N13" i="16"/>
  <c r="L14" i="16"/>
  <c r="C12" i="57" s="1"/>
  <c r="N14" i="16"/>
  <c r="L15" i="16"/>
  <c r="C13" i="57" s="1"/>
  <c r="N15" i="16"/>
  <c r="L16" i="16"/>
  <c r="C14" i="57" s="1"/>
  <c r="N16" i="16"/>
  <c r="L17" i="16"/>
  <c r="C15" i="57" s="1"/>
  <c r="N17" i="16"/>
  <c r="L18" i="16"/>
  <c r="C16" i="57" s="1"/>
  <c r="N18" i="16"/>
  <c r="L19" i="16"/>
  <c r="C17" i="57" s="1"/>
  <c r="N19" i="16"/>
  <c r="L20" i="16"/>
  <c r="C18" i="57" s="1"/>
  <c r="N20" i="16"/>
  <c r="L21" i="16"/>
  <c r="C19" i="57" s="1"/>
  <c r="N21" i="16"/>
  <c r="L22" i="16"/>
  <c r="C20" i="57" s="1"/>
  <c r="N22" i="16"/>
  <c r="L23" i="16"/>
  <c r="C21" i="57" s="1"/>
  <c r="N23" i="16"/>
  <c r="L24" i="16"/>
  <c r="C22" i="57" s="1"/>
  <c r="N24" i="16"/>
  <c r="L25" i="16"/>
  <c r="C23" i="57" s="1"/>
  <c r="N25" i="16"/>
  <c r="L26" i="16"/>
  <c r="C24" i="57" s="1"/>
  <c r="N26" i="16"/>
  <c r="L27" i="16"/>
  <c r="C25" i="57" s="1"/>
  <c r="N27" i="16"/>
  <c r="L28" i="16"/>
  <c r="C26" i="57" s="1"/>
  <c r="N28" i="16"/>
  <c r="L29" i="16"/>
  <c r="C27" i="57" s="1"/>
  <c r="N29" i="16"/>
  <c r="L30" i="16"/>
  <c r="C28" i="57" s="1"/>
  <c r="N30" i="16"/>
  <c r="L31" i="16"/>
  <c r="C29" i="57" s="1"/>
  <c r="N31" i="16"/>
  <c r="L32" i="16"/>
  <c r="C30" i="57" s="1"/>
  <c r="N32" i="16"/>
  <c r="L33" i="16"/>
  <c r="C31" i="57" s="1"/>
  <c r="N33" i="16"/>
  <c r="L34" i="16"/>
  <c r="C32" i="57" s="1"/>
  <c r="N34" i="16"/>
  <c r="L36" i="16"/>
  <c r="C34" i="57" s="1"/>
  <c r="N36" i="16"/>
  <c r="L37" i="16"/>
  <c r="C35" i="57" s="1"/>
  <c r="N37" i="16"/>
  <c r="L38" i="16"/>
  <c r="C36" i="57" s="1"/>
  <c r="N38" i="16"/>
  <c r="L39" i="16"/>
  <c r="C37" i="57" s="1"/>
  <c r="N39" i="16"/>
  <c r="L40" i="16"/>
  <c r="C38" i="57" s="1"/>
  <c r="N40" i="16"/>
  <c r="L41" i="16"/>
  <c r="C39" i="57" s="1"/>
  <c r="N41" i="16"/>
  <c r="L42" i="16"/>
  <c r="C40" i="57" s="1"/>
  <c r="N42" i="16"/>
  <c r="L43" i="16"/>
  <c r="C41" i="57" s="1"/>
  <c r="N43" i="16"/>
  <c r="L44" i="16"/>
  <c r="C42" i="57" s="1"/>
  <c r="N44" i="16"/>
  <c r="L45" i="16"/>
  <c r="C43" i="57" s="1"/>
  <c r="N45" i="16"/>
  <c r="L46" i="16"/>
  <c r="C44" i="57" s="1"/>
  <c r="N46" i="16"/>
  <c r="L47" i="16"/>
  <c r="C45" i="57" s="1"/>
  <c r="N47" i="16"/>
  <c r="L48" i="16"/>
  <c r="C46" i="57" s="1"/>
  <c r="N48" i="16"/>
  <c r="L49" i="16"/>
  <c r="C47" i="57" s="1"/>
  <c r="N49" i="16"/>
  <c r="L50" i="16"/>
  <c r="C48" i="57" s="1"/>
  <c r="N50" i="16"/>
  <c r="L51" i="16"/>
  <c r="C49" i="57" s="1"/>
  <c r="N51" i="16"/>
  <c r="L52" i="16"/>
  <c r="C50" i="57" s="1"/>
  <c r="N52" i="16"/>
  <c r="L53" i="16"/>
  <c r="C51" i="57" s="1"/>
  <c r="N53" i="16"/>
  <c r="L54" i="16"/>
  <c r="C52" i="57" s="1"/>
  <c r="N54" i="16"/>
  <c r="L55" i="16"/>
  <c r="C53" i="57" s="1"/>
  <c r="N55" i="16"/>
  <c r="L56" i="16"/>
  <c r="C54" i="57" s="1"/>
  <c r="N56" i="16"/>
  <c r="L58" i="16"/>
  <c r="C56" i="57" s="1"/>
  <c r="N58" i="16"/>
  <c r="L59" i="16"/>
  <c r="C57" i="57" s="1"/>
  <c r="N59" i="16"/>
  <c r="L60" i="16"/>
  <c r="C58" i="57" s="1"/>
  <c r="N60" i="16"/>
  <c r="L61" i="16"/>
  <c r="C59" i="57" s="1"/>
  <c r="N61" i="16"/>
  <c r="L62" i="16"/>
  <c r="C60" i="57" s="1"/>
  <c r="N62" i="16"/>
  <c r="L63" i="16"/>
  <c r="N63" i="16"/>
  <c r="L64" i="16"/>
  <c r="C62" i="57" s="1"/>
  <c r="N64" i="16"/>
  <c r="L65" i="16"/>
  <c r="C63" i="57" s="1"/>
  <c r="N65" i="16"/>
  <c r="L66" i="16"/>
  <c r="C64" i="57" s="1"/>
  <c r="N66" i="16"/>
  <c r="L67" i="16"/>
  <c r="C65" i="57" s="1"/>
  <c r="N67" i="16"/>
  <c r="L68" i="16"/>
  <c r="C66" i="57" s="1"/>
  <c r="N68" i="16"/>
  <c r="L69" i="16"/>
  <c r="C67" i="57" s="1"/>
  <c r="N69" i="16"/>
  <c r="L70" i="16"/>
  <c r="C68" i="57" s="1"/>
  <c r="N70" i="16"/>
  <c r="L71" i="16"/>
  <c r="C69" i="57" s="1"/>
  <c r="N71" i="16"/>
  <c r="L72" i="16"/>
  <c r="C70" i="57" s="1"/>
  <c r="N72" i="16"/>
  <c r="L73" i="16"/>
  <c r="C71" i="57" s="1"/>
  <c r="N73" i="16"/>
  <c r="L74" i="16"/>
  <c r="C72" i="57" s="1"/>
  <c r="N74" i="16"/>
  <c r="L75" i="16"/>
  <c r="C73" i="57" s="1"/>
  <c r="N75" i="16"/>
  <c r="L76" i="16"/>
  <c r="C74" i="57" s="1"/>
  <c r="N76" i="16"/>
  <c r="L77" i="16"/>
  <c r="C75" i="57" s="1"/>
  <c r="N77" i="16"/>
  <c r="L78" i="16"/>
  <c r="C76" i="57" s="1"/>
  <c r="N78" i="16"/>
  <c r="L79" i="16"/>
  <c r="C77" i="57" s="1"/>
  <c r="N79" i="16"/>
  <c r="L80" i="16"/>
  <c r="C78" i="57" s="1"/>
  <c r="N80" i="16"/>
  <c r="L81" i="16"/>
  <c r="C79" i="57" s="1"/>
  <c r="N81" i="16"/>
  <c r="L82" i="16"/>
  <c r="C80" i="57" s="1"/>
  <c r="N82" i="16"/>
  <c r="L83" i="16"/>
  <c r="C81" i="57" s="1"/>
  <c r="N83" i="16"/>
  <c r="L84" i="16"/>
  <c r="C82" i="57" s="1"/>
  <c r="N84" i="16"/>
  <c r="L85" i="16"/>
  <c r="C83" i="57" s="1"/>
  <c r="N85" i="16"/>
  <c r="L86" i="16"/>
  <c r="C84" i="57" s="1"/>
  <c r="N86" i="16"/>
  <c r="L87" i="16"/>
  <c r="C85" i="57" s="1"/>
  <c r="N87" i="16"/>
  <c r="L88" i="16"/>
  <c r="C86" i="57" s="1"/>
  <c r="N88" i="16"/>
  <c r="L89" i="16"/>
  <c r="C87" i="57" s="1"/>
  <c r="N89" i="16"/>
  <c r="L90" i="16"/>
  <c r="C88" i="57" s="1"/>
  <c r="N90" i="16"/>
  <c r="L91" i="16"/>
  <c r="C89" i="57" s="1"/>
  <c r="N91" i="16"/>
  <c r="L92" i="16"/>
  <c r="C90" i="57" s="1"/>
  <c r="N92" i="16"/>
  <c r="L93" i="16"/>
  <c r="C91" i="57" s="1"/>
  <c r="N93" i="16"/>
  <c r="L94" i="16"/>
  <c r="C92" i="57" s="1"/>
  <c r="N94" i="16"/>
  <c r="L95" i="16"/>
  <c r="C93" i="57" s="1"/>
  <c r="N95" i="16"/>
  <c r="L96" i="16"/>
  <c r="C94" i="57" s="1"/>
  <c r="N96" i="16"/>
  <c r="L97" i="16"/>
  <c r="C95" i="57" s="1"/>
  <c r="N97" i="16"/>
  <c r="L98" i="16"/>
  <c r="C96" i="57" s="1"/>
  <c r="N98" i="16"/>
  <c r="L99" i="16"/>
  <c r="C97" i="57" s="1"/>
  <c r="N99" i="16"/>
  <c r="L100" i="16"/>
  <c r="C98" i="57" s="1"/>
  <c r="N100" i="16"/>
  <c r="N4" i="16"/>
  <c r="L4" i="16"/>
  <c r="F5" i="4"/>
  <c r="B3" i="57" s="1"/>
  <c r="H5" i="4"/>
  <c r="F6" i="4"/>
  <c r="B4" i="57" s="1"/>
  <c r="H6" i="4"/>
  <c r="F7" i="4"/>
  <c r="H7" i="4"/>
  <c r="F8" i="4"/>
  <c r="B6" i="57" s="1"/>
  <c r="H8" i="4"/>
  <c r="F9" i="4"/>
  <c r="H9" i="4"/>
  <c r="I9" i="4" s="1"/>
  <c r="F10" i="4"/>
  <c r="B8" i="57" s="1"/>
  <c r="H10" i="4"/>
  <c r="F11" i="4"/>
  <c r="H11" i="4"/>
  <c r="I11" i="4" s="1"/>
  <c r="F12" i="4"/>
  <c r="H12" i="4"/>
  <c r="I12" i="4" s="1"/>
  <c r="F13" i="4"/>
  <c r="B11" i="57" s="1"/>
  <c r="H13" i="4"/>
  <c r="F14" i="4"/>
  <c r="B12" i="57" s="1"/>
  <c r="H14" i="4"/>
  <c r="F15" i="4"/>
  <c r="B13" i="57" s="1"/>
  <c r="H15" i="4"/>
  <c r="F16" i="4"/>
  <c r="H16" i="4"/>
  <c r="F17" i="4"/>
  <c r="B15" i="57" s="1"/>
  <c r="H17" i="4"/>
  <c r="F18" i="4"/>
  <c r="H18" i="4"/>
  <c r="F19" i="4"/>
  <c r="B17" i="57" s="1"/>
  <c r="H19" i="4"/>
  <c r="F20" i="4"/>
  <c r="H20" i="4"/>
  <c r="I20" i="4" s="1"/>
  <c r="F21" i="4"/>
  <c r="B19" i="57" s="1"/>
  <c r="H21" i="4"/>
  <c r="F22" i="4"/>
  <c r="H22" i="4"/>
  <c r="I22" i="4" s="1"/>
  <c r="F23" i="4"/>
  <c r="B21" i="57" s="1"/>
  <c r="H23" i="4"/>
  <c r="F24" i="4"/>
  <c r="H24" i="4"/>
  <c r="I24" i="4" s="1"/>
  <c r="F25" i="4"/>
  <c r="H25" i="4"/>
  <c r="I25" i="4" s="1"/>
  <c r="F26" i="4"/>
  <c r="B24" i="57" s="1"/>
  <c r="H26" i="4"/>
  <c r="F27" i="4"/>
  <c r="H27" i="4"/>
  <c r="I27" i="4" s="1"/>
  <c r="F28" i="4"/>
  <c r="B26" i="57" s="1"/>
  <c r="H28" i="4"/>
  <c r="F29" i="4"/>
  <c r="B27" i="57" s="1"/>
  <c r="H29" i="4"/>
  <c r="F30" i="4"/>
  <c r="B28" i="57" s="1"/>
  <c r="H30" i="4"/>
  <c r="F31" i="4"/>
  <c r="H31" i="4"/>
  <c r="F32" i="4"/>
  <c r="H32" i="4"/>
  <c r="I32" i="4" s="1"/>
  <c r="F33" i="4"/>
  <c r="B31" i="57" s="1"/>
  <c r="H33" i="4"/>
  <c r="F34" i="4"/>
  <c r="B32" i="57" s="1"/>
  <c r="H34" i="4"/>
  <c r="F36" i="4"/>
  <c r="B34" i="57" s="1"/>
  <c r="H36" i="4"/>
  <c r="F37" i="4"/>
  <c r="B35" i="57" s="1"/>
  <c r="H37" i="4"/>
  <c r="F38" i="4"/>
  <c r="B36" i="57" s="1"/>
  <c r="H38" i="4"/>
  <c r="F39" i="4"/>
  <c r="B37" i="57" s="1"/>
  <c r="H39" i="4"/>
  <c r="F40" i="4"/>
  <c r="B38" i="57" s="1"/>
  <c r="H40" i="4"/>
  <c r="F41" i="4"/>
  <c r="B39" i="57" s="1"/>
  <c r="H41" i="4"/>
  <c r="F42" i="4"/>
  <c r="H42" i="4"/>
  <c r="I42" i="4" s="1"/>
  <c r="F43" i="4"/>
  <c r="H43" i="4"/>
  <c r="I43" i="4" s="1"/>
  <c r="F44" i="4"/>
  <c r="B42" i="57" s="1"/>
  <c r="H44" i="4"/>
  <c r="F45" i="4"/>
  <c r="B43" i="57" s="1"/>
  <c r="H45" i="4"/>
  <c r="F46" i="4"/>
  <c r="B44" i="57" s="1"/>
  <c r="H46" i="4"/>
  <c r="F47" i="4"/>
  <c r="B45" i="57" s="1"/>
  <c r="H47" i="4"/>
  <c r="F48" i="4"/>
  <c r="H48" i="4"/>
  <c r="I48" i="4" s="1"/>
  <c r="F49" i="4"/>
  <c r="H49" i="4"/>
  <c r="I49" i="4" s="1"/>
  <c r="F50" i="4"/>
  <c r="B48" i="57" s="1"/>
  <c r="H50" i="4"/>
  <c r="F51" i="4"/>
  <c r="H51" i="4"/>
  <c r="I51" i="4" s="1"/>
  <c r="F52" i="4"/>
  <c r="B50" i="57" s="1"/>
  <c r="H52" i="4"/>
  <c r="F53" i="4"/>
  <c r="B51" i="57" s="1"/>
  <c r="H53" i="4"/>
  <c r="F54" i="4"/>
  <c r="B52" i="57" s="1"/>
  <c r="H54" i="4"/>
  <c r="F55" i="4"/>
  <c r="B53" i="57" s="1"/>
  <c r="H55" i="4"/>
  <c r="F56" i="4"/>
  <c r="H56" i="4"/>
  <c r="I56" i="4" s="1"/>
  <c r="F58" i="4"/>
  <c r="B56" i="57" s="1"/>
  <c r="H58" i="4"/>
  <c r="F59" i="4"/>
  <c r="B57" i="57" s="1"/>
  <c r="H59" i="4"/>
  <c r="F60" i="4"/>
  <c r="B58" i="57" s="1"/>
  <c r="H60" i="4"/>
  <c r="F61" i="4"/>
  <c r="B59" i="57" s="1"/>
  <c r="H61" i="4"/>
  <c r="F62" i="4"/>
  <c r="B60" i="57" s="1"/>
  <c r="H62" i="4"/>
  <c r="F63" i="4"/>
  <c r="B61" i="57" s="1"/>
  <c r="H63" i="4"/>
  <c r="F64" i="4"/>
  <c r="B62" i="57" s="1"/>
  <c r="H64" i="4"/>
  <c r="F65" i="4"/>
  <c r="B63" i="57" s="1"/>
  <c r="H65" i="4"/>
  <c r="F66" i="4"/>
  <c r="B64" i="57" s="1"/>
  <c r="H66" i="4"/>
  <c r="F67" i="4"/>
  <c r="H67" i="4"/>
  <c r="I67" i="4" s="1"/>
  <c r="F68" i="4"/>
  <c r="B66" i="57" s="1"/>
  <c r="H68" i="4"/>
  <c r="F69" i="4"/>
  <c r="H69" i="4"/>
  <c r="I69" i="4" s="1"/>
  <c r="F70" i="4"/>
  <c r="B68" i="57" s="1"/>
  <c r="H70" i="4"/>
  <c r="F71" i="4"/>
  <c r="B69" i="57" s="1"/>
  <c r="H71" i="4"/>
  <c r="F72" i="4"/>
  <c r="B70" i="57" s="1"/>
  <c r="H72" i="4"/>
  <c r="F73" i="4"/>
  <c r="B71" i="57" s="1"/>
  <c r="H73" i="4"/>
  <c r="F74" i="4"/>
  <c r="B72" i="57" s="1"/>
  <c r="H74" i="4"/>
  <c r="F75" i="4"/>
  <c r="B73" i="57" s="1"/>
  <c r="H75" i="4"/>
  <c r="F76" i="4"/>
  <c r="H76" i="4"/>
  <c r="I76" i="4" s="1"/>
  <c r="F77" i="4"/>
  <c r="B75" i="57" s="1"/>
  <c r="H77" i="4"/>
  <c r="F78" i="4"/>
  <c r="H78" i="4"/>
  <c r="I78" i="4" s="1"/>
  <c r="F79" i="4"/>
  <c r="H79" i="4"/>
  <c r="F80" i="4"/>
  <c r="B78" i="57" s="1"/>
  <c r="H80" i="4"/>
  <c r="F81" i="4"/>
  <c r="H81" i="4"/>
  <c r="I81" i="4" s="1"/>
  <c r="F82" i="4"/>
  <c r="B80" i="57" s="1"/>
  <c r="H82" i="4"/>
  <c r="F83" i="4"/>
  <c r="B81" i="57" s="1"/>
  <c r="H83" i="4"/>
  <c r="F84" i="4"/>
  <c r="B82" i="57" s="1"/>
  <c r="H84" i="4"/>
  <c r="F85" i="4"/>
  <c r="B83" i="57" s="1"/>
  <c r="H85" i="4"/>
  <c r="F86" i="4"/>
  <c r="H86" i="4"/>
  <c r="I86" i="4" s="1"/>
  <c r="F87" i="4"/>
  <c r="B85" i="57" s="1"/>
  <c r="H87" i="4"/>
  <c r="F88" i="4"/>
  <c r="B86" i="57" s="1"/>
  <c r="H88" i="4"/>
  <c r="F89" i="4"/>
  <c r="H89" i="4"/>
  <c r="F90" i="4"/>
  <c r="B88" i="57" s="1"/>
  <c r="H90" i="4"/>
  <c r="F91" i="4"/>
  <c r="H91" i="4"/>
  <c r="F92" i="4"/>
  <c r="B90" i="57" s="1"/>
  <c r="H92" i="4"/>
  <c r="F93" i="4"/>
  <c r="H93" i="4"/>
  <c r="F94" i="4"/>
  <c r="B92" i="57" s="1"/>
  <c r="H94" i="4"/>
  <c r="F95" i="4"/>
  <c r="H95" i="4"/>
  <c r="F96" i="4"/>
  <c r="B94" i="57" s="1"/>
  <c r="H96" i="4"/>
  <c r="F97" i="4"/>
  <c r="H97" i="4"/>
  <c r="F98" i="4"/>
  <c r="B96" i="57" s="1"/>
  <c r="H98" i="4"/>
  <c r="F99" i="4"/>
  <c r="B97" i="57" s="1"/>
  <c r="H99" i="4"/>
  <c r="F100" i="4"/>
  <c r="B98" i="57" s="1"/>
  <c r="H100" i="4"/>
  <c r="H4" i="4"/>
  <c r="F4" i="4"/>
  <c r="M95" i="31" l="1"/>
  <c r="B93" i="57"/>
  <c r="M89" i="31"/>
  <c r="B87" i="57"/>
  <c r="O75" i="57"/>
  <c r="P75" i="57"/>
  <c r="R75" i="57" s="1"/>
  <c r="X75" i="57" s="1"/>
  <c r="O70" i="57"/>
  <c r="P70" i="57"/>
  <c r="R70" i="57" s="1"/>
  <c r="X70" i="57" s="1"/>
  <c r="O60" i="57"/>
  <c r="P60" i="57"/>
  <c r="R60" i="57" s="1"/>
  <c r="X60" i="57" s="1"/>
  <c r="P50" i="57"/>
  <c r="R50" i="57" s="1"/>
  <c r="X50" i="57" s="1"/>
  <c r="O50" i="57"/>
  <c r="G48" i="4"/>
  <c r="B46" i="57"/>
  <c r="P38" i="57"/>
  <c r="R38" i="57" s="1"/>
  <c r="X38" i="57" s="1"/>
  <c r="O38" i="57"/>
  <c r="O27" i="57"/>
  <c r="P27" i="57"/>
  <c r="R27" i="57" s="1"/>
  <c r="X27" i="57" s="1"/>
  <c r="G24" i="4"/>
  <c r="B22" i="57"/>
  <c r="M16" i="31"/>
  <c r="B14" i="57"/>
  <c r="G9" i="4"/>
  <c r="B7" i="57"/>
  <c r="O3" i="57"/>
  <c r="P3" i="57"/>
  <c r="R3" i="57" s="1"/>
  <c r="X3" i="57" s="1"/>
  <c r="M93" i="31"/>
  <c r="B91" i="57"/>
  <c r="O81" i="57"/>
  <c r="P81" i="57"/>
  <c r="R81" i="57" s="1"/>
  <c r="X81" i="57" s="1"/>
  <c r="M79" i="31"/>
  <c r="B77" i="57"/>
  <c r="O68" i="57"/>
  <c r="P68" i="57"/>
  <c r="R68" i="57" s="1"/>
  <c r="X68" i="57" s="1"/>
  <c r="O62" i="57"/>
  <c r="P62" i="57"/>
  <c r="R62" i="57" s="1"/>
  <c r="X62" i="57" s="1"/>
  <c r="P52" i="57"/>
  <c r="R52" i="57" s="1"/>
  <c r="X52" i="57" s="1"/>
  <c r="O52" i="57"/>
  <c r="P42" i="57"/>
  <c r="R42" i="57" s="1"/>
  <c r="X42" i="57" s="1"/>
  <c r="O42" i="57"/>
  <c r="P36" i="57"/>
  <c r="R36" i="57" s="1"/>
  <c r="X36" i="57" s="1"/>
  <c r="O36" i="57"/>
  <c r="G31" i="4"/>
  <c r="B29" i="57"/>
  <c r="G22" i="4"/>
  <c r="B20" i="57"/>
  <c r="O11" i="57"/>
  <c r="P11" i="57"/>
  <c r="R11" i="57" s="1"/>
  <c r="X11" i="57" s="1"/>
  <c r="P96" i="57"/>
  <c r="R96" i="57" s="1"/>
  <c r="X96" i="57" s="1"/>
  <c r="O96" i="57"/>
  <c r="P92" i="57"/>
  <c r="R92" i="57" s="1"/>
  <c r="X92" i="57" s="1"/>
  <c r="O92" i="57"/>
  <c r="P88" i="57"/>
  <c r="R88" i="57" s="1"/>
  <c r="X88" i="57" s="1"/>
  <c r="O88" i="57"/>
  <c r="P82" i="57"/>
  <c r="R82" i="57" s="1"/>
  <c r="X82" i="57" s="1"/>
  <c r="O82" i="57"/>
  <c r="P78" i="57"/>
  <c r="R78" i="57" s="1"/>
  <c r="X78" i="57" s="1"/>
  <c r="O78" i="57"/>
  <c r="G76" i="4"/>
  <c r="B74" i="57"/>
  <c r="P71" i="57"/>
  <c r="R71" i="57" s="1"/>
  <c r="X71" i="57" s="1"/>
  <c r="O71" i="57"/>
  <c r="G69" i="4"/>
  <c r="B67" i="57"/>
  <c r="P63" i="57"/>
  <c r="R63" i="57" s="1"/>
  <c r="X63" i="57" s="1"/>
  <c r="O63" i="57"/>
  <c r="P59" i="57"/>
  <c r="R59" i="57" s="1"/>
  <c r="X59" i="57" s="1"/>
  <c r="O59" i="57"/>
  <c r="O51" i="57"/>
  <c r="P51" i="57"/>
  <c r="R51" i="57" s="1"/>
  <c r="X51" i="57" s="1"/>
  <c r="G49" i="4"/>
  <c r="B47" i="57"/>
  <c r="O43" i="57"/>
  <c r="P43" i="57"/>
  <c r="R43" i="57" s="1"/>
  <c r="X43" i="57" s="1"/>
  <c r="O37" i="57"/>
  <c r="P37" i="57"/>
  <c r="R37" i="57" s="1"/>
  <c r="X37" i="57" s="1"/>
  <c r="P32" i="57"/>
  <c r="R32" i="57" s="1"/>
  <c r="X32" i="57" s="1"/>
  <c r="O32" i="57"/>
  <c r="P28" i="57"/>
  <c r="R28" i="57" s="1"/>
  <c r="X28" i="57" s="1"/>
  <c r="O28" i="57"/>
  <c r="P19" i="57"/>
  <c r="R19" i="57" s="1"/>
  <c r="X19" i="57" s="1"/>
  <c r="O19" i="57"/>
  <c r="P15" i="57"/>
  <c r="R15" i="57" s="1"/>
  <c r="X15" i="57" s="1"/>
  <c r="O15" i="57"/>
  <c r="P12" i="57"/>
  <c r="R12" i="57" s="1"/>
  <c r="X12" i="57" s="1"/>
  <c r="O12" i="57"/>
  <c r="G12" i="4"/>
  <c r="B10" i="57"/>
  <c r="P6" i="57"/>
  <c r="R6" i="57" s="1"/>
  <c r="X6" i="57" s="1"/>
  <c r="O6" i="57"/>
  <c r="O97" i="57"/>
  <c r="P97" i="57"/>
  <c r="R97" i="57" s="1"/>
  <c r="X97" i="57" s="1"/>
  <c r="M91" i="31"/>
  <c r="B89" i="57"/>
  <c r="O83" i="57"/>
  <c r="P83" i="57"/>
  <c r="R83" i="57" s="1"/>
  <c r="X83" i="57" s="1"/>
  <c r="G81" i="4"/>
  <c r="B79" i="57"/>
  <c r="O64" i="57"/>
  <c r="P64" i="57"/>
  <c r="R64" i="57" s="1"/>
  <c r="X64" i="57" s="1"/>
  <c r="O56" i="57"/>
  <c r="P56" i="57"/>
  <c r="R56" i="57" s="1"/>
  <c r="X56" i="57" s="1"/>
  <c r="P48" i="57"/>
  <c r="R48" i="57" s="1"/>
  <c r="X48" i="57" s="1"/>
  <c r="O48" i="57"/>
  <c r="G42" i="4"/>
  <c r="B40" i="57"/>
  <c r="O31" i="57"/>
  <c r="P31" i="57"/>
  <c r="R31" i="57" s="1"/>
  <c r="X31" i="57" s="1"/>
  <c r="G27" i="4"/>
  <c r="B25" i="57"/>
  <c r="G20" i="4"/>
  <c r="B18" i="57"/>
  <c r="O13" i="57"/>
  <c r="P13" i="57"/>
  <c r="R13" i="57" s="1"/>
  <c r="X13" i="57" s="1"/>
  <c r="G7" i="4"/>
  <c r="B5" i="57"/>
  <c r="P98" i="57"/>
  <c r="R98" i="57" s="1"/>
  <c r="X98" i="57" s="1"/>
  <c r="O98" i="57"/>
  <c r="P94" i="57"/>
  <c r="R94" i="57" s="1"/>
  <c r="X94" i="57" s="1"/>
  <c r="O94" i="57"/>
  <c r="P90" i="57"/>
  <c r="R90" i="57" s="1"/>
  <c r="X90" i="57" s="1"/>
  <c r="O90" i="57"/>
  <c r="P86" i="57"/>
  <c r="R86" i="57" s="1"/>
  <c r="X86" i="57" s="1"/>
  <c r="O86" i="57"/>
  <c r="G86" i="4"/>
  <c r="B84" i="57"/>
  <c r="P80" i="57"/>
  <c r="R80" i="57" s="1"/>
  <c r="X80" i="57" s="1"/>
  <c r="O80" i="57"/>
  <c r="G78" i="4"/>
  <c r="B76" i="57"/>
  <c r="P72" i="57"/>
  <c r="R72" i="57" s="1"/>
  <c r="X72" i="57" s="1"/>
  <c r="O72" i="57"/>
  <c r="P69" i="57"/>
  <c r="R69" i="57" s="1"/>
  <c r="X69" i="57" s="1"/>
  <c r="O69" i="57"/>
  <c r="G67" i="4"/>
  <c r="B65" i="57"/>
  <c r="P57" i="57"/>
  <c r="R57" i="57" s="1"/>
  <c r="X57" i="57" s="1"/>
  <c r="O57" i="57"/>
  <c r="O53" i="57"/>
  <c r="P53" i="57"/>
  <c r="R53" i="57" s="1"/>
  <c r="X53" i="57" s="1"/>
  <c r="G51" i="4"/>
  <c r="B49" i="57"/>
  <c r="O45" i="57"/>
  <c r="P45" i="57"/>
  <c r="R45" i="57" s="1"/>
  <c r="X45" i="57" s="1"/>
  <c r="G43" i="4"/>
  <c r="B41" i="57"/>
  <c r="O39" i="57"/>
  <c r="P39" i="57"/>
  <c r="R39" i="57" s="1"/>
  <c r="X39" i="57" s="1"/>
  <c r="O35" i="57"/>
  <c r="P35" i="57"/>
  <c r="R35" i="57" s="1"/>
  <c r="X35" i="57" s="1"/>
  <c r="G32" i="4"/>
  <c r="B30" i="57"/>
  <c r="G25" i="4"/>
  <c r="B23" i="57"/>
  <c r="P21" i="57"/>
  <c r="R21" i="57" s="1"/>
  <c r="X21" i="57" s="1"/>
  <c r="O21" i="57"/>
  <c r="P17" i="57"/>
  <c r="R17" i="57" s="1"/>
  <c r="X17" i="57" s="1"/>
  <c r="O17" i="57"/>
  <c r="P8" i="57"/>
  <c r="R8" i="57" s="1"/>
  <c r="X8" i="57" s="1"/>
  <c r="O8" i="57"/>
  <c r="P4" i="57"/>
  <c r="R4" i="57" s="1"/>
  <c r="X4" i="57" s="1"/>
  <c r="O4" i="57"/>
  <c r="O55" i="57"/>
  <c r="P55" i="57"/>
  <c r="R55" i="57" s="1"/>
  <c r="X55" i="57" s="1"/>
  <c r="G97" i="4"/>
  <c r="B95" i="57"/>
  <c r="O85" i="57"/>
  <c r="P85" i="57"/>
  <c r="R85" i="57" s="1"/>
  <c r="X85" i="57" s="1"/>
  <c r="O73" i="57"/>
  <c r="P73" i="57"/>
  <c r="R73" i="57" s="1"/>
  <c r="X73" i="57" s="1"/>
  <c r="O66" i="57"/>
  <c r="P66" i="57"/>
  <c r="R66" i="57" s="1"/>
  <c r="X66" i="57" s="1"/>
  <c r="O58" i="57"/>
  <c r="P58" i="57"/>
  <c r="R58" i="57" s="1"/>
  <c r="X58" i="57" s="1"/>
  <c r="G56" i="4"/>
  <c r="B54" i="57"/>
  <c r="P44" i="57"/>
  <c r="R44" i="57" s="1"/>
  <c r="X44" i="57" s="1"/>
  <c r="O44" i="57"/>
  <c r="P34" i="57"/>
  <c r="R34" i="57" s="1"/>
  <c r="X34" i="57" s="1"/>
  <c r="O34" i="57"/>
  <c r="O24" i="57"/>
  <c r="P24" i="57"/>
  <c r="R24" i="57" s="1"/>
  <c r="X24" i="57" s="1"/>
  <c r="M18" i="31"/>
  <c r="B16" i="57"/>
  <c r="G11" i="4"/>
  <c r="B9" i="57"/>
  <c r="M63" i="31"/>
  <c r="C61" i="57"/>
  <c r="P61" i="57" s="1"/>
  <c r="R61" i="57" s="1"/>
  <c r="X61" i="57" s="1"/>
  <c r="P26" i="57"/>
  <c r="R26" i="57" s="1"/>
  <c r="X26" i="57" s="1"/>
  <c r="O26" i="57"/>
  <c r="M54" i="31"/>
  <c r="M73" i="31"/>
  <c r="O99" i="31"/>
  <c r="O97" i="31"/>
  <c r="O83" i="31"/>
  <c r="O77" i="31"/>
  <c r="K47" i="41"/>
  <c r="M88" i="31"/>
  <c r="M59" i="31"/>
  <c r="M87" i="41"/>
  <c r="M72" i="41"/>
  <c r="M58" i="41"/>
  <c r="M26" i="31"/>
  <c r="M13" i="31"/>
  <c r="O68" i="31"/>
  <c r="M64" i="31"/>
  <c r="M70" i="46"/>
  <c r="K77" i="41"/>
  <c r="M52" i="31"/>
  <c r="M55" i="46"/>
  <c r="O100" i="31"/>
  <c r="O96" i="31"/>
  <c r="O84" i="31"/>
  <c r="M53" i="41"/>
  <c r="O47" i="31"/>
  <c r="O41" i="31"/>
  <c r="O37" i="31"/>
  <c r="O30" i="31"/>
  <c r="O8" i="46"/>
  <c r="M4" i="16"/>
  <c r="O95" i="31"/>
  <c r="O93" i="31"/>
  <c r="M91" i="41"/>
  <c r="M62" i="41"/>
  <c r="O46" i="31"/>
  <c r="O40" i="31"/>
  <c r="O36" i="31"/>
  <c r="O29" i="31"/>
  <c r="M18" i="41"/>
  <c r="O7" i="31"/>
  <c r="M60" i="31"/>
  <c r="M15" i="31"/>
  <c r="M96" i="31"/>
  <c r="M90" i="31"/>
  <c r="M61" i="31"/>
  <c r="M19" i="31"/>
  <c r="M55" i="31"/>
  <c r="M75" i="41"/>
  <c r="K41" i="41"/>
  <c r="I98" i="4"/>
  <c r="O98" i="46"/>
  <c r="N98" i="51"/>
  <c r="M98" i="41"/>
  <c r="P98" i="36"/>
  <c r="I92" i="4"/>
  <c r="O92" i="46"/>
  <c r="N92" i="51"/>
  <c r="M92" i="41"/>
  <c r="P92" i="36"/>
  <c r="I88" i="4"/>
  <c r="O88" i="46"/>
  <c r="N88" i="51"/>
  <c r="O88" i="31"/>
  <c r="M88" i="41"/>
  <c r="P88" i="36"/>
  <c r="I82" i="4"/>
  <c r="N82" i="51"/>
  <c r="O82" i="46"/>
  <c r="M82" i="41"/>
  <c r="P82" i="36"/>
  <c r="I80" i="4"/>
  <c r="O80" i="46"/>
  <c r="N80" i="51"/>
  <c r="M80" i="41"/>
  <c r="O80" i="31"/>
  <c r="P80" i="36"/>
  <c r="I74" i="4"/>
  <c r="O74" i="46"/>
  <c r="N74" i="51"/>
  <c r="M74" i="41"/>
  <c r="O74" i="31"/>
  <c r="P74" i="36"/>
  <c r="I63" i="4"/>
  <c r="O63" i="46"/>
  <c r="N63" i="51"/>
  <c r="O63" i="31"/>
  <c r="M63" i="41"/>
  <c r="P63" i="36"/>
  <c r="I55" i="4"/>
  <c r="O55" i="46"/>
  <c r="O55" i="31"/>
  <c r="M55" i="41"/>
  <c r="P55" i="36"/>
  <c r="I45" i="4"/>
  <c r="N45" i="51"/>
  <c r="O45" i="46"/>
  <c r="M45" i="41"/>
  <c r="P45" i="36"/>
  <c r="I39" i="4"/>
  <c r="M39" i="41"/>
  <c r="N39" i="51"/>
  <c r="O39" i="46"/>
  <c r="P39" i="36"/>
  <c r="I34" i="4"/>
  <c r="M34" i="41"/>
  <c r="N34" i="51"/>
  <c r="O34" i="46"/>
  <c r="P34" i="36"/>
  <c r="I28" i="4"/>
  <c r="M28" i="41"/>
  <c r="N28" i="51"/>
  <c r="O28" i="46"/>
  <c r="P28" i="36"/>
  <c r="I23" i="4"/>
  <c r="O23" i="46"/>
  <c r="N23" i="51"/>
  <c r="O23" i="31"/>
  <c r="M23" i="41"/>
  <c r="P23" i="36"/>
  <c r="I17" i="4"/>
  <c r="O17" i="46"/>
  <c r="N17" i="51"/>
  <c r="M17" i="41"/>
  <c r="O17" i="31"/>
  <c r="P17" i="36"/>
  <c r="I6" i="4"/>
  <c r="N6" i="51"/>
  <c r="M6" i="41"/>
  <c r="O6" i="46"/>
  <c r="P6" i="36"/>
  <c r="O78" i="46"/>
  <c r="N67" i="51"/>
  <c r="O51" i="46"/>
  <c r="N25" i="51"/>
  <c r="N12" i="51"/>
  <c r="N57" i="22"/>
  <c r="I95" i="14"/>
  <c r="C78" i="58" s="1"/>
  <c r="I89" i="14"/>
  <c r="C51" i="58" s="1"/>
  <c r="I83" i="14"/>
  <c r="C33" i="58" s="1"/>
  <c r="I75" i="14"/>
  <c r="C12" i="58" s="1"/>
  <c r="I70" i="14"/>
  <c r="C27" i="58" s="1"/>
  <c r="I64" i="14"/>
  <c r="C26" i="58" s="1"/>
  <c r="I58" i="14"/>
  <c r="C77" i="58" s="1"/>
  <c r="I41" i="14"/>
  <c r="C39" i="58" s="1"/>
  <c r="I37" i="14"/>
  <c r="C36" i="58" s="1"/>
  <c r="I28" i="14"/>
  <c r="C50" i="58" s="1"/>
  <c r="I21" i="14"/>
  <c r="C84" i="58" s="1"/>
  <c r="I17" i="14"/>
  <c r="C82" i="58" s="1"/>
  <c r="I14" i="14"/>
  <c r="C69" i="58" s="1"/>
  <c r="I8" i="14"/>
  <c r="C81" i="58" s="1"/>
  <c r="G100" i="4"/>
  <c r="L100" i="51"/>
  <c r="M100" i="46"/>
  <c r="K100" i="41"/>
  <c r="N100" i="36"/>
  <c r="G94" i="4"/>
  <c r="L94" i="51"/>
  <c r="M94" i="46"/>
  <c r="K94" i="41"/>
  <c r="N94" i="36"/>
  <c r="G73" i="4"/>
  <c r="L73" i="51"/>
  <c r="M73" i="46"/>
  <c r="K73" i="41"/>
  <c r="N73" i="36"/>
  <c r="G71" i="4"/>
  <c r="L71" i="51"/>
  <c r="M71" i="46"/>
  <c r="K71" i="41"/>
  <c r="N71" i="36"/>
  <c r="G65" i="4"/>
  <c r="L65" i="51"/>
  <c r="M65" i="46"/>
  <c r="K65" i="41"/>
  <c r="N65" i="36"/>
  <c r="G59" i="4"/>
  <c r="M59" i="46"/>
  <c r="K59" i="41"/>
  <c r="N59" i="36"/>
  <c r="G45" i="4"/>
  <c r="L45" i="51"/>
  <c r="M45" i="46"/>
  <c r="M45" i="31"/>
  <c r="K45" i="41"/>
  <c r="N45" i="36"/>
  <c r="G39" i="4"/>
  <c r="L39" i="51"/>
  <c r="M39" i="46"/>
  <c r="K39" i="41"/>
  <c r="M39" i="31"/>
  <c r="N39" i="36"/>
  <c r="G34" i="4"/>
  <c r="L34" i="51"/>
  <c r="M34" i="46"/>
  <c r="K34" i="41"/>
  <c r="M34" i="31"/>
  <c r="N34" i="36"/>
  <c r="G17" i="4"/>
  <c r="L17" i="51"/>
  <c r="K17" i="41"/>
  <c r="M17" i="46"/>
  <c r="N17" i="36"/>
  <c r="G10" i="4"/>
  <c r="L10" i="51"/>
  <c r="K10" i="41"/>
  <c r="N10" i="36"/>
  <c r="M86" i="46"/>
  <c r="L76" i="51"/>
  <c r="L69" i="51"/>
  <c r="L67" i="51"/>
  <c r="M51" i="46"/>
  <c r="M49" i="46"/>
  <c r="L43" i="51"/>
  <c r="K32" i="41"/>
  <c r="L25" i="51"/>
  <c r="L12" i="51"/>
  <c r="G57" i="4"/>
  <c r="O57" i="46"/>
  <c r="O98" i="31"/>
  <c r="M70" i="31"/>
  <c r="M10" i="31"/>
  <c r="O8" i="31"/>
  <c r="M6" i="31"/>
  <c r="M9" i="41"/>
  <c r="M93" i="46"/>
  <c r="I100" i="4"/>
  <c r="O100" i="46"/>
  <c r="N100" i="51"/>
  <c r="M100" i="41"/>
  <c r="P100" i="36"/>
  <c r="I94" i="4"/>
  <c r="O94" i="46"/>
  <c r="N94" i="51"/>
  <c r="M94" i="41"/>
  <c r="P94" i="36"/>
  <c r="I73" i="4"/>
  <c r="O73" i="46"/>
  <c r="N73" i="51"/>
  <c r="O73" i="31"/>
  <c r="M73" i="41"/>
  <c r="P73" i="36"/>
  <c r="I61" i="4"/>
  <c r="O61" i="46"/>
  <c r="M61" i="41"/>
  <c r="O61" i="31"/>
  <c r="P61" i="36"/>
  <c r="I47" i="4"/>
  <c r="M47" i="41"/>
  <c r="P47" i="36"/>
  <c r="N47" i="51"/>
  <c r="I41" i="4"/>
  <c r="M41" i="41"/>
  <c r="N41" i="51"/>
  <c r="P41" i="36"/>
  <c r="O41" i="46"/>
  <c r="I19" i="4"/>
  <c r="O19" i="46"/>
  <c r="N19" i="51"/>
  <c r="M19" i="41"/>
  <c r="O19" i="31"/>
  <c r="P19" i="36"/>
  <c r="I14" i="4"/>
  <c r="O14" i="46"/>
  <c r="N14" i="51"/>
  <c r="O14" i="31"/>
  <c r="M14" i="41"/>
  <c r="P14" i="36"/>
  <c r="I10" i="4"/>
  <c r="O10" i="46"/>
  <c r="N10" i="51"/>
  <c r="M10" i="41"/>
  <c r="O10" i="31"/>
  <c r="P10" i="36"/>
  <c r="N76" i="51"/>
  <c r="O49" i="46"/>
  <c r="O91" i="31"/>
  <c r="O47" i="46"/>
  <c r="I91" i="14"/>
  <c r="C99" i="58" s="1"/>
  <c r="I85" i="14"/>
  <c r="C42" i="58" s="1"/>
  <c r="I77" i="14"/>
  <c r="C38" i="58" s="1"/>
  <c r="I72" i="14"/>
  <c r="C62" i="58" s="1"/>
  <c r="I66" i="14"/>
  <c r="C48" i="58" s="1"/>
  <c r="I60" i="14"/>
  <c r="C32" i="58" s="1"/>
  <c r="I53" i="14"/>
  <c r="C79" i="58" s="1"/>
  <c r="I47" i="14"/>
  <c r="C89" i="58" s="1"/>
  <c r="I39" i="14"/>
  <c r="C31" i="58" s="1"/>
  <c r="I30" i="14"/>
  <c r="C85" i="58" s="1"/>
  <c r="I23" i="14"/>
  <c r="C61" i="58" s="1"/>
  <c r="I19" i="14"/>
  <c r="C83" i="58" s="1"/>
  <c r="I6" i="14"/>
  <c r="C76" i="58" s="1"/>
  <c r="G98" i="4"/>
  <c r="M98" i="46"/>
  <c r="L98" i="51"/>
  <c r="K98" i="41"/>
  <c r="N98" i="36"/>
  <c r="G92" i="4"/>
  <c r="L92" i="51"/>
  <c r="K92" i="41"/>
  <c r="M92" i="46"/>
  <c r="N92" i="36"/>
  <c r="G88" i="4"/>
  <c r="L88" i="51"/>
  <c r="K88" i="41"/>
  <c r="N88" i="36"/>
  <c r="M88" i="46"/>
  <c r="G82" i="4"/>
  <c r="M82" i="46"/>
  <c r="L82" i="51"/>
  <c r="K82" i="41"/>
  <c r="M82" i="31"/>
  <c r="N82" i="36"/>
  <c r="G80" i="4"/>
  <c r="L80" i="51"/>
  <c r="M80" i="46"/>
  <c r="K80" i="41"/>
  <c r="N80" i="36"/>
  <c r="G74" i="4"/>
  <c r="L74" i="51"/>
  <c r="M74" i="46"/>
  <c r="K74" i="41"/>
  <c r="N74" i="36"/>
  <c r="G63" i="4"/>
  <c r="L63" i="51"/>
  <c r="M63" i="46"/>
  <c r="K63" i="41"/>
  <c r="N63" i="36"/>
  <c r="G37" i="4"/>
  <c r="L37" i="51"/>
  <c r="M37" i="46"/>
  <c r="M37" i="31"/>
  <c r="K37" i="41"/>
  <c r="N37" i="36"/>
  <c r="G30" i="4"/>
  <c r="M30" i="46"/>
  <c r="L30" i="51"/>
  <c r="M30" i="31"/>
  <c r="N30" i="36"/>
  <c r="G23" i="4"/>
  <c r="L23" i="51"/>
  <c r="K23" i="41"/>
  <c r="M23" i="46"/>
  <c r="N23" i="36"/>
  <c r="G19" i="4"/>
  <c r="L19" i="51"/>
  <c r="K19" i="41"/>
  <c r="N19" i="36"/>
  <c r="M19" i="46"/>
  <c r="G14" i="4"/>
  <c r="L14" i="51"/>
  <c r="K14" i="41"/>
  <c r="M14" i="46"/>
  <c r="N14" i="36"/>
  <c r="G8" i="4"/>
  <c r="M8" i="46"/>
  <c r="L8" i="51"/>
  <c r="K8" i="41"/>
  <c r="M8" i="31"/>
  <c r="N8" i="36"/>
  <c r="M78" i="46"/>
  <c r="I97" i="4"/>
  <c r="O97" i="46"/>
  <c r="I93" i="4"/>
  <c r="O93" i="46"/>
  <c r="N93" i="51"/>
  <c r="M93" i="41"/>
  <c r="P93" i="36"/>
  <c r="I89" i="4"/>
  <c r="O89" i="46"/>
  <c r="N89" i="51"/>
  <c r="O89" i="31"/>
  <c r="M89" i="41"/>
  <c r="P89" i="36"/>
  <c r="I85" i="4"/>
  <c r="N85" i="51"/>
  <c r="O85" i="46"/>
  <c r="M85" i="41"/>
  <c r="P85" i="36"/>
  <c r="I83" i="4"/>
  <c r="N83" i="51"/>
  <c r="M83" i="41"/>
  <c r="O83" i="46"/>
  <c r="P83" i="36"/>
  <c r="I79" i="4"/>
  <c r="O79" i="46"/>
  <c r="N79" i="51"/>
  <c r="O79" i="31"/>
  <c r="M79" i="41"/>
  <c r="P79" i="36"/>
  <c r="I77" i="4"/>
  <c r="N77" i="51"/>
  <c r="M77" i="41"/>
  <c r="P77" i="36"/>
  <c r="O77" i="46"/>
  <c r="I75" i="4"/>
  <c r="O75" i="46"/>
  <c r="O75" i="31"/>
  <c r="N75" i="51"/>
  <c r="P75" i="36"/>
  <c r="I72" i="4"/>
  <c r="O72" i="46"/>
  <c r="N72" i="51"/>
  <c r="O72" i="31"/>
  <c r="P72" i="36"/>
  <c r="I70" i="4"/>
  <c r="O70" i="46"/>
  <c r="N70" i="51"/>
  <c r="O70" i="31"/>
  <c r="M70" i="41"/>
  <c r="P70" i="36"/>
  <c r="I68" i="4"/>
  <c r="N68" i="51"/>
  <c r="M68" i="41"/>
  <c r="P68" i="36"/>
  <c r="I66" i="4"/>
  <c r="O66" i="46"/>
  <c r="O66" i="31"/>
  <c r="N66" i="51"/>
  <c r="P66" i="36"/>
  <c r="I64" i="4"/>
  <c r="O64" i="46"/>
  <c r="N64" i="51"/>
  <c r="O64" i="31"/>
  <c r="M64" i="41"/>
  <c r="P64" i="36"/>
  <c r="I62" i="4"/>
  <c r="O62" i="46"/>
  <c r="O62" i="31"/>
  <c r="P62" i="36"/>
  <c r="I60" i="4"/>
  <c r="O60" i="46"/>
  <c r="O60" i="31"/>
  <c r="M60" i="41"/>
  <c r="P60" i="36"/>
  <c r="I58" i="4"/>
  <c r="O58" i="46"/>
  <c r="O58" i="31"/>
  <c r="P58" i="36"/>
  <c r="I54" i="4"/>
  <c r="O54" i="46"/>
  <c r="O54" i="31"/>
  <c r="M54" i="41"/>
  <c r="P54" i="36"/>
  <c r="I52" i="4"/>
  <c r="O52" i="46"/>
  <c r="M52" i="41"/>
  <c r="O52" i="31"/>
  <c r="P52" i="36"/>
  <c r="I50" i="4"/>
  <c r="O50" i="46"/>
  <c r="M50" i="41"/>
  <c r="P50" i="36"/>
  <c r="I46" i="4"/>
  <c r="N46" i="51"/>
  <c r="O46" i="46"/>
  <c r="M46" i="41"/>
  <c r="P46" i="36"/>
  <c r="I44" i="4"/>
  <c r="N44" i="51"/>
  <c r="O44" i="46"/>
  <c r="M44" i="41"/>
  <c r="P44" i="36"/>
  <c r="I40" i="4"/>
  <c r="M40" i="41"/>
  <c r="N40" i="51"/>
  <c r="O40" i="46"/>
  <c r="P40" i="36"/>
  <c r="I38" i="4"/>
  <c r="M38" i="41"/>
  <c r="N38" i="51"/>
  <c r="O38" i="46"/>
  <c r="P38" i="36"/>
  <c r="I36" i="4"/>
  <c r="M36" i="41"/>
  <c r="N36" i="51"/>
  <c r="O36" i="46"/>
  <c r="P36" i="36"/>
  <c r="I33" i="4"/>
  <c r="M33" i="41"/>
  <c r="N33" i="51"/>
  <c r="O33" i="46"/>
  <c r="P33" i="36"/>
  <c r="I31" i="4"/>
  <c r="O31" i="46"/>
  <c r="I29" i="4"/>
  <c r="M29" i="41"/>
  <c r="N29" i="51"/>
  <c r="O29" i="46"/>
  <c r="P29" i="36"/>
  <c r="I26" i="4"/>
  <c r="O26" i="46"/>
  <c r="N26" i="51"/>
  <c r="O26" i="31"/>
  <c r="M26" i="41"/>
  <c r="P26" i="36"/>
  <c r="I18" i="4"/>
  <c r="N18" i="51"/>
  <c r="O18" i="46"/>
  <c r="O18" i="31"/>
  <c r="P18" i="36"/>
  <c r="I16" i="4"/>
  <c r="O16" i="46"/>
  <c r="M16" i="41"/>
  <c r="N16" i="51"/>
  <c r="O16" i="31"/>
  <c r="P16" i="36"/>
  <c r="I15" i="4"/>
  <c r="N15" i="51"/>
  <c r="O15" i="46"/>
  <c r="O15" i="31"/>
  <c r="M15" i="41"/>
  <c r="P15" i="36"/>
  <c r="I13" i="4"/>
  <c r="O13" i="46"/>
  <c r="N13" i="51"/>
  <c r="M13" i="41"/>
  <c r="O13" i="31"/>
  <c r="P13" i="36"/>
  <c r="I7" i="4"/>
  <c r="O7" i="46"/>
  <c r="I5" i="4"/>
  <c r="M5" i="41"/>
  <c r="N5" i="51"/>
  <c r="O5" i="46"/>
  <c r="P5" i="36"/>
  <c r="N97" i="51"/>
  <c r="N81" i="51"/>
  <c r="M56" i="41"/>
  <c r="O48" i="46"/>
  <c r="N42" i="51"/>
  <c r="N31" i="51"/>
  <c r="N27" i="51"/>
  <c r="N24" i="51"/>
  <c r="N22" i="51"/>
  <c r="O20" i="46"/>
  <c r="N11" i="51"/>
  <c r="N9" i="51"/>
  <c r="N7" i="51"/>
  <c r="O57" i="16"/>
  <c r="M94" i="31"/>
  <c r="M92" i="31"/>
  <c r="M80" i="31"/>
  <c r="M74" i="31"/>
  <c r="M71" i="31"/>
  <c r="M65" i="31"/>
  <c r="O50" i="31"/>
  <c r="O44" i="31"/>
  <c r="O38" i="31"/>
  <c r="O33" i="31"/>
  <c r="K30" i="41"/>
  <c r="O68" i="46"/>
  <c r="M10" i="46"/>
  <c r="I96" i="4"/>
  <c r="O96" i="46"/>
  <c r="N96" i="51"/>
  <c r="M96" i="41"/>
  <c r="P96" i="36"/>
  <c r="I90" i="4"/>
  <c r="O90" i="46"/>
  <c r="N90" i="51"/>
  <c r="M90" i="41"/>
  <c r="P90" i="36"/>
  <c r="I84" i="4"/>
  <c r="N84" i="51"/>
  <c r="O84" i="46"/>
  <c r="M84" i="41"/>
  <c r="P84" i="36"/>
  <c r="I71" i="4"/>
  <c r="O71" i="46"/>
  <c r="N71" i="51"/>
  <c r="M71" i="41"/>
  <c r="O71" i="31"/>
  <c r="P71" i="36"/>
  <c r="I65" i="4"/>
  <c r="O65" i="46"/>
  <c r="N65" i="51"/>
  <c r="M65" i="41"/>
  <c r="O65" i="31"/>
  <c r="P65" i="36"/>
  <c r="I59" i="4"/>
  <c r="O59" i="46"/>
  <c r="O59" i="31"/>
  <c r="M59" i="41"/>
  <c r="P59" i="36"/>
  <c r="I53" i="4"/>
  <c r="O53" i="46"/>
  <c r="O53" i="31"/>
  <c r="P53" i="36"/>
  <c r="I37" i="4"/>
  <c r="M37" i="41"/>
  <c r="P37" i="36"/>
  <c r="O37" i="46"/>
  <c r="I30" i="4"/>
  <c r="M30" i="41"/>
  <c r="O30" i="46"/>
  <c r="P30" i="36"/>
  <c r="N30" i="51"/>
  <c r="I21" i="4"/>
  <c r="N21" i="51"/>
  <c r="M21" i="41"/>
  <c r="O21" i="46"/>
  <c r="P21" i="36"/>
  <c r="I8" i="4"/>
  <c r="N8" i="51"/>
  <c r="M8" i="41"/>
  <c r="P8" i="36"/>
  <c r="O86" i="46"/>
  <c r="N69" i="51"/>
  <c r="N43" i="51"/>
  <c r="M32" i="41"/>
  <c r="O94" i="31"/>
  <c r="O92" i="31"/>
  <c r="O90" i="31"/>
  <c r="O82" i="31"/>
  <c r="I99" i="14"/>
  <c r="C30" i="58" s="1"/>
  <c r="I93" i="14"/>
  <c r="C100" i="58" s="1"/>
  <c r="I87" i="14"/>
  <c r="C45" i="58" s="1"/>
  <c r="I79" i="14"/>
  <c r="C94" i="58" s="1"/>
  <c r="I68" i="14"/>
  <c r="C56" i="58" s="1"/>
  <c r="I62" i="14"/>
  <c r="C91" i="58" s="1"/>
  <c r="I55" i="14"/>
  <c r="C18" i="58" s="1"/>
  <c r="I45" i="14"/>
  <c r="C87" i="58" s="1"/>
  <c r="I34" i="14"/>
  <c r="C34" i="58" s="1"/>
  <c r="I10" i="14"/>
  <c r="C16" i="58" s="1"/>
  <c r="G96" i="4"/>
  <c r="L96" i="51"/>
  <c r="K96" i="41"/>
  <c r="N96" i="36"/>
  <c r="M96" i="46"/>
  <c r="G90" i="4"/>
  <c r="L90" i="51"/>
  <c r="M90" i="46"/>
  <c r="K90" i="41"/>
  <c r="N90" i="36"/>
  <c r="G84" i="4"/>
  <c r="M84" i="46"/>
  <c r="L84" i="51"/>
  <c r="M84" i="31"/>
  <c r="K84" i="41"/>
  <c r="N84" i="36"/>
  <c r="G61" i="4"/>
  <c r="M61" i="46"/>
  <c r="K61" i="41"/>
  <c r="N61" i="36"/>
  <c r="G55" i="4"/>
  <c r="K55" i="41"/>
  <c r="N55" i="36"/>
  <c r="G53" i="4"/>
  <c r="M53" i="46"/>
  <c r="K53" i="41"/>
  <c r="N53" i="36"/>
  <c r="G47" i="4"/>
  <c r="L47" i="51"/>
  <c r="M47" i="46"/>
  <c r="M47" i="31"/>
  <c r="N47" i="36"/>
  <c r="G41" i="4"/>
  <c r="L41" i="51"/>
  <c r="M41" i="46"/>
  <c r="M41" i="31"/>
  <c r="N41" i="36"/>
  <c r="G28" i="4"/>
  <c r="M28" i="46"/>
  <c r="L28" i="51"/>
  <c r="K28" i="41"/>
  <c r="M28" i="31"/>
  <c r="N28" i="36"/>
  <c r="G21" i="4"/>
  <c r="M21" i="46"/>
  <c r="L21" i="51"/>
  <c r="K21" i="41"/>
  <c r="M21" i="31"/>
  <c r="N21" i="36"/>
  <c r="G6" i="4"/>
  <c r="L6" i="51"/>
  <c r="M6" i="46"/>
  <c r="K6" i="41"/>
  <c r="N6" i="36"/>
  <c r="I99" i="4"/>
  <c r="O99" i="46"/>
  <c r="N99" i="51"/>
  <c r="M99" i="41"/>
  <c r="P99" i="36"/>
  <c r="I95" i="4"/>
  <c r="O95" i="46"/>
  <c r="N95" i="51"/>
  <c r="M95" i="41"/>
  <c r="P95" i="36"/>
  <c r="I91" i="4"/>
  <c r="O91" i="46"/>
  <c r="N91" i="51"/>
  <c r="P91" i="36"/>
  <c r="I87" i="4"/>
  <c r="O87" i="46"/>
  <c r="N87" i="51"/>
  <c r="O87" i="31"/>
  <c r="P87" i="36"/>
  <c r="G99" i="4"/>
  <c r="L99" i="51"/>
  <c r="M99" i="46"/>
  <c r="K99" i="41"/>
  <c r="N99" i="36"/>
  <c r="G95" i="4"/>
  <c r="L95" i="51"/>
  <c r="M95" i="46"/>
  <c r="K95" i="41"/>
  <c r="N95" i="36"/>
  <c r="G93" i="4"/>
  <c r="L93" i="51"/>
  <c r="K93" i="41"/>
  <c r="N93" i="36"/>
  <c r="G91" i="4"/>
  <c r="L91" i="51"/>
  <c r="M91" i="46"/>
  <c r="K91" i="41"/>
  <c r="N91" i="36"/>
  <c r="G89" i="4"/>
  <c r="L89" i="51"/>
  <c r="K89" i="41"/>
  <c r="N89" i="36"/>
  <c r="M89" i="46"/>
  <c r="G87" i="4"/>
  <c r="L87" i="51"/>
  <c r="M87" i="46"/>
  <c r="K87" i="41"/>
  <c r="N87" i="36"/>
  <c r="G85" i="4"/>
  <c r="M85" i="46"/>
  <c r="L85" i="51"/>
  <c r="M85" i="31"/>
  <c r="K85" i="41"/>
  <c r="N85" i="36"/>
  <c r="G83" i="4"/>
  <c r="M83" i="46"/>
  <c r="M83" i="31"/>
  <c r="L83" i="51"/>
  <c r="N83" i="36"/>
  <c r="G79" i="4"/>
  <c r="L79" i="51"/>
  <c r="K79" i="41"/>
  <c r="N79" i="36"/>
  <c r="M79" i="46"/>
  <c r="G77" i="4"/>
  <c r="M77" i="46"/>
  <c r="M77" i="31"/>
  <c r="L77" i="51"/>
  <c r="N77" i="36"/>
  <c r="G75" i="4"/>
  <c r="L75" i="51"/>
  <c r="M75" i="46"/>
  <c r="K75" i="41"/>
  <c r="N75" i="36"/>
  <c r="G72" i="4"/>
  <c r="L72" i="51"/>
  <c r="M72" i="46"/>
  <c r="K72" i="41"/>
  <c r="N72" i="36"/>
  <c r="G70" i="4"/>
  <c r="L70" i="51"/>
  <c r="K70" i="41"/>
  <c r="N70" i="36"/>
  <c r="G68" i="4"/>
  <c r="M68" i="46"/>
  <c r="M68" i="31"/>
  <c r="L68" i="51"/>
  <c r="N68" i="36"/>
  <c r="G66" i="4"/>
  <c r="L66" i="51"/>
  <c r="M66" i="46"/>
  <c r="K66" i="41"/>
  <c r="N66" i="36"/>
  <c r="G64" i="4"/>
  <c r="L64" i="51"/>
  <c r="K64" i="41"/>
  <c r="N64" i="36"/>
  <c r="M64" i="46"/>
  <c r="G62" i="4"/>
  <c r="M62" i="46"/>
  <c r="K62" i="41"/>
  <c r="N62" i="36"/>
  <c r="G60" i="4"/>
  <c r="K60" i="41"/>
  <c r="M60" i="46"/>
  <c r="N60" i="36"/>
  <c r="G58" i="4"/>
  <c r="M58" i="46"/>
  <c r="K58" i="41"/>
  <c r="N58" i="36"/>
  <c r="G54" i="4"/>
  <c r="M54" i="46"/>
  <c r="K54" i="41"/>
  <c r="N54" i="36"/>
  <c r="G52" i="4"/>
  <c r="M52" i="46"/>
  <c r="K52" i="41"/>
  <c r="N52" i="36"/>
  <c r="G50" i="4"/>
  <c r="M50" i="46"/>
  <c r="M50" i="31"/>
  <c r="K50" i="41"/>
  <c r="N50" i="36"/>
  <c r="G46" i="4"/>
  <c r="L46" i="51"/>
  <c r="M46" i="46"/>
  <c r="K46" i="41"/>
  <c r="M46" i="31"/>
  <c r="N46" i="36"/>
  <c r="G44" i="4"/>
  <c r="L44" i="51"/>
  <c r="M44" i="46"/>
  <c r="M44" i="31"/>
  <c r="K44" i="41"/>
  <c r="N44" i="36"/>
  <c r="G40" i="4"/>
  <c r="L40" i="51"/>
  <c r="M40" i="46"/>
  <c r="K40" i="41"/>
  <c r="M40" i="31"/>
  <c r="N40" i="36"/>
  <c r="G38" i="4"/>
  <c r="L38" i="51"/>
  <c r="M38" i="46"/>
  <c r="K38" i="41"/>
  <c r="M38" i="31"/>
  <c r="N38" i="36"/>
  <c r="G36" i="4"/>
  <c r="L36" i="51"/>
  <c r="M36" i="46"/>
  <c r="K36" i="41"/>
  <c r="M36" i="31"/>
  <c r="N36" i="36"/>
  <c r="G33" i="4"/>
  <c r="L33" i="51"/>
  <c r="M33" i="46"/>
  <c r="M33" i="31"/>
  <c r="K33" i="41"/>
  <c r="N33" i="36"/>
  <c r="G29" i="4"/>
  <c r="M29" i="46"/>
  <c r="L29" i="51"/>
  <c r="K29" i="41"/>
  <c r="M29" i="31"/>
  <c r="N29" i="36"/>
  <c r="G26" i="4"/>
  <c r="K26" i="41"/>
  <c r="L26" i="51"/>
  <c r="M26" i="46"/>
  <c r="N26" i="36"/>
  <c r="G18" i="4"/>
  <c r="L18" i="51"/>
  <c r="K18" i="41"/>
  <c r="M18" i="46"/>
  <c r="N18" i="36"/>
  <c r="G16" i="4"/>
  <c r="L16" i="51"/>
  <c r="K16" i="41"/>
  <c r="M16" i="46"/>
  <c r="N16" i="36"/>
  <c r="G15" i="4"/>
  <c r="L15" i="51"/>
  <c r="K15" i="41"/>
  <c r="M15" i="46"/>
  <c r="N15" i="36"/>
  <c r="G13" i="4"/>
  <c r="L13" i="51"/>
  <c r="K13" i="41"/>
  <c r="M13" i="46"/>
  <c r="N13" i="36"/>
  <c r="G5" i="4"/>
  <c r="L5" i="51"/>
  <c r="M5" i="46"/>
  <c r="N5" i="36"/>
  <c r="L97" i="51"/>
  <c r="L81" i="51"/>
  <c r="K56" i="41"/>
  <c r="L48" i="51"/>
  <c r="L42" i="51"/>
  <c r="L31" i="51"/>
  <c r="L27" i="51"/>
  <c r="L24" i="51"/>
  <c r="L22" i="51"/>
  <c r="M20" i="46"/>
  <c r="L11" i="51"/>
  <c r="L9" i="51"/>
  <c r="L7" i="51"/>
  <c r="M57" i="16"/>
  <c r="M100" i="31"/>
  <c r="M99" i="31"/>
  <c r="M98" i="31"/>
  <c r="M87" i="31"/>
  <c r="O85" i="31"/>
  <c r="M75" i="31"/>
  <c r="M72" i="31"/>
  <c r="M66" i="31"/>
  <c r="M62" i="31"/>
  <c r="M58" i="31"/>
  <c r="M53" i="31"/>
  <c r="O45" i="31"/>
  <c r="O39" i="31"/>
  <c r="O34" i="31"/>
  <c r="O28" i="31"/>
  <c r="M23" i="31"/>
  <c r="O21" i="31"/>
  <c r="M17" i="31"/>
  <c r="M14" i="31"/>
  <c r="O6" i="31"/>
  <c r="M5" i="31"/>
  <c r="K83" i="41"/>
  <c r="K68" i="41"/>
  <c r="M66" i="41"/>
  <c r="N37" i="51"/>
  <c r="N62" i="51"/>
  <c r="N60" i="51"/>
  <c r="N58" i="51"/>
  <c r="N55" i="51"/>
  <c r="N53" i="51"/>
  <c r="O5" i="31"/>
  <c r="K5" i="41"/>
  <c r="L62" i="51"/>
  <c r="L60" i="51"/>
  <c r="L58" i="51"/>
  <c r="L55" i="51"/>
  <c r="L53" i="51"/>
  <c r="G99" i="14"/>
  <c r="C19" i="59" s="1"/>
  <c r="G95" i="14"/>
  <c r="C77" i="59" s="1"/>
  <c r="G93" i="14"/>
  <c r="C100" i="59" s="1"/>
  <c r="G91" i="14"/>
  <c r="C99" i="59" s="1"/>
  <c r="G89" i="14"/>
  <c r="C51" i="59" s="1"/>
  <c r="G87" i="14"/>
  <c r="C38" i="59" s="1"/>
  <c r="G85" i="14"/>
  <c r="C34" i="59" s="1"/>
  <c r="G83" i="14"/>
  <c r="C22" i="59" s="1"/>
  <c r="G79" i="14"/>
  <c r="C94" i="59" s="1"/>
  <c r="G77" i="14"/>
  <c r="C39" i="59" s="1"/>
  <c r="G75" i="14"/>
  <c r="C13" i="59" s="1"/>
  <c r="G72" i="14"/>
  <c r="C62" i="59" s="1"/>
  <c r="G70" i="14"/>
  <c r="C16" i="59" s="1"/>
  <c r="G68" i="14"/>
  <c r="C49" i="59" s="1"/>
  <c r="G66" i="14"/>
  <c r="C50" i="59" s="1"/>
  <c r="G64" i="14"/>
  <c r="C29" i="59" s="1"/>
  <c r="G62" i="14"/>
  <c r="C91" i="59" s="1"/>
  <c r="G60" i="14"/>
  <c r="C36" i="59" s="1"/>
  <c r="G58" i="14"/>
  <c r="C78" i="59" s="1"/>
  <c r="G55" i="14"/>
  <c r="C17" i="59" s="1"/>
  <c r="G53" i="14"/>
  <c r="C79" i="59" s="1"/>
  <c r="G47" i="14"/>
  <c r="C89" i="59" s="1"/>
  <c r="G45" i="14"/>
  <c r="C87" i="59" s="1"/>
  <c r="G41" i="14"/>
  <c r="C30" i="59" s="1"/>
  <c r="G39" i="14"/>
  <c r="C40" i="59" s="1"/>
  <c r="G37" i="14"/>
  <c r="C41" i="59" s="1"/>
  <c r="G34" i="14"/>
  <c r="C44" i="59" s="1"/>
  <c r="G30" i="14"/>
  <c r="C85" i="59" s="1"/>
  <c r="G28" i="14"/>
  <c r="C57" i="59" s="1"/>
  <c r="G23" i="14"/>
  <c r="C60" i="59" s="1"/>
  <c r="G21" i="14"/>
  <c r="C84" i="59" s="1"/>
  <c r="G19" i="14"/>
  <c r="C83" i="59" s="1"/>
  <c r="G17" i="14"/>
  <c r="C82" i="59" s="1"/>
  <c r="G14" i="14"/>
  <c r="C68" i="59" s="1"/>
  <c r="G10" i="14"/>
  <c r="C20" i="59" s="1"/>
  <c r="G8" i="14"/>
  <c r="C81" i="59" s="1"/>
  <c r="G6" i="14"/>
  <c r="C76" i="59" s="1"/>
  <c r="N61" i="51"/>
  <c r="N59" i="51"/>
  <c r="N54" i="51"/>
  <c r="N52" i="51"/>
  <c r="N50" i="51"/>
  <c r="L61" i="51"/>
  <c r="L59" i="51"/>
  <c r="L54" i="51"/>
  <c r="L52" i="51"/>
  <c r="L50" i="51"/>
  <c r="G100" i="14"/>
  <c r="C61" i="59" s="1"/>
  <c r="G98" i="14"/>
  <c r="C67" i="59" s="1"/>
  <c r="G96" i="14"/>
  <c r="C71" i="59" s="1"/>
  <c r="G94" i="14"/>
  <c r="C63" i="59" s="1"/>
  <c r="G92" i="14"/>
  <c r="C65" i="59" s="1"/>
  <c r="G90" i="14"/>
  <c r="C98" i="59" s="1"/>
  <c r="G88" i="14"/>
  <c r="C97" i="59" s="1"/>
  <c r="G84" i="14"/>
  <c r="C96" i="59" s="1"/>
  <c r="G82" i="14"/>
  <c r="C52" i="59" s="1"/>
  <c r="G80" i="14"/>
  <c r="C95" i="59" s="1"/>
  <c r="G74" i="14"/>
  <c r="C33" i="59" s="1"/>
  <c r="G73" i="14"/>
  <c r="C93" i="59" s="1"/>
  <c r="G71" i="14"/>
  <c r="C92" i="59" s="1"/>
  <c r="G65" i="14"/>
  <c r="C48" i="59" s="1"/>
  <c r="G63" i="14"/>
  <c r="C56" i="59" s="1"/>
  <c r="G61" i="14"/>
  <c r="C75" i="59" s="1"/>
  <c r="G59" i="14"/>
  <c r="C73" i="59" s="1"/>
  <c r="G54" i="14"/>
  <c r="C90" i="59" s="1"/>
  <c r="G52" i="14"/>
  <c r="C42" i="59" s="1"/>
  <c r="G50" i="14"/>
  <c r="C27" i="59" s="1"/>
  <c r="G46" i="14"/>
  <c r="C88" i="59" s="1"/>
  <c r="G44" i="14"/>
  <c r="C70" i="59" s="1"/>
  <c r="G40" i="14"/>
  <c r="C45" i="59" s="1"/>
  <c r="G38" i="14"/>
  <c r="C86" i="59" s="1"/>
  <c r="G36" i="14"/>
  <c r="C72" i="59" s="1"/>
  <c r="G33" i="14"/>
  <c r="C69" i="59" s="1"/>
  <c r="G29" i="14"/>
  <c r="C55" i="59" s="1"/>
  <c r="G26" i="14"/>
  <c r="C53" i="59" s="1"/>
  <c r="G18" i="14"/>
  <c r="C64" i="59" s="1"/>
  <c r="G16" i="14"/>
  <c r="C46" i="59" s="1"/>
  <c r="G15" i="14"/>
  <c r="C54" i="59" s="1"/>
  <c r="G13" i="14"/>
  <c r="C18" i="59" s="1"/>
  <c r="G5" i="14"/>
  <c r="C80" i="59" s="1"/>
  <c r="I100" i="14"/>
  <c r="C66" i="58" s="1"/>
  <c r="I98" i="14"/>
  <c r="C65" i="58" s="1"/>
  <c r="I96" i="14"/>
  <c r="C68" i="58" s="1"/>
  <c r="I94" i="14"/>
  <c r="C64" i="58" s="1"/>
  <c r="I92" i="14"/>
  <c r="C59" i="58" s="1"/>
  <c r="I90" i="14"/>
  <c r="C98" i="58" s="1"/>
  <c r="I88" i="14"/>
  <c r="C97" i="58" s="1"/>
  <c r="I84" i="14"/>
  <c r="C96" i="58" s="1"/>
  <c r="I82" i="14"/>
  <c r="C52" i="58" s="1"/>
  <c r="I80" i="14"/>
  <c r="C95" i="58" s="1"/>
  <c r="I74" i="14"/>
  <c r="C44" i="58" s="1"/>
  <c r="I73" i="14"/>
  <c r="C93" i="58" s="1"/>
  <c r="I71" i="14"/>
  <c r="C92" i="58" s="1"/>
  <c r="I65" i="14"/>
  <c r="C41" i="58" s="1"/>
  <c r="I63" i="14"/>
  <c r="C63" i="58" s="1"/>
  <c r="I61" i="14"/>
  <c r="C75" i="58" s="1"/>
  <c r="I59" i="14"/>
  <c r="C72" i="58" s="1"/>
  <c r="I54" i="14"/>
  <c r="C90" i="58" s="1"/>
  <c r="I52" i="14"/>
  <c r="C40" i="58" s="1"/>
  <c r="I50" i="14"/>
  <c r="C37" i="58" s="1"/>
  <c r="I46" i="14"/>
  <c r="C88" i="58" s="1"/>
  <c r="I44" i="14"/>
  <c r="C70" i="58" s="1"/>
  <c r="I40" i="14"/>
  <c r="C53" i="58" s="1"/>
  <c r="I38" i="14"/>
  <c r="C86" i="58" s="1"/>
  <c r="I36" i="14"/>
  <c r="C73" i="58" s="1"/>
  <c r="I33" i="14"/>
  <c r="C71" i="58" s="1"/>
  <c r="I29" i="14"/>
  <c r="C46" i="58" s="1"/>
  <c r="I26" i="14"/>
  <c r="C60" i="58" s="1"/>
  <c r="I18" i="14"/>
  <c r="C67" i="58" s="1"/>
  <c r="I16" i="14"/>
  <c r="C54" i="58" s="1"/>
  <c r="I15" i="14"/>
  <c r="C47" i="58" s="1"/>
  <c r="I13" i="14"/>
  <c r="C14" i="58" s="1"/>
  <c r="I5" i="14"/>
  <c r="C80" i="58" s="1"/>
  <c r="O76" i="31"/>
  <c r="M76" i="31"/>
  <c r="P76" i="36"/>
  <c r="N76" i="36"/>
  <c r="M76" i="41"/>
  <c r="K76" i="41"/>
  <c r="G76" i="14"/>
  <c r="C31" i="59" s="1"/>
  <c r="O76" i="46"/>
  <c r="M76" i="46"/>
  <c r="I76" i="14"/>
  <c r="C29" i="58" s="1"/>
  <c r="O69" i="31"/>
  <c r="M69" i="31"/>
  <c r="P69" i="36"/>
  <c r="N69" i="36"/>
  <c r="M69" i="41"/>
  <c r="K69" i="41"/>
  <c r="G69" i="14"/>
  <c r="C11" i="59" s="1"/>
  <c r="O69" i="46"/>
  <c r="M69" i="46"/>
  <c r="I69" i="14"/>
  <c r="C8" i="58" s="1"/>
  <c r="O67" i="31"/>
  <c r="M67" i="31"/>
  <c r="P67" i="36"/>
  <c r="N67" i="36"/>
  <c r="M67" i="41"/>
  <c r="K67" i="41"/>
  <c r="G67" i="14"/>
  <c r="C5" i="59" s="1"/>
  <c r="O67" i="46"/>
  <c r="M67" i="46"/>
  <c r="I67" i="14"/>
  <c r="C4" i="58" s="1"/>
  <c r="L57" i="22"/>
  <c r="O57" i="31"/>
  <c r="M57" i="31"/>
  <c r="P57" i="36"/>
  <c r="N57" i="36"/>
  <c r="M57" i="41"/>
  <c r="K57" i="41"/>
  <c r="L57" i="51"/>
  <c r="G57" i="14"/>
  <c r="C74" i="59" s="1"/>
  <c r="M57" i="46"/>
  <c r="N57" i="51"/>
  <c r="I57" i="14"/>
  <c r="C74" i="58" s="1"/>
  <c r="O32" i="46"/>
  <c r="M32" i="46"/>
  <c r="N32" i="51"/>
  <c r="L32" i="51"/>
  <c r="I32" i="14"/>
  <c r="C57" i="58" s="1"/>
  <c r="O32" i="31"/>
  <c r="M32" i="31"/>
  <c r="P32" i="36"/>
  <c r="N32" i="36"/>
  <c r="G32" i="14"/>
  <c r="C59" i="59" s="1"/>
  <c r="M31" i="46"/>
  <c r="G31" i="14"/>
  <c r="C7" i="59" s="1"/>
  <c r="O31" i="31"/>
  <c r="M31" i="31"/>
  <c r="P31" i="36"/>
  <c r="N31" i="36"/>
  <c r="M31" i="41"/>
  <c r="K31" i="41"/>
  <c r="I31" i="14"/>
  <c r="C6" i="58" s="1"/>
  <c r="O20" i="31"/>
  <c r="M20" i="31"/>
  <c r="P20" i="36"/>
  <c r="N20" i="36"/>
  <c r="M20" i="41"/>
  <c r="K20" i="41"/>
  <c r="N20" i="51"/>
  <c r="L20" i="51"/>
  <c r="I20" i="14"/>
  <c r="C9" i="58" s="1"/>
  <c r="G20" i="14"/>
  <c r="C12" i="59" s="1"/>
  <c r="O11" i="31"/>
  <c r="M11" i="41"/>
  <c r="P11" i="36"/>
  <c r="P51" i="36"/>
  <c r="N51" i="36"/>
  <c r="N51" i="51"/>
  <c r="I51" i="14"/>
  <c r="C49" i="58" s="1"/>
  <c r="O51" i="31"/>
  <c r="M51" i="31"/>
  <c r="M51" i="41"/>
  <c r="K51" i="41"/>
  <c r="L51" i="51"/>
  <c r="G51" i="14"/>
  <c r="C43" i="59" s="1"/>
  <c r="G42" i="14"/>
  <c r="C6" i="59" s="1"/>
  <c r="N42" i="36"/>
  <c r="M97" i="31"/>
  <c r="M97" i="46"/>
  <c r="G97" i="14"/>
  <c r="C26" i="59" s="1"/>
  <c r="P97" i="36"/>
  <c r="N97" i="36"/>
  <c r="M97" i="41"/>
  <c r="K97" i="41"/>
  <c r="I97" i="14"/>
  <c r="C23" i="58" s="1"/>
  <c r="O81" i="31"/>
  <c r="M81" i="31"/>
  <c r="O81" i="46"/>
  <c r="M81" i="46"/>
  <c r="G81" i="14"/>
  <c r="C9" i="59" s="1"/>
  <c r="P81" i="36"/>
  <c r="N81" i="36"/>
  <c r="M81" i="41"/>
  <c r="K81" i="41"/>
  <c r="I81" i="14"/>
  <c r="C11" i="58" s="1"/>
  <c r="O56" i="31"/>
  <c r="M56" i="31"/>
  <c r="O56" i="46"/>
  <c r="M56" i="46"/>
  <c r="L56" i="51"/>
  <c r="G56" i="14"/>
  <c r="C15" i="59" s="1"/>
  <c r="P56" i="36"/>
  <c r="N56" i="36"/>
  <c r="N56" i="51"/>
  <c r="I56" i="14"/>
  <c r="C17" i="58" s="1"/>
  <c r="P48" i="36"/>
  <c r="N48" i="36"/>
  <c r="M48" i="41"/>
  <c r="K48" i="41"/>
  <c r="N48" i="51"/>
  <c r="G48" i="14"/>
  <c r="C24" i="59" s="1"/>
  <c r="O48" i="31"/>
  <c r="M48" i="31"/>
  <c r="M48" i="46"/>
  <c r="I48" i="14"/>
  <c r="C25" i="58" s="1"/>
  <c r="P43" i="36"/>
  <c r="N43" i="36"/>
  <c r="M43" i="41"/>
  <c r="K43" i="41"/>
  <c r="G43" i="14"/>
  <c r="C25" i="59" s="1"/>
  <c r="O43" i="31"/>
  <c r="M43" i="31"/>
  <c r="O43" i="46"/>
  <c r="M43" i="46"/>
  <c r="I43" i="14"/>
  <c r="C21" i="58" s="1"/>
  <c r="M25" i="41"/>
  <c r="K25" i="41"/>
  <c r="G25" i="14"/>
  <c r="C8" i="59" s="1"/>
  <c r="O25" i="31"/>
  <c r="M25" i="31"/>
  <c r="P25" i="36"/>
  <c r="N25" i="36"/>
  <c r="O25" i="46"/>
  <c r="M25" i="46"/>
  <c r="I25" i="14"/>
  <c r="C10" i="58" s="1"/>
  <c r="M24" i="41"/>
  <c r="K24" i="41"/>
  <c r="G24" i="14"/>
  <c r="C35" i="59" s="1"/>
  <c r="O24" i="31"/>
  <c r="M24" i="31"/>
  <c r="P24" i="36"/>
  <c r="N24" i="36"/>
  <c r="O24" i="46"/>
  <c r="M24" i="46"/>
  <c r="I24" i="14"/>
  <c r="C35" i="58" s="1"/>
  <c r="M22" i="41"/>
  <c r="K22" i="41"/>
  <c r="G22" i="14"/>
  <c r="C10" i="59" s="1"/>
  <c r="O22" i="31"/>
  <c r="M22" i="31"/>
  <c r="P22" i="36"/>
  <c r="N22" i="36"/>
  <c r="O22" i="46"/>
  <c r="M22" i="46"/>
  <c r="I22" i="14"/>
  <c r="C13" i="58" s="1"/>
  <c r="M12" i="41"/>
  <c r="K12" i="41"/>
  <c r="G12" i="14"/>
  <c r="C14" i="59" s="1"/>
  <c r="O12" i="31"/>
  <c r="M12" i="31"/>
  <c r="P12" i="36"/>
  <c r="N12" i="36"/>
  <c r="O12" i="46"/>
  <c r="M12" i="46"/>
  <c r="I12" i="14"/>
  <c r="C15" i="58" s="1"/>
  <c r="K9" i="41"/>
  <c r="G9" i="14"/>
  <c r="C23" i="59" s="1"/>
  <c r="O9" i="31"/>
  <c r="M9" i="31"/>
  <c r="P9" i="36"/>
  <c r="N9" i="36"/>
  <c r="O9" i="46"/>
  <c r="M9" i="46"/>
  <c r="I9" i="14"/>
  <c r="C22" i="58" s="1"/>
  <c r="P42" i="36"/>
  <c r="O42" i="31"/>
  <c r="M42" i="31"/>
  <c r="M42" i="41"/>
  <c r="K42" i="41"/>
  <c r="O42" i="46"/>
  <c r="M42" i="46"/>
  <c r="I42" i="14"/>
  <c r="C7" i="58" s="1"/>
  <c r="P86" i="36"/>
  <c r="N86" i="36"/>
  <c r="N86" i="51"/>
  <c r="L86" i="51"/>
  <c r="G86" i="14"/>
  <c r="C4" i="59" s="1"/>
  <c r="O86" i="31"/>
  <c r="M86" i="31"/>
  <c r="M86" i="41"/>
  <c r="K86" i="41"/>
  <c r="I86" i="14"/>
  <c r="C5" i="58" s="1"/>
  <c r="P78" i="36"/>
  <c r="N78" i="36"/>
  <c r="N78" i="51"/>
  <c r="L78" i="51"/>
  <c r="G78" i="14"/>
  <c r="C32" i="59" s="1"/>
  <c r="O78" i="31"/>
  <c r="M78" i="31"/>
  <c r="M78" i="41"/>
  <c r="K78" i="41"/>
  <c r="I78" i="14"/>
  <c r="C24" i="58" s="1"/>
  <c r="P49" i="36"/>
  <c r="N49" i="36"/>
  <c r="N49" i="51"/>
  <c r="G49" i="14"/>
  <c r="C28" i="59" s="1"/>
  <c r="O49" i="31"/>
  <c r="M49" i="31"/>
  <c r="M49" i="41"/>
  <c r="K49" i="41"/>
  <c r="L49" i="51"/>
  <c r="I49" i="14"/>
  <c r="C20" i="58" s="1"/>
  <c r="P27" i="36"/>
  <c r="N27" i="36"/>
  <c r="G27" i="14"/>
  <c r="C47" i="59" s="1"/>
  <c r="O27" i="31"/>
  <c r="M27" i="31"/>
  <c r="M27" i="41"/>
  <c r="K27" i="41"/>
  <c r="O27" i="46"/>
  <c r="M27" i="46"/>
  <c r="I27" i="14"/>
  <c r="C43" i="58" s="1"/>
  <c r="M11" i="31"/>
  <c r="N11" i="36"/>
  <c r="K11" i="41"/>
  <c r="G11" i="14"/>
  <c r="C21" i="59" s="1"/>
  <c r="O11" i="46"/>
  <c r="M11" i="46"/>
  <c r="I11" i="14"/>
  <c r="C19" i="58" s="1"/>
  <c r="M7" i="31"/>
  <c r="M7" i="46"/>
  <c r="G7" i="14"/>
  <c r="C58" i="59" s="1"/>
  <c r="P7" i="36"/>
  <c r="N7" i="36"/>
  <c r="M7" i="41"/>
  <c r="K7" i="41"/>
  <c r="I7" i="14"/>
  <c r="C55" i="58" s="1"/>
  <c r="M100" i="16"/>
  <c r="M99" i="16"/>
  <c r="M97" i="16"/>
  <c r="M95" i="16"/>
  <c r="M94" i="16"/>
  <c r="M92" i="16"/>
  <c r="M90" i="16"/>
  <c r="M88" i="16"/>
  <c r="M86" i="16"/>
  <c r="M84" i="16"/>
  <c r="M82" i="16"/>
  <c r="M80" i="16"/>
  <c r="M79" i="16"/>
  <c r="M77" i="16"/>
  <c r="M74" i="16"/>
  <c r="M72" i="16"/>
  <c r="M71" i="16"/>
  <c r="M69" i="16"/>
  <c r="M67" i="16"/>
  <c r="M65" i="16"/>
  <c r="M64" i="16"/>
  <c r="M62" i="16"/>
  <c r="M59" i="16"/>
  <c r="M55" i="16"/>
  <c r="M53" i="16"/>
  <c r="M51" i="16"/>
  <c r="M49" i="16"/>
  <c r="M47" i="16"/>
  <c r="M45" i="16"/>
  <c r="M44" i="16"/>
  <c r="M42" i="16"/>
  <c r="M40" i="16"/>
  <c r="M38" i="16"/>
  <c r="M36" i="16"/>
  <c r="M33" i="16"/>
  <c r="M31" i="16"/>
  <c r="M29" i="16"/>
  <c r="M27" i="16"/>
  <c r="M25" i="16"/>
  <c r="M24" i="16"/>
  <c r="M21" i="16"/>
  <c r="M20" i="16"/>
  <c r="M18" i="16"/>
  <c r="M17" i="16"/>
  <c r="M15" i="16"/>
  <c r="M13" i="16"/>
  <c r="M11" i="16"/>
  <c r="M10" i="16"/>
  <c r="M9" i="16"/>
  <c r="M7" i="16"/>
  <c r="M6" i="16"/>
  <c r="M5" i="16"/>
  <c r="L100" i="22"/>
  <c r="L99" i="22"/>
  <c r="L98" i="22"/>
  <c r="L97" i="22"/>
  <c r="L96" i="22"/>
  <c r="L95" i="22"/>
  <c r="L94" i="22"/>
  <c r="L93" i="22"/>
  <c r="L92" i="22"/>
  <c r="L91" i="22"/>
  <c r="L90" i="22"/>
  <c r="L89" i="22"/>
  <c r="L88" i="22"/>
  <c r="L87" i="22"/>
  <c r="L86" i="22"/>
  <c r="L85" i="22"/>
  <c r="L84" i="22"/>
  <c r="L83" i="22"/>
  <c r="L82" i="22"/>
  <c r="L81" i="22"/>
  <c r="L80" i="22"/>
  <c r="L79" i="22"/>
  <c r="L78" i="22"/>
  <c r="L77" i="22"/>
  <c r="L76" i="22"/>
  <c r="L75" i="22"/>
  <c r="L74" i="22"/>
  <c r="L73" i="22"/>
  <c r="L72" i="22"/>
  <c r="L71" i="22"/>
  <c r="L70" i="22"/>
  <c r="L69" i="22"/>
  <c r="L68" i="22"/>
  <c r="L67" i="22"/>
  <c r="L66" i="22"/>
  <c r="L65" i="22"/>
  <c r="M98" i="16"/>
  <c r="M96" i="16"/>
  <c r="M93" i="16"/>
  <c r="M91" i="16"/>
  <c r="M89" i="16"/>
  <c r="M87" i="16"/>
  <c r="M85" i="16"/>
  <c r="M83" i="16"/>
  <c r="M81" i="16"/>
  <c r="M78" i="16"/>
  <c r="M76" i="16"/>
  <c r="M75" i="16"/>
  <c r="M73" i="16"/>
  <c r="M70" i="16"/>
  <c r="M68" i="16"/>
  <c r="M66" i="16"/>
  <c r="M63" i="16"/>
  <c r="M61" i="16"/>
  <c r="M60" i="16"/>
  <c r="M58" i="16"/>
  <c r="M56" i="16"/>
  <c r="M54" i="16"/>
  <c r="M52" i="16"/>
  <c r="M50" i="16"/>
  <c r="M48" i="16"/>
  <c r="M46" i="16"/>
  <c r="M43" i="16"/>
  <c r="M41" i="16"/>
  <c r="M39" i="16"/>
  <c r="M37" i="16"/>
  <c r="M34" i="16"/>
  <c r="M32" i="16"/>
  <c r="M30" i="16"/>
  <c r="M28" i="16"/>
  <c r="M26" i="16"/>
  <c r="M23" i="16"/>
  <c r="M22" i="16"/>
  <c r="M19" i="16"/>
  <c r="M16" i="16"/>
  <c r="M14" i="16"/>
  <c r="M12" i="16"/>
  <c r="M8" i="16"/>
  <c r="L64" i="22"/>
  <c r="L63" i="22"/>
  <c r="L62" i="22"/>
  <c r="L61" i="22"/>
  <c r="L60" i="22"/>
  <c r="L59" i="22"/>
  <c r="L58" i="22"/>
  <c r="L56" i="22"/>
  <c r="L55" i="22"/>
  <c r="L54" i="22"/>
  <c r="L53" i="22"/>
  <c r="L52" i="22"/>
  <c r="L51" i="22"/>
  <c r="L50" i="22"/>
  <c r="L49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L36" i="22"/>
  <c r="L34" i="22"/>
  <c r="L33" i="22"/>
  <c r="L32" i="22"/>
  <c r="L31" i="22"/>
  <c r="L30" i="22"/>
  <c r="L29" i="22"/>
  <c r="L28" i="22"/>
  <c r="L27" i="22"/>
  <c r="L26" i="22"/>
  <c r="L25" i="22"/>
  <c r="L24" i="22"/>
  <c r="L23" i="22"/>
  <c r="L22" i="22"/>
  <c r="L21" i="22"/>
  <c r="L20" i="22"/>
  <c r="L19" i="22"/>
  <c r="L18" i="22"/>
  <c r="L17" i="22"/>
  <c r="L16" i="22"/>
  <c r="L15" i="22"/>
  <c r="L14" i="22"/>
  <c r="L13" i="22"/>
  <c r="L12" i="22"/>
  <c r="L11" i="22"/>
  <c r="L10" i="22"/>
  <c r="L9" i="22"/>
  <c r="L8" i="22"/>
  <c r="L7" i="22"/>
  <c r="L6" i="22"/>
  <c r="L5" i="22"/>
  <c r="O100" i="16"/>
  <c r="O99" i="16"/>
  <c r="O98" i="16"/>
  <c r="O97" i="16"/>
  <c r="O96" i="16"/>
  <c r="O95" i="16"/>
  <c r="O94" i="16"/>
  <c r="O93" i="16"/>
  <c r="O92" i="16"/>
  <c r="O91" i="16"/>
  <c r="O90" i="16"/>
  <c r="O89" i="16"/>
  <c r="O88" i="16"/>
  <c r="O87" i="16"/>
  <c r="O86" i="16"/>
  <c r="O85" i="16"/>
  <c r="O84" i="16"/>
  <c r="O83" i="16"/>
  <c r="O82" i="16"/>
  <c r="O81" i="16"/>
  <c r="O80" i="16"/>
  <c r="O79" i="16"/>
  <c r="O78" i="16"/>
  <c r="O77" i="16"/>
  <c r="O76" i="16"/>
  <c r="O75" i="16"/>
  <c r="O74" i="16"/>
  <c r="O73" i="16"/>
  <c r="O72" i="16"/>
  <c r="O71" i="16"/>
  <c r="O70" i="16"/>
  <c r="O69" i="16"/>
  <c r="O68" i="16"/>
  <c r="O67" i="16"/>
  <c r="O66" i="16"/>
  <c r="O65" i="16"/>
  <c r="O64" i="16"/>
  <c r="O63" i="16"/>
  <c r="O62" i="16"/>
  <c r="O61" i="16"/>
  <c r="O60" i="16"/>
  <c r="O59" i="16"/>
  <c r="O58" i="16"/>
  <c r="O56" i="16"/>
  <c r="O55" i="16"/>
  <c r="O54" i="16"/>
  <c r="O53" i="16"/>
  <c r="O52" i="16"/>
  <c r="O51" i="16"/>
  <c r="O50" i="16"/>
  <c r="O49" i="16"/>
  <c r="O48" i="16"/>
  <c r="O47" i="16"/>
  <c r="O46" i="16"/>
  <c r="O45" i="16"/>
  <c r="O44" i="16"/>
  <c r="O43" i="16"/>
  <c r="O42" i="16"/>
  <c r="O41" i="16"/>
  <c r="O40" i="16"/>
  <c r="O39" i="16"/>
  <c r="O38" i="16"/>
  <c r="O37" i="16"/>
  <c r="O36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O21" i="16"/>
  <c r="O20" i="16"/>
  <c r="O19" i="16"/>
  <c r="O18" i="16"/>
  <c r="O17" i="16"/>
  <c r="O16" i="16"/>
  <c r="O15" i="16"/>
  <c r="O14" i="16"/>
  <c r="O13" i="16"/>
  <c r="O12" i="16"/>
  <c r="O11" i="16"/>
  <c r="O10" i="16"/>
  <c r="O9" i="16"/>
  <c r="O8" i="16"/>
  <c r="O7" i="16"/>
  <c r="O6" i="16"/>
  <c r="O5" i="16"/>
  <c r="N100" i="22"/>
  <c r="N99" i="22"/>
  <c r="N98" i="22"/>
  <c r="N97" i="22"/>
  <c r="N96" i="22"/>
  <c r="N95" i="22"/>
  <c r="N94" i="22"/>
  <c r="N93" i="22"/>
  <c r="N92" i="22"/>
  <c r="N91" i="22"/>
  <c r="N90" i="22"/>
  <c r="N89" i="22"/>
  <c r="N88" i="22"/>
  <c r="N87" i="22"/>
  <c r="N86" i="22"/>
  <c r="N85" i="22"/>
  <c r="N84" i="22"/>
  <c r="N83" i="22"/>
  <c r="N82" i="22"/>
  <c r="N81" i="22"/>
  <c r="N80" i="22"/>
  <c r="N79" i="22"/>
  <c r="N78" i="22"/>
  <c r="N77" i="22"/>
  <c r="N76" i="22"/>
  <c r="N75" i="22"/>
  <c r="N74" i="22"/>
  <c r="N73" i="22"/>
  <c r="N72" i="22"/>
  <c r="N71" i="22"/>
  <c r="N70" i="22"/>
  <c r="N69" i="22"/>
  <c r="N68" i="22"/>
  <c r="N67" i="22"/>
  <c r="N66" i="22"/>
  <c r="N65" i="22"/>
  <c r="N64" i="22"/>
  <c r="N63" i="22"/>
  <c r="N62" i="22"/>
  <c r="N61" i="22"/>
  <c r="N60" i="22"/>
  <c r="N59" i="22"/>
  <c r="N58" i="22"/>
  <c r="N56" i="22"/>
  <c r="N55" i="22"/>
  <c r="N54" i="22"/>
  <c r="N53" i="22"/>
  <c r="N52" i="22"/>
  <c r="N51" i="22"/>
  <c r="N50" i="22"/>
  <c r="N49" i="22"/>
  <c r="N48" i="22"/>
  <c r="N47" i="22"/>
  <c r="N46" i="22"/>
  <c r="N45" i="22"/>
  <c r="N44" i="22"/>
  <c r="N43" i="22"/>
  <c r="N42" i="22"/>
  <c r="N41" i="22"/>
  <c r="N40" i="22"/>
  <c r="N39" i="22"/>
  <c r="N38" i="22"/>
  <c r="N37" i="22"/>
  <c r="N36" i="22"/>
  <c r="N34" i="22"/>
  <c r="N33" i="22"/>
  <c r="N32" i="22"/>
  <c r="N31" i="22"/>
  <c r="N30" i="22"/>
  <c r="N29" i="22"/>
  <c r="N28" i="22"/>
  <c r="N27" i="22"/>
  <c r="N26" i="22"/>
  <c r="N25" i="22"/>
  <c r="N24" i="22"/>
  <c r="N23" i="22"/>
  <c r="N22" i="22"/>
  <c r="N21" i="22"/>
  <c r="N20" i="22"/>
  <c r="N19" i="22"/>
  <c r="N18" i="22"/>
  <c r="N17" i="22"/>
  <c r="N16" i="22"/>
  <c r="N15" i="22"/>
  <c r="N14" i="22"/>
  <c r="N13" i="22"/>
  <c r="N12" i="22"/>
  <c r="N11" i="22"/>
  <c r="N10" i="22"/>
  <c r="N9" i="22"/>
  <c r="N8" i="22"/>
  <c r="N7" i="22"/>
  <c r="N6" i="22"/>
  <c r="N5" i="22"/>
  <c r="O9" i="57" l="1"/>
  <c r="P9" i="57"/>
  <c r="R9" i="57" s="1"/>
  <c r="X9" i="57" s="1"/>
  <c r="O95" i="57"/>
  <c r="P95" i="57"/>
  <c r="R95" i="57" s="1"/>
  <c r="X95" i="57" s="1"/>
  <c r="P30" i="57"/>
  <c r="R30" i="57" s="1"/>
  <c r="X30" i="57" s="1"/>
  <c r="O30" i="57"/>
  <c r="O61" i="57"/>
  <c r="P76" i="57"/>
  <c r="R76" i="57" s="1"/>
  <c r="X76" i="57" s="1"/>
  <c r="O76" i="57"/>
  <c r="P84" i="57"/>
  <c r="R84" i="57" s="1"/>
  <c r="X84" i="57" s="1"/>
  <c r="O84" i="57"/>
  <c r="O25" i="57"/>
  <c r="P25" i="57"/>
  <c r="R25" i="57" s="1"/>
  <c r="X25" i="57" s="1"/>
  <c r="P40" i="57"/>
  <c r="R40" i="57" s="1"/>
  <c r="X40" i="57" s="1"/>
  <c r="O40" i="57"/>
  <c r="P10" i="57"/>
  <c r="R10" i="57" s="1"/>
  <c r="X10" i="57" s="1"/>
  <c r="O10" i="57"/>
  <c r="P67" i="57"/>
  <c r="R67" i="57" s="1"/>
  <c r="X67" i="57" s="1"/>
  <c r="O67" i="57"/>
  <c r="P74" i="57"/>
  <c r="R74" i="57" s="1"/>
  <c r="X74" i="57" s="1"/>
  <c r="O74" i="57"/>
  <c r="O29" i="57"/>
  <c r="P29" i="57"/>
  <c r="R29" i="57" s="1"/>
  <c r="X29" i="57" s="1"/>
  <c r="O77" i="57"/>
  <c r="P77" i="57"/>
  <c r="R77" i="57" s="1"/>
  <c r="X77" i="57" s="1"/>
  <c r="O91" i="57"/>
  <c r="P91" i="57"/>
  <c r="R91" i="57" s="1"/>
  <c r="X91" i="57" s="1"/>
  <c r="O7" i="57"/>
  <c r="P7" i="57"/>
  <c r="R7" i="57" s="1"/>
  <c r="X7" i="57" s="1"/>
  <c r="O22" i="57"/>
  <c r="P22" i="57"/>
  <c r="R22" i="57" s="1"/>
  <c r="X22" i="57" s="1"/>
  <c r="O87" i="57"/>
  <c r="P87" i="57"/>
  <c r="R87" i="57" s="1"/>
  <c r="X87" i="57" s="1"/>
  <c r="O16" i="57"/>
  <c r="P16" i="57"/>
  <c r="R16" i="57" s="1"/>
  <c r="X16" i="57" s="1"/>
  <c r="P54" i="57"/>
  <c r="R54" i="57" s="1"/>
  <c r="X54" i="57" s="1"/>
  <c r="O54" i="57"/>
  <c r="P23" i="57"/>
  <c r="R23" i="57" s="1"/>
  <c r="X23" i="57" s="1"/>
  <c r="O23" i="57"/>
  <c r="O41" i="57"/>
  <c r="P41" i="57"/>
  <c r="R41" i="57" s="1"/>
  <c r="X41" i="57" s="1"/>
  <c r="O49" i="57"/>
  <c r="P49" i="57"/>
  <c r="R49" i="57" s="1"/>
  <c r="X49" i="57" s="1"/>
  <c r="P65" i="57"/>
  <c r="R65" i="57" s="1"/>
  <c r="X65" i="57" s="1"/>
  <c r="O65" i="57"/>
  <c r="O5" i="57"/>
  <c r="P5" i="57"/>
  <c r="R5" i="57" s="1"/>
  <c r="X5" i="57" s="1"/>
  <c r="O18" i="57"/>
  <c r="P18" i="57"/>
  <c r="R18" i="57" s="1"/>
  <c r="X18" i="57" s="1"/>
  <c r="O79" i="57"/>
  <c r="P79" i="57"/>
  <c r="R79" i="57" s="1"/>
  <c r="X79" i="57" s="1"/>
  <c r="O89" i="57"/>
  <c r="P89" i="57"/>
  <c r="R89" i="57" s="1"/>
  <c r="X89" i="57" s="1"/>
  <c r="O47" i="57"/>
  <c r="P47" i="57"/>
  <c r="R47" i="57" s="1"/>
  <c r="X47" i="57" s="1"/>
  <c r="O20" i="57"/>
  <c r="P20" i="57"/>
  <c r="R20" i="57" s="1"/>
  <c r="X20" i="57" s="1"/>
  <c r="O14" i="57"/>
  <c r="P14" i="57"/>
  <c r="R14" i="57" s="1"/>
  <c r="X14" i="57" s="1"/>
  <c r="P46" i="57"/>
  <c r="R46" i="57" s="1"/>
  <c r="X46" i="57" s="1"/>
  <c r="O46" i="57"/>
  <c r="O93" i="57"/>
  <c r="P93" i="57"/>
  <c r="R93" i="57" s="1"/>
  <c r="X93" i="57" s="1"/>
  <c r="J2" i="57"/>
  <c r="H2" i="57"/>
  <c r="G2" i="57"/>
  <c r="D2" i="57"/>
  <c r="C2" i="57"/>
  <c r="E2" i="57"/>
  <c r="F2" i="57"/>
  <c r="I2" i="57"/>
  <c r="L4" i="22" l="1"/>
  <c r="O4" i="16"/>
  <c r="N4" i="22"/>
  <c r="K4" i="41"/>
  <c r="I4" i="4"/>
  <c r="O4" i="31"/>
  <c r="P4" i="36"/>
  <c r="G4" i="14"/>
  <c r="C37" i="59" s="1"/>
  <c r="M4" i="46"/>
  <c r="M4" i="31"/>
  <c r="B2" i="57"/>
  <c r="L4" i="51"/>
  <c r="N4" i="36"/>
  <c r="G4" i="4"/>
  <c r="I4" i="14"/>
  <c r="C28" i="58" s="1"/>
  <c r="N4" i="51"/>
  <c r="O4" i="46"/>
  <c r="M4" i="41"/>
  <c r="O2" i="57" l="1"/>
  <c r="P2" i="57"/>
  <c r="R2" i="57" s="1"/>
  <c r="X2" i="57" s="1"/>
  <c r="A28" i="58"/>
  <c r="A11" i="58"/>
  <c r="A8" i="58"/>
  <c r="A65" i="58"/>
  <c r="A48" i="58"/>
  <c r="A19" i="58"/>
  <c r="A17" i="58"/>
  <c r="A74" i="58"/>
  <c r="A37" i="58"/>
  <c r="A59" i="58"/>
  <c r="A30" i="58"/>
  <c r="A69" i="58"/>
  <c r="A13" i="58"/>
  <c r="A71" i="58"/>
  <c r="A80" i="58"/>
  <c r="A98" i="58"/>
  <c r="A81" i="58"/>
  <c r="A6" i="58"/>
  <c r="A47" i="58"/>
  <c r="A75" i="58"/>
  <c r="A18" i="58"/>
  <c r="A79" i="58"/>
  <c r="A12" i="58"/>
  <c r="A97" i="58"/>
  <c r="A45" i="58"/>
  <c r="A42" i="58"/>
  <c r="A70" i="58"/>
  <c r="A67" i="58"/>
  <c r="A34" i="58"/>
  <c r="A50" i="58"/>
  <c r="A15" i="58"/>
  <c r="A23" i="58"/>
  <c r="A14" i="58"/>
  <c r="A72" i="58"/>
  <c r="A66" i="58"/>
  <c r="A61" i="58"/>
  <c r="A36" i="58"/>
  <c r="A10" i="58"/>
  <c r="A43" i="58"/>
  <c r="A73" i="58"/>
  <c r="A100" i="58"/>
  <c r="A51" i="58"/>
  <c r="A4" i="58"/>
  <c r="A46" i="58"/>
  <c r="A93" i="58"/>
  <c r="A94" i="58"/>
  <c r="A38" i="58"/>
  <c r="A90" i="58"/>
  <c r="A68" i="58"/>
  <c r="A84" i="58"/>
  <c r="A24" i="58"/>
  <c r="A88" i="58"/>
  <c r="A56" i="58"/>
  <c r="A26" i="58"/>
  <c r="A35" i="58"/>
  <c r="A49" i="58"/>
  <c r="A60" i="58"/>
  <c r="A92" i="58"/>
  <c r="A87" i="58"/>
  <c r="A89" i="58"/>
  <c r="A27" i="58"/>
  <c r="A25" i="58"/>
  <c r="A22" i="58"/>
  <c r="A31" i="58"/>
  <c r="A20" i="58"/>
  <c r="A58" i="58"/>
  <c r="A53" i="58"/>
  <c r="A96" i="58"/>
  <c r="A76" i="58"/>
  <c r="A82" i="58"/>
  <c r="A63" i="58"/>
  <c r="A16" i="58"/>
  <c r="A85" i="58"/>
  <c r="A77" i="58"/>
  <c r="A7" i="58"/>
  <c r="A95" i="58"/>
  <c r="A83" i="58"/>
  <c r="A55" i="58"/>
  <c r="A21" i="58"/>
  <c r="A9" i="58"/>
  <c r="A86" i="58"/>
  <c r="A52" i="58"/>
  <c r="A62" i="58"/>
  <c r="A78" i="58"/>
  <c r="A99" i="58"/>
  <c r="A64" i="58"/>
  <c r="A91" i="58"/>
  <c r="A54" i="58"/>
  <c r="A5" i="58"/>
  <c r="A32" i="58"/>
  <c r="A57" i="58"/>
  <c r="A29" i="58"/>
  <c r="A39" i="58"/>
  <c r="A33" i="58"/>
  <c r="A41" i="58"/>
  <c r="A40" i="58"/>
  <c r="A44" i="58"/>
  <c r="A37" i="59"/>
  <c r="A58" i="59"/>
  <c r="A26" i="59"/>
  <c r="A72" i="59"/>
  <c r="A33" i="59"/>
  <c r="A60" i="59"/>
  <c r="A50" i="59"/>
  <c r="A47" i="59"/>
  <c r="A43" i="59"/>
  <c r="A53" i="59"/>
  <c r="A48" i="59"/>
  <c r="A81" i="59"/>
  <c r="A89" i="59"/>
  <c r="A34" i="59"/>
  <c r="A14" i="59"/>
  <c r="A74" i="59"/>
  <c r="A42" i="59"/>
  <c r="A65" i="59"/>
  <c r="A57" i="59"/>
  <c r="A16" i="59"/>
  <c r="A32" i="59"/>
  <c r="A66" i="59"/>
  <c r="A70" i="59"/>
  <c r="A96" i="59"/>
  <c r="A85" i="59"/>
  <c r="A62" i="59"/>
  <c r="A10" i="59"/>
  <c r="A6" i="59"/>
  <c r="A88" i="59"/>
  <c r="A71" i="59"/>
  <c r="A44" i="59"/>
  <c r="A4" i="59"/>
  <c r="A59" i="59"/>
  <c r="A86" i="59"/>
  <c r="A95" i="59"/>
  <c r="A82" i="59"/>
  <c r="A36" i="59"/>
  <c r="A100" i="59"/>
  <c r="A35" i="59"/>
  <c r="A54" i="59"/>
  <c r="A73" i="59"/>
  <c r="A61" i="59"/>
  <c r="A40" i="59"/>
  <c r="A39" i="59"/>
  <c r="A15" i="59"/>
  <c r="A31" i="59"/>
  <c r="A90" i="59"/>
  <c r="A63" i="59"/>
  <c r="A30" i="59"/>
  <c r="A94" i="59"/>
  <c r="A8" i="59"/>
  <c r="A80" i="59"/>
  <c r="A97" i="59"/>
  <c r="A76" i="59"/>
  <c r="A87" i="59"/>
  <c r="A22" i="59"/>
  <c r="A23" i="59"/>
  <c r="A11" i="59"/>
  <c r="A27" i="59"/>
  <c r="A98" i="59"/>
  <c r="A49" i="59"/>
  <c r="A21" i="59"/>
  <c r="A9" i="59"/>
  <c r="A55" i="59"/>
  <c r="A92" i="59"/>
  <c r="A20" i="59"/>
  <c r="A79" i="59"/>
  <c r="A38" i="59"/>
  <c r="A7" i="59"/>
  <c r="A46" i="59"/>
  <c r="A75" i="59"/>
  <c r="A68" i="59"/>
  <c r="A17" i="59"/>
  <c r="A51" i="59"/>
  <c r="A25" i="59"/>
  <c r="A64" i="59"/>
  <c r="A56" i="59"/>
  <c r="A78" i="59"/>
  <c r="A99" i="59"/>
  <c r="A24" i="59"/>
  <c r="A18" i="59"/>
  <c r="A67" i="59"/>
  <c r="A41" i="59"/>
  <c r="A13" i="59"/>
  <c r="A28" i="59"/>
  <c r="A12" i="59"/>
  <c r="A45" i="59"/>
  <c r="A52" i="59"/>
  <c r="A83" i="59"/>
  <c r="A91" i="59"/>
  <c r="A77" i="59"/>
  <c r="A5" i="59"/>
  <c r="A69" i="59"/>
  <c r="A93" i="59"/>
  <c r="A84" i="59"/>
  <c r="A29" i="59"/>
  <c r="A19" i="59"/>
</calcChain>
</file>

<file path=xl/sharedStrings.xml><?xml version="1.0" encoding="utf-8"?>
<sst xmlns="http://schemas.openxmlformats.org/spreadsheetml/2006/main" count="1391" uniqueCount="217">
  <si>
    <t>Zaterdag</t>
  </si>
  <si>
    <t>Zondag</t>
  </si>
  <si>
    <t>Bangels Johan</t>
  </si>
  <si>
    <t>Boyen Alain</t>
  </si>
  <si>
    <t>Denhaen Filip</t>
  </si>
  <si>
    <t>Dunon Francis</t>
  </si>
  <si>
    <t>Dupuis Marc</t>
  </si>
  <si>
    <t>Guilliams André</t>
  </si>
  <si>
    <t>Ingels Alfons</t>
  </si>
  <si>
    <t>Linnekens Johny</t>
  </si>
  <si>
    <t>Loyaerts Patrick</t>
  </si>
  <si>
    <t>Maleux Daniel</t>
  </si>
  <si>
    <t>Renson Alfred</t>
  </si>
  <si>
    <t>Roosen Luc</t>
  </si>
  <si>
    <t>Schevenels Tony</t>
  </si>
  <si>
    <t>Serron Guy</t>
  </si>
  <si>
    <t>Smets Charles</t>
  </si>
  <si>
    <t>Steenwinckels Jean</t>
  </si>
  <si>
    <t>Stijnen Eric</t>
  </si>
  <si>
    <t>Thirion Marc</t>
  </si>
  <si>
    <t>Tilkens Romain</t>
  </si>
  <si>
    <t>Wauters David</t>
  </si>
  <si>
    <t>Baron Jan</t>
  </si>
  <si>
    <t>Mathieu Jos</t>
  </si>
  <si>
    <t>Ledoux Filip</t>
  </si>
  <si>
    <t>Dewaelheyns Peter</t>
  </si>
  <si>
    <t>Tuts Frans</t>
  </si>
  <si>
    <t>Kilometers &amp; Punten</t>
  </si>
  <si>
    <t>TOTAAL KM</t>
  </si>
  <si>
    <t>SEIZOEN KM</t>
  </si>
  <si>
    <t>SEIZOEN PT</t>
  </si>
  <si>
    <t xml:space="preserve">TOTAAL KM </t>
  </si>
  <si>
    <t xml:space="preserve">SEIZOEN KM </t>
  </si>
  <si>
    <t>TOTAAL</t>
  </si>
  <si>
    <t>februari</t>
  </si>
  <si>
    <t>maart</t>
  </si>
  <si>
    <t>april</t>
  </si>
  <si>
    <t>mei</t>
  </si>
  <si>
    <t>juni</t>
  </si>
  <si>
    <t>juli</t>
  </si>
  <si>
    <t>september</t>
  </si>
  <si>
    <t>augustus</t>
  </si>
  <si>
    <t>oktober</t>
  </si>
  <si>
    <t>Tuts José</t>
  </si>
  <si>
    <t>Branckaute Guy</t>
  </si>
  <si>
    <t>Bries Bart</t>
  </si>
  <si>
    <t>Schiemsky Daniel</t>
  </si>
  <si>
    <t>Scalais Patrick</t>
  </si>
  <si>
    <t>Brien Jean Louis</t>
  </si>
  <si>
    <t>Masi Pascal</t>
  </si>
  <si>
    <t>Janssens Patrick</t>
  </si>
  <si>
    <t>Nys Luc</t>
  </si>
  <si>
    <t>Cans Patrick</t>
  </si>
  <si>
    <t>Loyaerts Vital</t>
  </si>
  <si>
    <t>Simons Andy</t>
  </si>
  <si>
    <t>Bollen Roger</t>
  </si>
  <si>
    <t>Muls Johan</t>
  </si>
  <si>
    <t>Thijs Koen</t>
  </si>
  <si>
    <t>Boyen Patrick</t>
  </si>
  <si>
    <t>Bollings Emile</t>
  </si>
  <si>
    <t>Reynaerts Gust</t>
  </si>
  <si>
    <t>Ulens Rita</t>
  </si>
  <si>
    <t>Bertrand Alex</t>
  </si>
  <si>
    <t>Lenaerts Annick</t>
  </si>
  <si>
    <t>Tuts Alain</t>
  </si>
  <si>
    <t>Conard Guy</t>
  </si>
  <si>
    <t>Dewilde Alain</t>
  </si>
  <si>
    <t>Dulier Maurice</t>
  </si>
  <si>
    <t>Mombaers Guido</t>
  </si>
  <si>
    <t>Raickman Guy</t>
  </si>
  <si>
    <t>Degreef Josy</t>
  </si>
  <si>
    <t>Hombroek Cyriel</t>
  </si>
  <si>
    <t>Reynaerts Stijn</t>
  </si>
  <si>
    <t>Vandermeulen Irma</t>
  </si>
  <si>
    <t>Vranken Sylvain</t>
  </si>
  <si>
    <t>Tilkens Alain</t>
  </si>
  <si>
    <t>Ivens Desire</t>
  </si>
  <si>
    <t>Logist Didier</t>
  </si>
  <si>
    <t>Hackelbracht Kevin</t>
  </si>
  <si>
    <t>Klingeleers Bart</t>
  </si>
  <si>
    <t>Somers Marc</t>
  </si>
  <si>
    <t>De Mey Sven</t>
  </si>
  <si>
    <t>Van Den Broeck Joost</t>
  </si>
  <si>
    <t>Antioco Gregory</t>
  </si>
  <si>
    <t>Mievis Walter</t>
  </si>
  <si>
    <t>Schevenels Carla</t>
  </si>
  <si>
    <t>TP bewegwijzering</t>
  </si>
  <si>
    <t>TP vrijdag</t>
  </si>
  <si>
    <t>TP zaterdag</t>
  </si>
  <si>
    <t>Hombroukx Paul</t>
  </si>
  <si>
    <t>puntengeld</t>
  </si>
  <si>
    <t>activiteiten</t>
  </si>
  <si>
    <t>Totaal Kledinggeld</t>
  </si>
  <si>
    <t>Hallet Yvan</t>
  </si>
  <si>
    <t>Cornelis Marc</t>
  </si>
  <si>
    <t>Hendrickx Kevin</t>
  </si>
  <si>
    <t>Van Ceulebroeck Ayrton</t>
  </si>
  <si>
    <t>Van Ceulebroeck Luc</t>
  </si>
  <si>
    <t>Vanlaer Rene</t>
  </si>
  <si>
    <t>Veirman Marc</t>
  </si>
  <si>
    <t>Dewaelheyns Philippe</t>
  </si>
  <si>
    <t>Van Roosendael Eddy</t>
  </si>
  <si>
    <t>Simons Joseph</t>
  </si>
  <si>
    <t>Herckens Brent</t>
  </si>
  <si>
    <t>kledinggeld laureaten</t>
  </si>
  <si>
    <t>Tembuyser Hugo</t>
  </si>
  <si>
    <t>Kempeneers Hans</t>
  </si>
  <si>
    <t>Hodin Daniel</t>
  </si>
  <si>
    <t>Vanhelmont Peter</t>
  </si>
  <si>
    <t>Tembuyser Lien</t>
  </si>
  <si>
    <t>Haspengouw Sportief</t>
  </si>
  <si>
    <t>TOTAAL PT (4)</t>
  </si>
  <si>
    <t>Vanbekbergen Frans</t>
  </si>
  <si>
    <t>Maandag</t>
  </si>
  <si>
    <t>Donderdag</t>
  </si>
  <si>
    <t>Matthijs Nico</t>
  </si>
  <si>
    <t>Vanputte Frank</t>
  </si>
  <si>
    <t>Roosen Bart</t>
  </si>
  <si>
    <t>TOTAAL PT(9)</t>
  </si>
  <si>
    <t>TP voorbereiding</t>
  </si>
  <si>
    <t>Saldo</t>
  </si>
  <si>
    <t>Ulens Benny</t>
  </si>
  <si>
    <t xml:space="preserve">leden : </t>
  </si>
  <si>
    <t>nieuwe leden :</t>
  </si>
  <si>
    <t>2 laatste jaren minimum 15 punten</t>
  </si>
  <si>
    <t>1e jaar minimum 10 punten</t>
  </si>
  <si>
    <t>3 laatste jaren minimum 20 punten</t>
  </si>
  <si>
    <t>TOTAAL PT (9)</t>
  </si>
  <si>
    <t>TOTAAL PT (10)</t>
  </si>
  <si>
    <t>TOTAAL PT(10)</t>
  </si>
  <si>
    <t>Woensdag</t>
  </si>
  <si>
    <t>TOTAAL PT(4)</t>
  </si>
  <si>
    <t>Fets Andre</t>
  </si>
  <si>
    <t>Gillard Nick</t>
  </si>
  <si>
    <t>Gerard Laetitia</t>
  </si>
  <si>
    <t>Muls  Roy</t>
  </si>
  <si>
    <t>Opname 2019</t>
  </si>
  <si>
    <t>Beginsaldo 2019</t>
  </si>
  <si>
    <t>Februari 2019</t>
  </si>
  <si>
    <t>Maart 2019</t>
  </si>
  <si>
    <t>April 2019</t>
  </si>
  <si>
    <t>Mei 2019</t>
  </si>
  <si>
    <t>Juni 2019</t>
  </si>
  <si>
    <t>Juli 2019</t>
  </si>
  <si>
    <t>Augustus 2019</t>
  </si>
  <si>
    <t>September 2019</t>
  </si>
  <si>
    <t>Oktober 2019</t>
  </si>
  <si>
    <t>Seizoen 2019 - Punten</t>
  </si>
  <si>
    <t>Seizoen 2019 - Kilometers</t>
  </si>
  <si>
    <t xml:space="preserve">Donderdag </t>
  </si>
  <si>
    <t>TOTAAL PT(11)</t>
  </si>
  <si>
    <t>TOTAAL PT(8)</t>
  </si>
  <si>
    <t>Gillard Wim</t>
  </si>
  <si>
    <t>Moors Johan</t>
  </si>
  <si>
    <t>Herbots Nick</t>
  </si>
  <si>
    <t>64,00 kledij</t>
  </si>
  <si>
    <t>18,80 kledij</t>
  </si>
  <si>
    <t>49,20 kledij</t>
  </si>
  <si>
    <t>61,80 kledij</t>
  </si>
  <si>
    <t>66,00 kledij</t>
  </si>
  <si>
    <t>133,60 kledij</t>
  </si>
  <si>
    <t>150,20 kledij</t>
  </si>
  <si>
    <t>238,40 kledij</t>
  </si>
  <si>
    <t>86,00 kledij</t>
  </si>
  <si>
    <t>378,00 kledij</t>
  </si>
  <si>
    <t>28,40 kledij</t>
  </si>
  <si>
    <t>85,60 kledij</t>
  </si>
  <si>
    <t>127,60 kledij</t>
  </si>
  <si>
    <t>62,40 kledij</t>
  </si>
  <si>
    <t>63,60 kledij</t>
  </si>
  <si>
    <t>74,80 kledij</t>
  </si>
  <si>
    <t>297,20 kledij</t>
  </si>
  <si>
    <t>27,20 kledij</t>
  </si>
  <si>
    <t>175,60 kledij</t>
  </si>
  <si>
    <t>61,60 kledij</t>
  </si>
  <si>
    <t>20,20 kledij</t>
  </si>
  <si>
    <t>55,20 kledij</t>
  </si>
  <si>
    <t>88,40 kledij</t>
  </si>
  <si>
    <t>44,80 kledij</t>
  </si>
  <si>
    <t>222,80 kledij</t>
  </si>
  <si>
    <t>187,60 kledij</t>
  </si>
  <si>
    <t>4,00 kousen / 91,60 kledij</t>
  </si>
  <si>
    <t>90,80 kledij</t>
  </si>
  <si>
    <t>333,60 kledij</t>
  </si>
  <si>
    <t>106,00 kledij</t>
  </si>
  <si>
    <t>87,60 kledij</t>
  </si>
  <si>
    <t>194,00 kledij</t>
  </si>
  <si>
    <t>121,60 kledij</t>
  </si>
  <si>
    <t>58,40 kledij</t>
  </si>
  <si>
    <t>20,00 mid seizoen vest / 99,2 kledij</t>
  </si>
  <si>
    <t>100,40 kledij</t>
  </si>
  <si>
    <t>35,60 kledij</t>
  </si>
  <si>
    <t>20,00 winterbbq / 57,20 kledij</t>
  </si>
  <si>
    <t>76,80 kledij</t>
  </si>
  <si>
    <t>5,00 broek</t>
  </si>
  <si>
    <t>51,20 kledij</t>
  </si>
  <si>
    <t>64,80 kledij</t>
  </si>
  <si>
    <t>10,00 broek / 4,00 kousen / 486,80 kledij</t>
  </si>
  <si>
    <t>232,40 kledij</t>
  </si>
  <si>
    <t>284,60 kledij</t>
  </si>
  <si>
    <t>108,80 kledij</t>
  </si>
  <si>
    <t>135,20 kledij</t>
  </si>
  <si>
    <t>16,40 kledij</t>
  </si>
  <si>
    <t>80,00 kledij</t>
  </si>
  <si>
    <t>50,80 kledij</t>
  </si>
  <si>
    <t>212,00 kledij</t>
  </si>
  <si>
    <t>4,00 kledij</t>
  </si>
  <si>
    <t>179,60 kledij</t>
  </si>
  <si>
    <t>214,40 kledij</t>
  </si>
  <si>
    <t>4,00 kousen / 299,40 kledij</t>
  </si>
  <si>
    <t>50,00 argus / 316,80 kledij</t>
  </si>
  <si>
    <t>47,20 kledij</t>
  </si>
  <si>
    <t>23,40 kledij JL</t>
  </si>
  <si>
    <t>145,60 kledij</t>
  </si>
  <si>
    <t>82,40 kledij</t>
  </si>
  <si>
    <t>115,60 kledij</t>
  </si>
  <si>
    <t>Wuyts Marc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</si>
</sst>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&quot;€&quot;\ * #,##0.00_ ;_ &quot;€&quot;\ * \-#,##0.00_ ;_ &quot;€&quot;\ * &quot;-&quot;??_ ;_ @_ "/>
    <numFmt numFmtId="164" formatCode="#,##0.00\ &quot;€&quot;;\-#,##0.00\ &quot;€&quot;"/>
    <numFmt numFmtId="165" formatCode="_-* #,##0.00\ &quot;€&quot;_-;\-* #,##0.00\ &quot;€&quot;_-;_-* &quot;-&quot;??\ &quot;€&quot;_-;_-@_-"/>
    <numFmt numFmtId="166" formatCode="&quot;€&quot;\ #,##0.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8"/>
      <name val="Arial"/>
      <family val="2"/>
    </font>
    <font>
      <sz val="9"/>
      <name val="Tahoma"/>
      <family val="2"/>
    </font>
    <font>
      <b/>
      <sz val="9"/>
      <name val="Tahoma"/>
      <family val="2"/>
    </font>
    <font>
      <sz val="10"/>
      <name val="Arial"/>
      <family val="2"/>
    </font>
    <font>
      <sz val="7"/>
      <color indexed="8"/>
      <name val="Tahoma"/>
      <family val="2"/>
    </font>
    <font>
      <b/>
      <sz val="14"/>
      <name val="Tahoma"/>
      <family val="2"/>
    </font>
    <font>
      <sz val="10"/>
      <color theme="1"/>
      <name val="Arial"/>
      <family val="2"/>
    </font>
    <font>
      <sz val="14"/>
      <name val="Arial"/>
      <family val="2"/>
    </font>
    <font>
      <sz val="16"/>
      <name val="Arial"/>
      <family val="2"/>
    </font>
    <font>
      <sz val="26"/>
      <name val="Arial"/>
      <family val="2"/>
    </font>
    <font>
      <sz val="14"/>
      <name val="Tahoma"/>
      <family val="2"/>
    </font>
    <font>
      <sz val="14"/>
      <color indexed="8"/>
      <name val="Arial"/>
      <family val="2"/>
    </font>
    <font>
      <b/>
      <sz val="14"/>
      <name val="Tahoma"/>
      <family val="2"/>
    </font>
    <font>
      <sz val="10"/>
      <name val="Arial"/>
    </font>
    <font>
      <sz val="8"/>
      <name val="Arial"/>
      <family val="2"/>
    </font>
    <font>
      <sz val="8"/>
      <name val="Tahoma"/>
      <family val="2"/>
    </font>
    <font>
      <b/>
      <sz val="8"/>
      <name val="Tahoma"/>
      <family val="2"/>
    </font>
    <font>
      <sz val="7"/>
      <name val="Tahoma"/>
      <family val="2"/>
    </font>
    <font>
      <sz val="10"/>
      <color theme="1"/>
      <name val="Arial"/>
      <family val="2"/>
    </font>
    <font>
      <sz val="7"/>
      <color indexed="8"/>
      <name val="Tahoma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4"/>
      <name val="Arial"/>
      <family val="2"/>
    </font>
    <font>
      <sz val="14"/>
      <color indexed="8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7">
    <xf numFmtId="0" fontId="0" fillId="0" borderId="0"/>
    <xf numFmtId="0" fontId="2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1" fillId="0" borderId="0"/>
  </cellStyleXfs>
  <cellXfs count="110">
    <xf numFmtId="0" fontId="0" fillId="0" borderId="0" xfId="0"/>
    <xf numFmtId="0" fontId="3" fillId="0" borderId="0" xfId="0" applyFont="1" applyAlignment="1">
      <alignment textRotation="90"/>
    </xf>
    <xf numFmtId="0" fontId="0" fillId="0" borderId="1" xfId="0" applyBorder="1"/>
    <xf numFmtId="0" fontId="4" fillId="0" borderId="2" xfId="0" applyFont="1" applyBorder="1" applyAlignment="1">
      <alignment horizontal="center" vertical="center"/>
    </xf>
    <xf numFmtId="0" fontId="10" fillId="0" borderId="1" xfId="0" applyFont="1" applyBorder="1"/>
    <xf numFmtId="0" fontId="0" fillId="0" borderId="5" xfId="0" applyBorder="1"/>
    <xf numFmtId="0" fontId="6" fillId="0" borderId="6" xfId="0" applyFont="1" applyBorder="1"/>
    <xf numFmtId="0" fontId="6" fillId="0" borderId="7" xfId="0" applyFont="1" applyBorder="1"/>
    <xf numFmtId="0" fontId="3" fillId="0" borderId="8" xfId="0" applyFont="1" applyBorder="1" applyAlignment="1">
      <alignment textRotation="90"/>
    </xf>
    <xf numFmtId="14" fontId="4" fillId="0" borderId="9" xfId="0" applyNumberFormat="1" applyFont="1" applyBorder="1" applyAlignment="1">
      <alignment horizontal="center" vertical="justify" textRotation="90"/>
    </xf>
    <xf numFmtId="14" fontId="4" fillId="0" borderId="9" xfId="0" applyNumberFormat="1" applyFont="1" applyBorder="1" applyAlignment="1">
      <alignment horizontal="center" textRotation="90"/>
    </xf>
    <xf numFmtId="14" fontId="8" fillId="0" borderId="11" xfId="0" applyNumberFormat="1" applyFont="1" applyBorder="1" applyAlignment="1">
      <alignment horizontal="center" vertical="justify" textRotation="90"/>
    </xf>
    <xf numFmtId="0" fontId="3" fillId="0" borderId="12" xfId="0" applyFont="1" applyBorder="1" applyAlignment="1">
      <alignment textRotation="90"/>
    </xf>
    <xf numFmtId="0" fontId="6" fillId="0" borderId="13" xfId="0" applyFont="1" applyBorder="1"/>
    <xf numFmtId="0" fontId="6" fillId="0" borderId="0" xfId="0" applyFont="1"/>
    <xf numFmtId="0" fontId="11" fillId="0" borderId="6" xfId="0" applyFont="1" applyBorder="1"/>
    <xf numFmtId="0" fontId="3" fillId="0" borderId="17" xfId="0" applyFont="1" applyBorder="1" applyAlignment="1">
      <alignment textRotation="90"/>
    </xf>
    <xf numFmtId="0" fontId="9" fillId="4" borderId="18" xfId="0" applyFont="1" applyFill="1" applyBorder="1" applyAlignment="1">
      <alignment textRotation="90"/>
    </xf>
    <xf numFmtId="0" fontId="0" fillId="4" borderId="19" xfId="0" applyFill="1" applyBorder="1"/>
    <xf numFmtId="0" fontId="12" fillId="0" borderId="0" xfId="0" quotePrefix="1" applyFont="1"/>
    <xf numFmtId="0" fontId="12" fillId="0" borderId="0" xfId="0" applyFont="1" applyAlignment="1">
      <alignment horizontal="right"/>
    </xf>
    <xf numFmtId="165" fontId="0" fillId="0" borderId="17" xfId="0" applyNumberFormat="1" applyBorder="1"/>
    <xf numFmtId="0" fontId="8" fillId="5" borderId="20" xfId="0" applyFont="1" applyFill="1" applyBorder="1" applyAlignment="1">
      <alignment textRotation="90"/>
    </xf>
    <xf numFmtId="166" fontId="0" fillId="0" borderId="0" xfId="0" applyNumberFormat="1"/>
    <xf numFmtId="164" fontId="10" fillId="5" borderId="17" xfId="0" applyNumberFormat="1" applyFont="1" applyFill="1" applyBorder="1"/>
    <xf numFmtId="0" fontId="0" fillId="0" borderId="14" xfId="0" applyBorder="1"/>
    <xf numFmtId="14" fontId="4" fillId="5" borderId="9" xfId="0" applyNumberFormat="1" applyFont="1" applyFill="1" applyBorder="1" applyAlignment="1">
      <alignment horizontal="center" textRotation="90"/>
    </xf>
    <xf numFmtId="0" fontId="4" fillId="5" borderId="2" xfId="0" applyFont="1" applyFill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4" fillId="0" borderId="1" xfId="0" applyFont="1" applyBorder="1"/>
    <xf numFmtId="0" fontId="4" fillId="0" borderId="24" xfId="0" applyFont="1" applyBorder="1" applyAlignment="1">
      <alignment horizontal="center" vertical="center"/>
    </xf>
    <xf numFmtId="0" fontId="13" fillId="0" borderId="1" xfId="0" applyFont="1" applyBorder="1"/>
    <xf numFmtId="0" fontId="13" fillId="0" borderId="15" xfId="0" applyFont="1" applyBorder="1"/>
    <xf numFmtId="0" fontId="13" fillId="2" borderId="15" xfId="0" applyFont="1" applyFill="1" applyBorder="1"/>
    <xf numFmtId="0" fontId="13" fillId="2" borderId="4" xfId="0" applyFont="1" applyFill="1" applyBorder="1"/>
    <xf numFmtId="0" fontId="13" fillId="3" borderId="3" xfId="0" applyFont="1" applyFill="1" applyBorder="1"/>
    <xf numFmtId="0" fontId="13" fillId="3" borderId="10" xfId="0" applyFont="1" applyFill="1" applyBorder="1"/>
    <xf numFmtId="0" fontId="13" fillId="0" borderId="14" xfId="0" applyFont="1" applyBorder="1"/>
    <xf numFmtId="0" fontId="13" fillId="2" borderId="3" xfId="0" applyFont="1" applyFill="1" applyBorder="1"/>
    <xf numFmtId="0" fontId="13" fillId="0" borderId="25" xfId="0" applyFont="1" applyBorder="1"/>
    <xf numFmtId="0" fontId="13" fillId="5" borderId="1" xfId="0" applyFont="1" applyFill="1" applyBorder="1"/>
    <xf numFmtId="0" fontId="13" fillId="5" borderId="14" xfId="0" applyFont="1" applyFill="1" applyBorder="1"/>
    <xf numFmtId="0" fontId="13" fillId="2" borderId="16" xfId="0" applyFont="1" applyFill="1" applyBorder="1"/>
    <xf numFmtId="0" fontId="0" fillId="6" borderId="17" xfId="0" applyFill="1" applyBorder="1"/>
    <xf numFmtId="0" fontId="0" fillId="5" borderId="0" xfId="0" applyFill="1"/>
    <xf numFmtId="0" fontId="17" fillId="0" borderId="6" xfId="0" applyFont="1" applyBorder="1"/>
    <xf numFmtId="0" fontId="17" fillId="0" borderId="13" xfId="0" applyFont="1" applyBorder="1"/>
    <xf numFmtId="0" fontId="17" fillId="0" borderId="7" xfId="0" applyFont="1" applyBorder="1"/>
    <xf numFmtId="0" fontId="13" fillId="0" borderId="0" xfId="0" applyFont="1"/>
    <xf numFmtId="0" fontId="13" fillId="7" borderId="1" xfId="0" applyFont="1" applyFill="1" applyBorder="1"/>
    <xf numFmtId="0" fontId="13" fillId="7" borderId="14" xfId="0" applyFont="1" applyFill="1" applyBorder="1"/>
    <xf numFmtId="0" fontId="3" fillId="5" borderId="26" xfId="0" applyFont="1" applyFill="1" applyBorder="1" applyAlignment="1">
      <alignment textRotation="90"/>
    </xf>
    <xf numFmtId="166" fontId="0" fillId="5" borderId="26" xfId="0" applyNumberFormat="1" applyFill="1" applyBorder="1"/>
    <xf numFmtId="0" fontId="0" fillId="5" borderId="17" xfId="0" applyFill="1" applyBorder="1"/>
    <xf numFmtId="0" fontId="14" fillId="0" borderId="6" xfId="0" applyFont="1" applyBorder="1"/>
    <xf numFmtId="0" fontId="18" fillId="0" borderId="6" xfId="0" applyFont="1" applyBorder="1"/>
    <xf numFmtId="0" fontId="14" fillId="0" borderId="13" xfId="0" applyFont="1" applyBorder="1"/>
    <xf numFmtId="0" fontId="14" fillId="0" borderId="7" xfId="0" applyFont="1" applyBorder="1"/>
    <xf numFmtId="0" fontId="3" fillId="0" borderId="20" xfId="0" applyFont="1" applyBorder="1" applyAlignment="1">
      <alignment textRotation="90"/>
    </xf>
    <xf numFmtId="0" fontId="10" fillId="5" borderId="17" xfId="0" applyFont="1" applyFill="1" applyBorder="1"/>
    <xf numFmtId="0" fontId="20" fillId="0" borderId="0" xfId="0" applyFont="1"/>
    <xf numFmtId="0" fontId="19" fillId="0" borderId="0" xfId="0" applyFont="1" applyAlignment="1">
      <alignment horizontal="right"/>
    </xf>
    <xf numFmtId="0" fontId="21" fillId="0" borderId="8" xfId="0" applyFont="1" applyBorder="1" applyAlignment="1">
      <alignment textRotation="90"/>
    </xf>
    <xf numFmtId="14" fontId="22" fillId="0" borderId="9" xfId="0" applyNumberFormat="1" applyFont="1" applyBorder="1" applyAlignment="1">
      <alignment horizontal="center" textRotation="90"/>
    </xf>
    <xf numFmtId="0" fontId="21" fillId="0" borderId="0" xfId="0" applyFont="1" applyAlignment="1">
      <alignment textRotation="90"/>
    </xf>
    <xf numFmtId="0" fontId="20" fillId="0" borderId="5" xfId="0" applyFont="1" applyBorder="1"/>
    <xf numFmtId="0" fontId="22" fillId="0" borderId="2" xfId="0" applyFont="1" applyBorder="1" applyAlignment="1">
      <alignment horizontal="center" vertical="center"/>
    </xf>
    <xf numFmtId="0" fontId="24" fillId="0" borderId="6" xfId="0" applyFont="1" applyBorder="1"/>
    <xf numFmtId="0" fontId="25" fillId="0" borderId="1" xfId="0" applyFont="1" applyBorder="1"/>
    <xf numFmtId="0" fontId="25" fillId="2" borderId="3" xfId="0" applyFont="1" applyFill="1" applyBorder="1"/>
    <xf numFmtId="0" fontId="25" fillId="2" borderId="4" xfId="0" applyFont="1" applyFill="1" applyBorder="1"/>
    <xf numFmtId="0" fontId="25" fillId="3" borderId="3" xfId="0" applyFont="1" applyFill="1" applyBorder="1"/>
    <xf numFmtId="0" fontId="25" fillId="3" borderId="10" xfId="0" applyFont="1" applyFill="1" applyBorder="1"/>
    <xf numFmtId="0" fontId="26" fillId="0" borderId="6" xfId="0" applyFont="1" applyBorder="1"/>
    <xf numFmtId="0" fontId="24" fillId="0" borderId="13" xfId="0" applyFont="1" applyBorder="1"/>
    <xf numFmtId="0" fontId="24" fillId="0" borderId="7" xfId="0" applyFont="1" applyBorder="1"/>
    <xf numFmtId="0" fontId="25" fillId="0" borderId="14" xfId="0" applyFont="1" applyBorder="1"/>
    <xf numFmtId="44" fontId="10" fillId="5" borderId="17" xfId="0" applyNumberFormat="1" applyFont="1" applyFill="1" applyBorder="1"/>
    <xf numFmtId="0" fontId="10" fillId="0" borderId="0" xfId="0" applyFont="1"/>
    <xf numFmtId="0" fontId="27" fillId="6" borderId="0" xfId="0" applyFont="1" applyFill="1"/>
    <xf numFmtId="0" fontId="28" fillId="0" borderId="0" xfId="0" applyFont="1"/>
    <xf numFmtId="14" fontId="4" fillId="0" borderId="23" xfId="0" applyNumberFormat="1" applyFont="1" applyBorder="1" applyAlignment="1">
      <alignment horizontal="center" textRotation="90"/>
    </xf>
    <xf numFmtId="0" fontId="13" fillId="0" borderId="24" xfId="0" applyFont="1" applyBorder="1"/>
    <xf numFmtId="0" fontId="29" fillId="0" borderId="1" xfId="0" applyFont="1" applyBorder="1"/>
    <xf numFmtId="17" fontId="12" fillId="0" borderId="0" xfId="0" quotePrefix="1" applyNumberFormat="1" applyFont="1"/>
    <xf numFmtId="0" fontId="14" fillId="0" borderId="0" xfId="0" applyFont="1"/>
    <xf numFmtId="0" fontId="29" fillId="0" borderId="15" xfId="0" applyFont="1" applyBorder="1"/>
    <xf numFmtId="166" fontId="0" fillId="6" borderId="17" xfId="0" applyNumberFormat="1" applyFill="1" applyBorder="1"/>
    <xf numFmtId="165" fontId="10" fillId="0" borderId="17" xfId="0" applyNumberFormat="1" applyFont="1" applyBorder="1"/>
    <xf numFmtId="0" fontId="30" fillId="0" borderId="6" xfId="0" applyFont="1" applyBorder="1"/>
    <xf numFmtId="166" fontId="0" fillId="8" borderId="17" xfId="0" applyNumberFormat="1" applyFill="1" applyBorder="1"/>
    <xf numFmtId="166" fontId="13" fillId="8" borderId="17" xfId="0" applyNumberFormat="1" applyFont="1" applyFill="1" applyBorder="1"/>
    <xf numFmtId="0" fontId="5" fillId="3" borderId="8" xfId="0" applyFont="1" applyFill="1" applyBorder="1" applyAlignment="1">
      <alignment horizontal="center" textRotation="90"/>
    </xf>
    <xf numFmtId="0" fontId="5" fillId="3" borderId="5" xfId="0" applyFont="1" applyFill="1" applyBorder="1" applyAlignment="1">
      <alignment horizontal="center" textRotation="90"/>
    </xf>
    <xf numFmtId="0" fontId="5" fillId="3" borderId="21" xfId="0" applyFont="1" applyFill="1" applyBorder="1" applyAlignment="1">
      <alignment horizontal="center" textRotation="90"/>
    </xf>
    <xf numFmtId="0" fontId="5" fillId="3" borderId="22" xfId="0" applyFont="1" applyFill="1" applyBorder="1" applyAlignment="1">
      <alignment horizontal="center" textRotation="90"/>
    </xf>
    <xf numFmtId="0" fontId="5" fillId="2" borderId="23" xfId="0" applyFont="1" applyFill="1" applyBorder="1" applyAlignment="1">
      <alignment horizontal="center" textRotation="90"/>
    </xf>
    <xf numFmtId="0" fontId="5" fillId="2" borderId="24" xfId="0" applyFont="1" applyFill="1" applyBorder="1" applyAlignment="1">
      <alignment horizontal="center" textRotation="90"/>
    </xf>
    <xf numFmtId="0" fontId="5" fillId="2" borderId="21" xfId="0" applyFont="1" applyFill="1" applyBorder="1" applyAlignment="1">
      <alignment horizontal="center" textRotation="90"/>
    </xf>
    <xf numFmtId="0" fontId="5" fillId="2" borderId="22" xfId="0" applyFont="1" applyFill="1" applyBorder="1" applyAlignment="1">
      <alignment horizontal="center" textRotation="90"/>
    </xf>
    <xf numFmtId="0" fontId="5" fillId="2" borderId="8" xfId="0" applyFont="1" applyFill="1" applyBorder="1" applyAlignment="1">
      <alignment horizontal="center" textRotation="90"/>
    </xf>
    <xf numFmtId="0" fontId="5" fillId="2" borderId="5" xfId="0" applyFont="1" applyFill="1" applyBorder="1" applyAlignment="1">
      <alignment horizontal="center" textRotation="90"/>
    </xf>
    <xf numFmtId="0" fontId="23" fillId="3" borderId="8" xfId="0" applyFont="1" applyFill="1" applyBorder="1" applyAlignment="1">
      <alignment horizontal="center" textRotation="90"/>
    </xf>
    <xf numFmtId="0" fontId="23" fillId="3" borderId="5" xfId="0" applyFont="1" applyFill="1" applyBorder="1" applyAlignment="1">
      <alignment horizontal="center" textRotation="90"/>
    </xf>
    <xf numFmtId="0" fontId="23" fillId="3" borderId="21" xfId="0" applyFont="1" applyFill="1" applyBorder="1" applyAlignment="1">
      <alignment horizontal="center" textRotation="90"/>
    </xf>
    <xf numFmtId="0" fontId="23" fillId="3" borderId="22" xfId="0" applyFont="1" applyFill="1" applyBorder="1" applyAlignment="1">
      <alignment horizontal="center" textRotation="90"/>
    </xf>
    <xf numFmtId="0" fontId="23" fillId="2" borderId="5" xfId="0" applyFont="1" applyFill="1" applyBorder="1" applyAlignment="1">
      <alignment horizontal="center" textRotation="90"/>
    </xf>
    <xf numFmtId="0" fontId="23" fillId="2" borderId="21" xfId="0" applyFont="1" applyFill="1" applyBorder="1" applyAlignment="1">
      <alignment horizontal="center" textRotation="90"/>
    </xf>
    <xf numFmtId="0" fontId="23" fillId="2" borderId="22" xfId="0" applyFont="1" applyFill="1" applyBorder="1" applyAlignment="1">
      <alignment horizontal="center" textRotation="90"/>
    </xf>
  </cellXfs>
  <cellStyles count="7">
    <cellStyle name="Standaard" xfId="0" builtinId="0"/>
    <cellStyle name="Standaard 2" xfId="2" xr:uid="{00000000-0005-0000-0000-000001000000}"/>
    <cellStyle name="Standaard 2 2" xfId="3" xr:uid="{00000000-0005-0000-0000-000002000000}"/>
    <cellStyle name="Standaard 3" xfId="1" xr:uid="{00000000-0005-0000-0000-000003000000}"/>
    <cellStyle name="Standaard 3 2" xfId="6" xr:uid="{00000000-0005-0000-0000-000004000000}"/>
    <cellStyle name="Standaard 4" xfId="5" xr:uid="{00000000-0005-0000-0000-000005000000}"/>
    <cellStyle name="Standaard 5" xfId="4" xr:uid="{00000000-0005-0000-0000-000006000000}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00"/>
  <sheetViews>
    <sheetView tabSelected="1" zoomScale="130" zoomScaleNormal="130" workbookViewId="0">
      <selection activeCell="A4" sqref="A4"/>
    </sheetView>
  </sheetViews>
  <sheetFormatPr defaultRowHeight="18" x14ac:dyDescent="0.25"/>
  <cols>
    <col min="1" max="1" width="9.28515625" customWidth="1"/>
    <col min="2" max="2" width="34.5703125" style="86" customWidth="1"/>
    <col min="3" max="3" width="20.5703125" customWidth="1"/>
  </cols>
  <sheetData>
    <row r="1" spans="1:3" ht="33" x14ac:dyDescent="0.45">
      <c r="A1" s="29" t="s">
        <v>110</v>
      </c>
    </row>
    <row r="2" spans="1:3" ht="33" x14ac:dyDescent="0.45">
      <c r="A2" s="29" t="s">
        <v>147</v>
      </c>
    </row>
    <row r="4" spans="1:3" ht="20.25" x14ac:dyDescent="0.3">
      <c r="A4" s="28">
        <f t="shared" ref="A4:A35" si="0">RANK(C4,$B$4:$C$100,0)</f>
        <v>1</v>
      </c>
      <c r="B4" s="55" t="s">
        <v>43</v>
      </c>
      <c r="C4" s="30">
        <f>okt!G86</f>
        <v>71</v>
      </c>
    </row>
    <row r="5" spans="1:3" ht="20.25" x14ac:dyDescent="0.3">
      <c r="A5" s="28">
        <f t="shared" si="0"/>
        <v>2</v>
      </c>
      <c r="B5" s="55" t="s">
        <v>47</v>
      </c>
      <c r="C5" s="30">
        <f>okt!G67</f>
        <v>70</v>
      </c>
    </row>
    <row r="6" spans="1:3" ht="20.25" x14ac:dyDescent="0.3">
      <c r="A6" s="28">
        <f t="shared" si="0"/>
        <v>3</v>
      </c>
      <c r="B6" s="55" t="s">
        <v>50</v>
      </c>
      <c r="C6" s="30">
        <f>okt!G42</f>
        <v>64</v>
      </c>
    </row>
    <row r="7" spans="1:3" ht="20.25" x14ac:dyDescent="0.3">
      <c r="A7" s="28">
        <f t="shared" si="0"/>
        <v>4</v>
      </c>
      <c r="B7" s="55" t="s">
        <v>7</v>
      </c>
      <c r="C7" s="30">
        <f>okt!G31</f>
        <v>59</v>
      </c>
    </row>
    <row r="8" spans="1:3" ht="20.25" x14ac:dyDescent="0.3">
      <c r="A8" s="28">
        <f t="shared" si="0"/>
        <v>5</v>
      </c>
      <c r="B8" s="55" t="s">
        <v>5</v>
      </c>
      <c r="C8" s="30">
        <f>okt!G25</f>
        <v>51</v>
      </c>
    </row>
    <row r="9" spans="1:3" ht="20.25" x14ac:dyDescent="0.3">
      <c r="A9" s="28">
        <f t="shared" si="0"/>
        <v>6</v>
      </c>
      <c r="B9" s="55" t="s">
        <v>19</v>
      </c>
      <c r="C9" s="30">
        <f>okt!G81</f>
        <v>49</v>
      </c>
    </row>
    <row r="10" spans="1:3" ht="20.25" x14ac:dyDescent="0.3">
      <c r="A10" s="28">
        <f t="shared" si="0"/>
        <v>6</v>
      </c>
      <c r="B10" s="55" t="s">
        <v>100</v>
      </c>
      <c r="C10" s="30">
        <f>okt!G22</f>
        <v>49</v>
      </c>
    </row>
    <row r="11" spans="1:3" ht="20.25" x14ac:dyDescent="0.3">
      <c r="A11" s="28">
        <f t="shared" si="0"/>
        <v>8</v>
      </c>
      <c r="B11" s="55" t="s">
        <v>14</v>
      </c>
      <c r="C11" s="30">
        <f>okt!G69</f>
        <v>48</v>
      </c>
    </row>
    <row r="12" spans="1:3" ht="20.25" x14ac:dyDescent="0.3">
      <c r="A12" s="28">
        <f t="shared" si="0"/>
        <v>9</v>
      </c>
      <c r="B12" s="55" t="s">
        <v>4</v>
      </c>
      <c r="C12" s="30">
        <f>okt!G20</f>
        <v>46</v>
      </c>
    </row>
    <row r="13" spans="1:3" ht="20.25" x14ac:dyDescent="0.3">
      <c r="A13" s="28">
        <f t="shared" si="0"/>
        <v>10</v>
      </c>
      <c r="B13" s="55" t="s">
        <v>80</v>
      </c>
      <c r="C13" s="30">
        <f>okt!G75</f>
        <v>42</v>
      </c>
    </row>
    <row r="14" spans="1:3" ht="20.25" x14ac:dyDescent="0.3">
      <c r="A14" s="28">
        <f t="shared" si="0"/>
        <v>10</v>
      </c>
      <c r="B14" s="55" t="s">
        <v>44</v>
      </c>
      <c r="C14" s="30">
        <f>okt!G12</f>
        <v>42</v>
      </c>
    </row>
    <row r="15" spans="1:3" ht="20.25" x14ac:dyDescent="0.3">
      <c r="A15" s="28">
        <f t="shared" si="0"/>
        <v>12</v>
      </c>
      <c r="B15" s="55" t="s">
        <v>68</v>
      </c>
      <c r="C15" s="30">
        <f>okt!G56</f>
        <v>40</v>
      </c>
    </row>
    <row r="16" spans="1:3" ht="20.25" x14ac:dyDescent="0.3">
      <c r="A16" s="28">
        <f t="shared" si="0"/>
        <v>13</v>
      </c>
      <c r="B16" s="55" t="s">
        <v>46</v>
      </c>
      <c r="C16" s="30">
        <f>okt!G70</f>
        <v>39</v>
      </c>
    </row>
    <row r="17" spans="1:3" ht="20.25" x14ac:dyDescent="0.3">
      <c r="A17" s="28">
        <f t="shared" si="0"/>
        <v>13</v>
      </c>
      <c r="B17" s="55" t="s">
        <v>84</v>
      </c>
      <c r="C17" s="30">
        <f>okt!G55</f>
        <v>39</v>
      </c>
    </row>
    <row r="18" spans="1:3" ht="20.25" x14ac:dyDescent="0.3">
      <c r="A18" s="28">
        <f t="shared" si="0"/>
        <v>15</v>
      </c>
      <c r="B18" s="55" t="s">
        <v>48</v>
      </c>
      <c r="C18" s="30">
        <f>okt!G13</f>
        <v>38</v>
      </c>
    </row>
    <row r="19" spans="1:3" ht="20.25" x14ac:dyDescent="0.3">
      <c r="A19" s="28">
        <f t="shared" si="0"/>
        <v>15</v>
      </c>
      <c r="B19" s="55" t="s">
        <v>74</v>
      </c>
      <c r="C19" s="30">
        <f>okt!G99</f>
        <v>38</v>
      </c>
    </row>
    <row r="20" spans="1:3" ht="20.25" x14ac:dyDescent="0.3">
      <c r="A20" s="28">
        <f t="shared" si="0"/>
        <v>17</v>
      </c>
      <c r="B20" s="55" t="s">
        <v>3</v>
      </c>
      <c r="C20" s="30">
        <f>okt!G10</f>
        <v>37</v>
      </c>
    </row>
    <row r="21" spans="1:3" ht="20.25" x14ac:dyDescent="0.3">
      <c r="A21" s="28">
        <f t="shared" si="0"/>
        <v>18</v>
      </c>
      <c r="B21" s="55" t="s">
        <v>58</v>
      </c>
      <c r="C21" s="30">
        <f>okt!G11</f>
        <v>36</v>
      </c>
    </row>
    <row r="22" spans="1:3" ht="20.25" x14ac:dyDescent="0.3">
      <c r="A22" s="28">
        <f t="shared" si="0"/>
        <v>18</v>
      </c>
      <c r="B22" s="55" t="s">
        <v>20</v>
      </c>
      <c r="C22" s="30">
        <f>okt!G83</f>
        <v>36</v>
      </c>
    </row>
    <row r="23" spans="1:3" ht="20.25" x14ac:dyDescent="0.3">
      <c r="A23" s="28">
        <f t="shared" si="0"/>
        <v>20</v>
      </c>
      <c r="B23" s="55" t="s">
        <v>59</v>
      </c>
      <c r="C23" s="30">
        <f>okt!G9</f>
        <v>35</v>
      </c>
    </row>
    <row r="24" spans="1:3" ht="20.25" x14ac:dyDescent="0.3">
      <c r="A24" s="28">
        <f t="shared" si="0"/>
        <v>20</v>
      </c>
      <c r="B24" s="55" t="s">
        <v>77</v>
      </c>
      <c r="C24" s="30">
        <f>okt!G48</f>
        <v>35</v>
      </c>
    </row>
    <row r="25" spans="1:3" ht="20.25" x14ac:dyDescent="0.3">
      <c r="A25" s="28">
        <f t="shared" si="0"/>
        <v>20</v>
      </c>
      <c r="B25" s="55" t="s">
        <v>106</v>
      </c>
      <c r="C25" s="30">
        <f>okt!G43</f>
        <v>35</v>
      </c>
    </row>
    <row r="26" spans="1:3" ht="20.25" x14ac:dyDescent="0.3">
      <c r="A26" s="28">
        <f t="shared" si="0"/>
        <v>23</v>
      </c>
      <c r="B26" s="55" t="s">
        <v>101</v>
      </c>
      <c r="C26" s="30">
        <f>okt!G97</f>
        <v>33</v>
      </c>
    </row>
    <row r="27" spans="1:3" ht="20.25" x14ac:dyDescent="0.3">
      <c r="A27" s="28">
        <f t="shared" si="0"/>
        <v>23</v>
      </c>
      <c r="B27" s="55" t="s">
        <v>53</v>
      </c>
      <c r="C27" s="30">
        <f>okt!G50</f>
        <v>33</v>
      </c>
    </row>
    <row r="28" spans="1:3" ht="20.25" x14ac:dyDescent="0.3">
      <c r="A28" s="28">
        <f t="shared" si="0"/>
        <v>25</v>
      </c>
      <c r="B28" s="55" t="s">
        <v>10</v>
      </c>
      <c r="C28" s="30">
        <f>okt!G49</f>
        <v>32</v>
      </c>
    </row>
    <row r="29" spans="1:3" ht="20.25" x14ac:dyDescent="0.3">
      <c r="A29" s="28">
        <f t="shared" si="0"/>
        <v>26</v>
      </c>
      <c r="B29" s="55" t="s">
        <v>72</v>
      </c>
      <c r="C29" s="30">
        <f>okt!G64</f>
        <v>29</v>
      </c>
    </row>
    <row r="30" spans="1:3" ht="20.25" x14ac:dyDescent="0.3">
      <c r="A30" s="28">
        <f t="shared" si="0"/>
        <v>26</v>
      </c>
      <c r="B30" s="55" t="s">
        <v>8</v>
      </c>
      <c r="C30" s="30">
        <f>okt!G41</f>
        <v>29</v>
      </c>
    </row>
    <row r="31" spans="1:3" ht="20.25" x14ac:dyDescent="0.3">
      <c r="A31" s="28">
        <f t="shared" si="0"/>
        <v>28</v>
      </c>
      <c r="B31" s="55" t="s">
        <v>17</v>
      </c>
      <c r="C31" s="30">
        <f>okt!G76</f>
        <v>28</v>
      </c>
    </row>
    <row r="32" spans="1:3" ht="20.25" x14ac:dyDescent="0.3">
      <c r="A32" s="28">
        <f t="shared" si="0"/>
        <v>28</v>
      </c>
      <c r="B32" s="55" t="s">
        <v>105</v>
      </c>
      <c r="C32" s="30">
        <f>okt!G78</f>
        <v>28</v>
      </c>
    </row>
    <row r="33" spans="1:3" ht="20.25" x14ac:dyDescent="0.3">
      <c r="A33" s="28">
        <f t="shared" si="0"/>
        <v>30</v>
      </c>
      <c r="B33" s="55" t="s">
        <v>16</v>
      </c>
      <c r="C33" s="30">
        <f>okt!G74</f>
        <v>27</v>
      </c>
    </row>
    <row r="34" spans="1:3" ht="20.25" x14ac:dyDescent="0.3">
      <c r="A34" s="28">
        <f t="shared" si="0"/>
        <v>31</v>
      </c>
      <c r="B34" s="55" t="s">
        <v>26</v>
      </c>
      <c r="C34" s="30">
        <f>okt!G85</f>
        <v>25</v>
      </c>
    </row>
    <row r="35" spans="1:3" ht="20.25" x14ac:dyDescent="0.3">
      <c r="A35" s="28">
        <f t="shared" si="0"/>
        <v>31</v>
      </c>
      <c r="B35" s="55" t="s">
        <v>67</v>
      </c>
      <c r="C35" s="30">
        <f>okt!G24</f>
        <v>25</v>
      </c>
    </row>
    <row r="36" spans="1:3" ht="20.25" x14ac:dyDescent="0.3">
      <c r="A36" s="28">
        <f t="shared" ref="A36:A67" si="1">RANK(C36,$B$4:$C$100,0)</f>
        <v>31</v>
      </c>
      <c r="B36" s="55" t="s">
        <v>51</v>
      </c>
      <c r="C36" s="30">
        <f>okt!G60</f>
        <v>25</v>
      </c>
    </row>
    <row r="37" spans="1:3" ht="20.25" x14ac:dyDescent="0.3">
      <c r="A37" s="28">
        <f t="shared" si="1"/>
        <v>31</v>
      </c>
      <c r="B37" s="55" t="s">
        <v>83</v>
      </c>
      <c r="C37" s="30">
        <f>okt!G4</f>
        <v>25</v>
      </c>
    </row>
    <row r="38" spans="1:3" ht="20.25" x14ac:dyDescent="0.3">
      <c r="A38" s="28">
        <f t="shared" si="1"/>
        <v>31</v>
      </c>
      <c r="B38" s="55" t="s">
        <v>121</v>
      </c>
      <c r="C38" s="30">
        <f>okt!G87</f>
        <v>25</v>
      </c>
    </row>
    <row r="39" spans="1:3" ht="20.25" x14ac:dyDescent="0.3">
      <c r="A39" s="28">
        <f t="shared" si="1"/>
        <v>36</v>
      </c>
      <c r="B39" s="55" t="s">
        <v>18</v>
      </c>
      <c r="C39" s="30">
        <f>okt!G77</f>
        <v>23</v>
      </c>
    </row>
    <row r="40" spans="1:3" ht="20.25" x14ac:dyDescent="0.3">
      <c r="A40" s="28">
        <f t="shared" si="1"/>
        <v>36</v>
      </c>
      <c r="B40" s="56" t="s">
        <v>89</v>
      </c>
      <c r="C40" s="30">
        <f>okt!G39</f>
        <v>23</v>
      </c>
    </row>
    <row r="41" spans="1:3" ht="20.25" x14ac:dyDescent="0.3">
      <c r="A41" s="28">
        <f t="shared" si="1"/>
        <v>38</v>
      </c>
      <c r="B41" s="56" t="s">
        <v>107</v>
      </c>
      <c r="C41" s="30">
        <f>okt!G37</f>
        <v>22</v>
      </c>
    </row>
    <row r="42" spans="1:3" ht="20.25" x14ac:dyDescent="0.3">
      <c r="A42" s="28">
        <f t="shared" si="1"/>
        <v>39</v>
      </c>
      <c r="B42" s="55" t="s">
        <v>49</v>
      </c>
      <c r="C42" s="30">
        <f>okt!G52</f>
        <v>21</v>
      </c>
    </row>
    <row r="43" spans="1:3" ht="20.25" x14ac:dyDescent="0.3">
      <c r="A43" s="28">
        <f t="shared" si="1"/>
        <v>39</v>
      </c>
      <c r="B43" s="55" t="s">
        <v>11</v>
      </c>
      <c r="C43" s="30">
        <f>okt!G51</f>
        <v>21</v>
      </c>
    </row>
    <row r="44" spans="1:3" ht="20.25" x14ac:dyDescent="0.3">
      <c r="A44" s="28">
        <f t="shared" si="1"/>
        <v>39</v>
      </c>
      <c r="B44" s="56" t="s">
        <v>95</v>
      </c>
      <c r="C44" s="30">
        <f>okt!G34</f>
        <v>21</v>
      </c>
    </row>
    <row r="45" spans="1:3" ht="20.25" x14ac:dyDescent="0.3">
      <c r="A45" s="28">
        <f t="shared" si="1"/>
        <v>42</v>
      </c>
      <c r="B45" s="55" t="s">
        <v>76</v>
      </c>
      <c r="C45" s="30">
        <f>okt!G40</f>
        <v>20</v>
      </c>
    </row>
    <row r="46" spans="1:3" ht="20.25" x14ac:dyDescent="0.3">
      <c r="A46" s="28">
        <f t="shared" si="1"/>
        <v>43</v>
      </c>
      <c r="B46" s="55" t="s">
        <v>65</v>
      </c>
      <c r="C46" s="30">
        <f>okt!G16</f>
        <v>19</v>
      </c>
    </row>
    <row r="47" spans="1:3" ht="20.25" x14ac:dyDescent="0.3">
      <c r="A47" s="28">
        <f t="shared" si="1"/>
        <v>44</v>
      </c>
      <c r="B47" s="55" t="s">
        <v>132</v>
      </c>
      <c r="C47" s="30">
        <f>okt!G27</f>
        <v>17</v>
      </c>
    </row>
    <row r="48" spans="1:3" ht="20.25" x14ac:dyDescent="0.3">
      <c r="A48" s="28">
        <f t="shared" si="1"/>
        <v>45</v>
      </c>
      <c r="B48" s="55" t="s">
        <v>117</v>
      </c>
      <c r="C48" s="30">
        <f>okt!G65</f>
        <v>16</v>
      </c>
    </row>
    <row r="49" spans="1:3" ht="20.25" x14ac:dyDescent="0.3">
      <c r="A49" s="28">
        <f t="shared" si="1"/>
        <v>46</v>
      </c>
      <c r="B49" s="55" t="s">
        <v>85</v>
      </c>
      <c r="C49" s="30">
        <f>okt!G68</f>
        <v>15</v>
      </c>
    </row>
    <row r="50" spans="1:3" ht="20.25" x14ac:dyDescent="0.3">
      <c r="A50" s="28">
        <f t="shared" si="1"/>
        <v>47</v>
      </c>
      <c r="B50" s="55" t="s">
        <v>13</v>
      </c>
      <c r="C50" s="30">
        <f>okt!G66</f>
        <v>14</v>
      </c>
    </row>
    <row r="51" spans="1:3" ht="20.25" x14ac:dyDescent="0.3">
      <c r="A51" s="28">
        <f t="shared" si="1"/>
        <v>47</v>
      </c>
      <c r="B51" s="55" t="s">
        <v>112</v>
      </c>
      <c r="C51" s="30">
        <f>okt!G89</f>
        <v>14</v>
      </c>
    </row>
    <row r="52" spans="1:3" ht="20.25" x14ac:dyDescent="0.3">
      <c r="A52" s="28">
        <f t="shared" si="1"/>
        <v>47</v>
      </c>
      <c r="B52" s="55" t="s">
        <v>75</v>
      </c>
      <c r="C52" s="30">
        <f>okt!G82</f>
        <v>14</v>
      </c>
    </row>
    <row r="53" spans="1:3" ht="20.25" x14ac:dyDescent="0.3">
      <c r="A53" s="28">
        <f t="shared" si="1"/>
        <v>50</v>
      </c>
      <c r="B53" s="55" t="s">
        <v>6</v>
      </c>
      <c r="C53" s="30">
        <f>okt!G26</f>
        <v>13</v>
      </c>
    </row>
    <row r="54" spans="1:3" ht="20.25" x14ac:dyDescent="0.3">
      <c r="A54" s="28">
        <f t="shared" si="1"/>
        <v>50</v>
      </c>
      <c r="B54" s="55" t="s">
        <v>52</v>
      </c>
      <c r="C54" s="30">
        <f>okt!G15</f>
        <v>13</v>
      </c>
    </row>
    <row r="55" spans="1:3" ht="20.25" x14ac:dyDescent="0.3">
      <c r="A55" s="28">
        <f t="shared" si="1"/>
        <v>50</v>
      </c>
      <c r="B55" s="55" t="s">
        <v>152</v>
      </c>
      <c r="C55" s="30">
        <f>okt!G29</f>
        <v>13</v>
      </c>
    </row>
    <row r="56" spans="1:3" ht="20.25" x14ac:dyDescent="0.3">
      <c r="A56" s="28">
        <f t="shared" si="1"/>
        <v>53</v>
      </c>
      <c r="B56" s="55" t="s">
        <v>60</v>
      </c>
      <c r="C56" s="30">
        <f>okt!G63</f>
        <v>12</v>
      </c>
    </row>
    <row r="57" spans="1:3" ht="20.25" x14ac:dyDescent="0.3">
      <c r="A57" s="28">
        <f t="shared" si="1"/>
        <v>54</v>
      </c>
      <c r="B57" s="55" t="s">
        <v>133</v>
      </c>
      <c r="C57" s="30">
        <f>okt!G28</f>
        <v>11</v>
      </c>
    </row>
    <row r="58" spans="1:3" ht="20.25" x14ac:dyDescent="0.3">
      <c r="A58" s="28">
        <f t="shared" si="1"/>
        <v>55</v>
      </c>
      <c r="B58" s="55" t="s">
        <v>62</v>
      </c>
      <c r="C58" s="30">
        <f>okt!G7</f>
        <v>10</v>
      </c>
    </row>
    <row r="59" spans="1:3" ht="20.25" x14ac:dyDescent="0.3">
      <c r="A59" s="28">
        <f t="shared" si="1"/>
        <v>55</v>
      </c>
      <c r="B59" s="56" t="s">
        <v>78</v>
      </c>
      <c r="C59" s="30">
        <f>okt!G32</f>
        <v>10</v>
      </c>
    </row>
    <row r="60" spans="1:3" ht="20.25" x14ac:dyDescent="0.3">
      <c r="A60" s="28">
        <f t="shared" si="1"/>
        <v>57</v>
      </c>
      <c r="B60" s="55" t="s">
        <v>66</v>
      </c>
      <c r="C60" s="30">
        <f>okt!G23</f>
        <v>9</v>
      </c>
    </row>
    <row r="61" spans="1:3" ht="20.25" x14ac:dyDescent="0.3">
      <c r="A61" s="28">
        <f t="shared" si="1"/>
        <v>57</v>
      </c>
      <c r="B61" s="55" t="s">
        <v>21</v>
      </c>
      <c r="C61" s="30">
        <f>okt!G100</f>
        <v>9</v>
      </c>
    </row>
    <row r="62" spans="1:3" ht="20.25" x14ac:dyDescent="0.3">
      <c r="A62" s="28">
        <f t="shared" si="1"/>
        <v>59</v>
      </c>
      <c r="B62" s="55" t="s">
        <v>54</v>
      </c>
      <c r="C62" s="30">
        <f>okt!G72</f>
        <v>8</v>
      </c>
    </row>
    <row r="63" spans="1:3" ht="20.25" x14ac:dyDescent="0.3">
      <c r="A63" s="28">
        <f t="shared" si="1"/>
        <v>59</v>
      </c>
      <c r="B63" s="55" t="s">
        <v>216</v>
      </c>
      <c r="C63" s="30">
        <f>okt!G94</f>
        <v>8</v>
      </c>
    </row>
    <row r="64" spans="1:3" ht="20.25" x14ac:dyDescent="0.3">
      <c r="A64" s="28">
        <f t="shared" si="1"/>
        <v>61</v>
      </c>
      <c r="B64" s="55" t="s">
        <v>70</v>
      </c>
      <c r="C64" s="30">
        <f>okt!G18</f>
        <v>7</v>
      </c>
    </row>
    <row r="65" spans="1:3" ht="20.25" x14ac:dyDescent="0.3">
      <c r="A65" s="28">
        <f t="shared" si="1"/>
        <v>61</v>
      </c>
      <c r="B65" s="55" t="s">
        <v>82</v>
      </c>
      <c r="C65" s="30">
        <f>okt!G92</f>
        <v>7</v>
      </c>
    </row>
    <row r="66" spans="1:3" ht="20.25" x14ac:dyDescent="0.3">
      <c r="A66" s="28">
        <f t="shared" si="1"/>
        <v>63</v>
      </c>
      <c r="B66" s="56" t="s">
        <v>154</v>
      </c>
      <c r="C66" s="30">
        <f>okt!G35</f>
        <v>6</v>
      </c>
    </row>
    <row r="67" spans="1:3" ht="20.25" x14ac:dyDescent="0.3">
      <c r="A67" s="28">
        <f t="shared" si="1"/>
        <v>64</v>
      </c>
      <c r="B67" s="55" t="s">
        <v>99</v>
      </c>
      <c r="C67" s="30">
        <f>okt!G98</f>
        <v>5</v>
      </c>
    </row>
    <row r="68" spans="1:3" ht="20.25" x14ac:dyDescent="0.3">
      <c r="A68" s="28">
        <f t="shared" ref="A68:A100" si="2">RANK(C68,$B$4:$C$100,0)</f>
        <v>64</v>
      </c>
      <c r="B68" s="55" t="s">
        <v>45</v>
      </c>
      <c r="C68" s="30">
        <f>okt!G14</f>
        <v>5</v>
      </c>
    </row>
    <row r="69" spans="1:3" ht="20.25" x14ac:dyDescent="0.3">
      <c r="A69" s="28">
        <f t="shared" si="2"/>
        <v>64</v>
      </c>
      <c r="B69" s="56" t="s">
        <v>93</v>
      </c>
      <c r="C69" s="30">
        <f>okt!G33</f>
        <v>5</v>
      </c>
    </row>
    <row r="70" spans="1:3" ht="20.25" x14ac:dyDescent="0.3">
      <c r="A70" s="28">
        <f t="shared" si="2"/>
        <v>67</v>
      </c>
      <c r="B70" s="55" t="s">
        <v>79</v>
      </c>
      <c r="C70" s="30">
        <f>okt!G44</f>
        <v>4</v>
      </c>
    </row>
    <row r="71" spans="1:3" ht="20.25" x14ac:dyDescent="0.3">
      <c r="A71" s="28">
        <f t="shared" si="2"/>
        <v>67</v>
      </c>
      <c r="B71" s="55" t="s">
        <v>116</v>
      </c>
      <c r="C71" s="30">
        <f>okt!G96</f>
        <v>4</v>
      </c>
    </row>
    <row r="72" spans="1:3" ht="20.25" x14ac:dyDescent="0.3">
      <c r="A72" s="28">
        <f t="shared" si="2"/>
        <v>69</v>
      </c>
      <c r="B72" s="56" t="s">
        <v>103</v>
      </c>
      <c r="C72" s="30">
        <f>okt!G36</f>
        <v>3</v>
      </c>
    </row>
    <row r="73" spans="1:3" ht="20.25" x14ac:dyDescent="0.3">
      <c r="A73" s="28">
        <f t="shared" si="2"/>
        <v>69</v>
      </c>
      <c r="B73" s="55" t="s">
        <v>135</v>
      </c>
      <c r="C73" s="30">
        <f>okt!G59</f>
        <v>3</v>
      </c>
    </row>
    <row r="74" spans="1:3" ht="20.25" x14ac:dyDescent="0.3">
      <c r="A74" s="28">
        <f t="shared" si="2"/>
        <v>71</v>
      </c>
      <c r="B74" s="55" t="s">
        <v>153</v>
      </c>
      <c r="C74" s="30">
        <f>okt!G57</f>
        <v>2</v>
      </c>
    </row>
    <row r="75" spans="1:3" ht="20.25" x14ac:dyDescent="0.3">
      <c r="A75" s="28">
        <f t="shared" si="2"/>
        <v>71</v>
      </c>
      <c r="B75" s="55" t="s">
        <v>69</v>
      </c>
      <c r="C75" s="30">
        <f>okt!G61</f>
        <v>2</v>
      </c>
    </row>
    <row r="76" spans="1:3" ht="20.25" x14ac:dyDescent="0.3">
      <c r="A76" s="28">
        <f t="shared" si="2"/>
        <v>71</v>
      </c>
      <c r="B76" s="55" t="s">
        <v>22</v>
      </c>
      <c r="C76" s="30">
        <f>okt!G6</f>
        <v>2</v>
      </c>
    </row>
    <row r="77" spans="1:3" ht="20.25" x14ac:dyDescent="0.3">
      <c r="A77" s="28">
        <f t="shared" si="2"/>
        <v>74</v>
      </c>
      <c r="B77" s="55" t="s">
        <v>98</v>
      </c>
      <c r="C77" s="30">
        <f>okt!G95</f>
        <v>1</v>
      </c>
    </row>
    <row r="78" spans="1:3" ht="20.25" x14ac:dyDescent="0.3">
      <c r="A78" s="28">
        <f t="shared" si="2"/>
        <v>74</v>
      </c>
      <c r="B78" s="55" t="s">
        <v>56</v>
      </c>
      <c r="C78" s="30">
        <f>okt!G58</f>
        <v>1</v>
      </c>
    </row>
    <row r="79" spans="1:3" ht="20.25" x14ac:dyDescent="0.3">
      <c r="A79" s="28">
        <f t="shared" si="2"/>
        <v>74</v>
      </c>
      <c r="B79" s="55" t="s">
        <v>23</v>
      </c>
      <c r="C79" s="30">
        <f>okt!G53</f>
        <v>1</v>
      </c>
    </row>
    <row r="80" spans="1:3" ht="20.25" x14ac:dyDescent="0.3">
      <c r="A80" s="28">
        <f t="shared" si="2"/>
        <v>77</v>
      </c>
      <c r="B80" s="55" t="s">
        <v>2</v>
      </c>
      <c r="C80" s="30">
        <f>okt!G5</f>
        <v>0</v>
      </c>
    </row>
    <row r="81" spans="1:3" ht="20.25" x14ac:dyDescent="0.3">
      <c r="A81" s="28">
        <f t="shared" si="2"/>
        <v>77</v>
      </c>
      <c r="B81" s="55" t="s">
        <v>55</v>
      </c>
      <c r="C81" s="30">
        <f>okt!G8</f>
        <v>0</v>
      </c>
    </row>
    <row r="82" spans="1:3" ht="20.25" x14ac:dyDescent="0.3">
      <c r="A82" s="28">
        <f t="shared" si="2"/>
        <v>77</v>
      </c>
      <c r="B82" s="55" t="s">
        <v>94</v>
      </c>
      <c r="C82" s="30">
        <f>okt!G17</f>
        <v>0</v>
      </c>
    </row>
    <row r="83" spans="1:3" ht="20.25" x14ac:dyDescent="0.3">
      <c r="A83" s="28">
        <f t="shared" si="2"/>
        <v>77</v>
      </c>
      <c r="B83" s="55" t="s">
        <v>81</v>
      </c>
      <c r="C83" s="30">
        <f>okt!G19</f>
        <v>0</v>
      </c>
    </row>
    <row r="84" spans="1:3" ht="20.25" x14ac:dyDescent="0.3">
      <c r="A84" s="28">
        <f t="shared" si="2"/>
        <v>77</v>
      </c>
      <c r="B84" s="55" t="s">
        <v>25</v>
      </c>
      <c r="C84" s="30">
        <f>okt!G21</f>
        <v>0</v>
      </c>
    </row>
    <row r="85" spans="1:3" ht="20.25" x14ac:dyDescent="0.3">
      <c r="A85" s="28">
        <f t="shared" si="2"/>
        <v>77</v>
      </c>
      <c r="B85" s="55" t="s">
        <v>134</v>
      </c>
      <c r="C85" s="30">
        <f>okt!G30</f>
        <v>0</v>
      </c>
    </row>
    <row r="86" spans="1:3" ht="20.25" x14ac:dyDescent="0.3">
      <c r="A86" s="28">
        <f t="shared" si="2"/>
        <v>77</v>
      </c>
      <c r="B86" s="56" t="s">
        <v>71</v>
      </c>
      <c r="C86" s="30">
        <f>okt!G38</f>
        <v>0</v>
      </c>
    </row>
    <row r="87" spans="1:3" ht="20.25" x14ac:dyDescent="0.3">
      <c r="A87" s="28">
        <f t="shared" si="2"/>
        <v>77</v>
      </c>
      <c r="B87" s="55" t="s">
        <v>24</v>
      </c>
      <c r="C87" s="30">
        <f>okt!G45</f>
        <v>0</v>
      </c>
    </row>
    <row r="88" spans="1:3" ht="20.25" x14ac:dyDescent="0.3">
      <c r="A88" s="28">
        <f t="shared" si="2"/>
        <v>77</v>
      </c>
      <c r="B88" s="55" t="s">
        <v>63</v>
      </c>
      <c r="C88" s="30">
        <f>okt!G46</f>
        <v>0</v>
      </c>
    </row>
    <row r="89" spans="1:3" ht="20.25" x14ac:dyDescent="0.3">
      <c r="A89" s="28">
        <f t="shared" si="2"/>
        <v>77</v>
      </c>
      <c r="B89" s="55" t="s">
        <v>9</v>
      </c>
      <c r="C89" s="30">
        <f>okt!G47</f>
        <v>0</v>
      </c>
    </row>
    <row r="90" spans="1:3" ht="20.25" x14ac:dyDescent="0.3">
      <c r="A90" s="28">
        <f t="shared" si="2"/>
        <v>77</v>
      </c>
      <c r="B90" s="55" t="s">
        <v>115</v>
      </c>
      <c r="C90" s="30">
        <f>okt!G54</f>
        <v>0</v>
      </c>
    </row>
    <row r="91" spans="1:3" ht="20.25" x14ac:dyDescent="0.3">
      <c r="A91" s="28">
        <f t="shared" si="2"/>
        <v>77</v>
      </c>
      <c r="B91" s="55" t="s">
        <v>12</v>
      </c>
      <c r="C91" s="30">
        <f>okt!G62</f>
        <v>0</v>
      </c>
    </row>
    <row r="92" spans="1:3" ht="20.25" x14ac:dyDescent="0.3">
      <c r="A92" s="28">
        <f t="shared" si="2"/>
        <v>77</v>
      </c>
      <c r="B92" s="55" t="s">
        <v>15</v>
      </c>
      <c r="C92" s="30">
        <f>okt!G71</f>
        <v>0</v>
      </c>
    </row>
    <row r="93" spans="1:3" ht="20.25" x14ac:dyDescent="0.3">
      <c r="A93" s="28">
        <f t="shared" si="2"/>
        <v>77</v>
      </c>
      <c r="B93" s="55" t="s">
        <v>102</v>
      </c>
      <c r="C93" s="30">
        <f>okt!G73</f>
        <v>0</v>
      </c>
    </row>
    <row r="94" spans="1:3" ht="20.25" x14ac:dyDescent="0.3">
      <c r="A94" s="28">
        <f t="shared" si="2"/>
        <v>77</v>
      </c>
      <c r="B94" s="57" t="s">
        <v>109</v>
      </c>
      <c r="C94" s="30">
        <f>okt!G79</f>
        <v>0</v>
      </c>
    </row>
    <row r="95" spans="1:3" ht="20.25" x14ac:dyDescent="0.3">
      <c r="A95" s="28">
        <f t="shared" si="2"/>
        <v>77</v>
      </c>
      <c r="B95" s="57" t="s">
        <v>57</v>
      </c>
      <c r="C95" s="30">
        <f>okt!G80</f>
        <v>0</v>
      </c>
    </row>
    <row r="96" spans="1:3" ht="20.25" x14ac:dyDescent="0.3">
      <c r="A96" s="28">
        <f t="shared" si="2"/>
        <v>77</v>
      </c>
      <c r="B96" s="57" t="s">
        <v>64</v>
      </c>
      <c r="C96" s="30">
        <f>okt!G84</f>
        <v>0</v>
      </c>
    </row>
    <row r="97" spans="1:3" ht="20.25" x14ac:dyDescent="0.3">
      <c r="A97" s="28">
        <f t="shared" si="2"/>
        <v>77</v>
      </c>
      <c r="B97" s="57" t="s">
        <v>61</v>
      </c>
      <c r="C97" s="30">
        <f>okt!G88</f>
        <v>0</v>
      </c>
    </row>
    <row r="98" spans="1:3" ht="20.25" x14ac:dyDescent="0.3">
      <c r="A98" s="28">
        <f t="shared" si="2"/>
        <v>77</v>
      </c>
      <c r="B98" s="57" t="s">
        <v>96</v>
      </c>
      <c r="C98" s="30">
        <f>okt!G90</f>
        <v>0</v>
      </c>
    </row>
    <row r="99" spans="1:3" ht="20.25" x14ac:dyDescent="0.3">
      <c r="A99" s="28">
        <f t="shared" si="2"/>
        <v>77</v>
      </c>
      <c r="B99" s="57" t="s">
        <v>97</v>
      </c>
      <c r="C99" s="30">
        <f>okt!G91</f>
        <v>0</v>
      </c>
    </row>
    <row r="100" spans="1:3" ht="21" thickBot="1" x14ac:dyDescent="0.35">
      <c r="A100" s="28">
        <f t="shared" si="2"/>
        <v>77</v>
      </c>
      <c r="B100" s="58" t="s">
        <v>73</v>
      </c>
      <c r="C100" s="30">
        <f>okt!G93</f>
        <v>0</v>
      </c>
    </row>
  </sheetData>
  <sortState xmlns:xlrd2="http://schemas.microsoft.com/office/spreadsheetml/2017/richdata2" ref="A4:C100">
    <sortCondition ref="A4"/>
  </sortState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00"/>
  <sheetViews>
    <sheetView zoomScale="130" zoomScaleNormal="130" workbookViewId="0">
      <pane ySplit="3" topLeftCell="A4" activePane="bottomLeft" state="frozen"/>
      <selection pane="bottomLeft"/>
    </sheetView>
  </sheetViews>
  <sheetFormatPr defaultColWidth="9" defaultRowHeight="12.75" x14ac:dyDescent="0.2"/>
  <cols>
    <col min="1" max="1" width="16.5703125" customWidth="1"/>
    <col min="2" max="10" width="4" customWidth="1"/>
    <col min="11" max="14" width="5.5703125" customWidth="1"/>
  </cols>
  <sheetData>
    <row r="1" spans="1:14" ht="27.75" customHeight="1" thickBot="1" x14ac:dyDescent="0.3">
      <c r="A1" s="19" t="s">
        <v>145</v>
      </c>
      <c r="N1" s="20" t="s">
        <v>27</v>
      </c>
    </row>
    <row r="2" spans="1:14" s="1" customFormat="1" ht="54.75" customHeight="1" x14ac:dyDescent="0.2">
      <c r="A2" s="8"/>
      <c r="B2" s="10" t="s">
        <v>1</v>
      </c>
      <c r="C2" s="10" t="s">
        <v>0</v>
      </c>
      <c r="D2" s="10" t="s">
        <v>1</v>
      </c>
      <c r="E2" s="10" t="s">
        <v>0</v>
      </c>
      <c r="F2" s="10" t="s">
        <v>1</v>
      </c>
      <c r="G2" s="10" t="s">
        <v>0</v>
      </c>
      <c r="H2" s="10" t="s">
        <v>1</v>
      </c>
      <c r="I2" s="10" t="s">
        <v>0</v>
      </c>
      <c r="J2" s="82" t="s">
        <v>1</v>
      </c>
      <c r="K2" s="101" t="s">
        <v>118</v>
      </c>
      <c r="L2" s="99" t="s">
        <v>30</v>
      </c>
      <c r="M2" s="93" t="s">
        <v>28</v>
      </c>
      <c r="N2" s="95" t="s">
        <v>29</v>
      </c>
    </row>
    <row r="3" spans="1:14" ht="18" customHeight="1" thickBot="1" x14ac:dyDescent="0.25">
      <c r="A3" s="5"/>
      <c r="B3" s="3">
        <v>1</v>
      </c>
      <c r="C3" s="3">
        <v>7</v>
      </c>
      <c r="D3" s="3">
        <v>8</v>
      </c>
      <c r="E3" s="3">
        <v>14</v>
      </c>
      <c r="F3" s="3">
        <v>15</v>
      </c>
      <c r="G3" s="3">
        <v>21</v>
      </c>
      <c r="H3" s="3">
        <v>22</v>
      </c>
      <c r="I3" s="3">
        <v>28</v>
      </c>
      <c r="J3" s="31">
        <v>29</v>
      </c>
      <c r="K3" s="102"/>
      <c r="L3" s="100"/>
      <c r="M3" s="94"/>
      <c r="N3" s="96"/>
    </row>
    <row r="4" spans="1:14" x14ac:dyDescent="0.2">
      <c r="A4" s="6" t="s">
        <v>83</v>
      </c>
      <c r="B4" s="32">
        <v>89</v>
      </c>
      <c r="C4" s="32"/>
      <c r="D4" s="32"/>
      <c r="E4" s="32"/>
      <c r="F4" s="32"/>
      <c r="G4" s="32">
        <v>95</v>
      </c>
      <c r="H4" s="32"/>
      <c r="I4" s="32">
        <v>97</v>
      </c>
      <c r="J4" s="33"/>
      <c r="K4" s="39">
        <f>COUNT(B4:J4)</f>
        <v>3</v>
      </c>
      <c r="L4" s="35">
        <f>SUM(feb!F4 + mrt!L4 + apr!K4+ mei!L4+ jun!M4+ jul!J4+aug!L4+  K4)</f>
        <v>22</v>
      </c>
      <c r="M4" s="36">
        <f>SUM(B4:J4)</f>
        <v>281</v>
      </c>
      <c r="N4" s="37">
        <f>SUM(feb!H4 + mrt!N4 + apr!M4+ mei!N4+ jun!O4+ jul!L4+aug!N4+  M4)</f>
        <v>2283</v>
      </c>
    </row>
    <row r="5" spans="1:14" x14ac:dyDescent="0.2">
      <c r="A5" s="6" t="s">
        <v>2</v>
      </c>
      <c r="B5" s="32"/>
      <c r="C5" s="32"/>
      <c r="D5" s="32"/>
      <c r="E5" s="32"/>
      <c r="F5" s="32"/>
      <c r="G5" s="32"/>
      <c r="H5" s="32"/>
      <c r="I5" s="32"/>
      <c r="J5" s="33"/>
      <c r="K5" s="39">
        <f t="shared" ref="K5:K66" si="0">COUNT(B5:J5)</f>
        <v>0</v>
      </c>
      <c r="L5" s="35">
        <f>SUM(feb!F5 + mrt!L5 + apr!K5+ mei!L5+ jun!M5+ jul!J5+aug!L5+  K5)</f>
        <v>0</v>
      </c>
      <c r="M5" s="36">
        <f t="shared" ref="M5:M66" si="1">SUM(B5:J5)</f>
        <v>0</v>
      </c>
      <c r="N5" s="37">
        <f>SUM(feb!H5 + mrt!N5 + apr!M5+ mei!N5+ jun!O5+ jul!L5+aug!N5+  M5)</f>
        <v>0</v>
      </c>
    </row>
    <row r="6" spans="1:14" x14ac:dyDescent="0.2">
      <c r="A6" s="6" t="s">
        <v>22</v>
      </c>
      <c r="B6" s="32"/>
      <c r="C6" s="32"/>
      <c r="D6" s="32"/>
      <c r="E6" s="32"/>
      <c r="F6" s="32"/>
      <c r="G6" s="32"/>
      <c r="H6" s="32"/>
      <c r="I6" s="32"/>
      <c r="J6" s="33"/>
      <c r="K6" s="39">
        <f t="shared" si="0"/>
        <v>0</v>
      </c>
      <c r="L6" s="35">
        <f>SUM(feb!F6 + mrt!L6 + apr!K6+ mei!L6+ jun!M6+ jul!J6+aug!L6+  K6)</f>
        <v>1</v>
      </c>
      <c r="M6" s="36">
        <f t="shared" si="1"/>
        <v>0</v>
      </c>
      <c r="N6" s="37">
        <f>SUM(feb!H6 + mrt!N6 + apr!M6+ mei!N6+ jun!O6+ jul!L6+aug!N6+  M6)</f>
        <v>63</v>
      </c>
    </row>
    <row r="7" spans="1:14" x14ac:dyDescent="0.2">
      <c r="A7" s="6" t="s">
        <v>62</v>
      </c>
      <c r="B7" s="32"/>
      <c r="C7" s="32"/>
      <c r="D7" s="32"/>
      <c r="E7" s="32"/>
      <c r="F7" s="32"/>
      <c r="G7" s="32"/>
      <c r="H7" s="32"/>
      <c r="I7" s="32"/>
      <c r="J7" s="33"/>
      <c r="K7" s="39">
        <f t="shared" si="0"/>
        <v>0</v>
      </c>
      <c r="L7" s="35">
        <f>SUM(feb!F7 + mrt!L7 + apr!K7+ mei!L7+ jun!M7+ jul!J7+aug!L7+  K7)</f>
        <v>10</v>
      </c>
      <c r="M7" s="36">
        <f t="shared" si="1"/>
        <v>0</v>
      </c>
      <c r="N7" s="37">
        <f>SUM(feb!H7 + mrt!N7 + apr!M7+ mei!N7+ jun!O7+ jul!L7+aug!N7+  M7)</f>
        <v>905</v>
      </c>
    </row>
    <row r="8" spans="1:14" x14ac:dyDescent="0.2">
      <c r="A8" s="6" t="s">
        <v>55</v>
      </c>
      <c r="B8" s="32"/>
      <c r="C8" s="32"/>
      <c r="D8" s="32"/>
      <c r="E8" s="32"/>
      <c r="F8" s="32"/>
      <c r="G8" s="32"/>
      <c r="H8" s="32"/>
      <c r="I8" s="32"/>
      <c r="J8" s="33"/>
      <c r="K8" s="39">
        <f t="shared" si="0"/>
        <v>0</v>
      </c>
      <c r="L8" s="35">
        <f>SUM(feb!F8 + mrt!L8 + apr!K8+ mei!L8+ jun!M8+ jul!J8+aug!L8+  K8)</f>
        <v>0</v>
      </c>
      <c r="M8" s="36">
        <f t="shared" si="1"/>
        <v>0</v>
      </c>
      <c r="N8" s="37">
        <f>SUM(feb!H8 + mrt!N8 + apr!M8+ mei!N8+ jun!O8+ jul!L8+aug!N8+  M8)</f>
        <v>0</v>
      </c>
    </row>
    <row r="9" spans="1:14" x14ac:dyDescent="0.2">
      <c r="A9" s="6" t="s">
        <v>59</v>
      </c>
      <c r="B9" s="32"/>
      <c r="C9" s="32"/>
      <c r="D9" s="32">
        <v>81</v>
      </c>
      <c r="E9" s="32"/>
      <c r="F9" s="32"/>
      <c r="G9" s="32">
        <v>82</v>
      </c>
      <c r="H9" s="32"/>
      <c r="I9" s="32"/>
      <c r="J9" s="33"/>
      <c r="K9" s="39">
        <f t="shared" si="0"/>
        <v>2</v>
      </c>
      <c r="L9" s="35">
        <f>SUM(feb!F9 + mrt!L9 + apr!K9+ mei!L9+ jun!M9+ jul!J9+aug!L9+  K9)</f>
        <v>34</v>
      </c>
      <c r="M9" s="36">
        <f t="shared" si="1"/>
        <v>163</v>
      </c>
      <c r="N9" s="37">
        <f>SUM(feb!H9 + mrt!N9 + apr!M9+ mei!N9+ jun!O9+ jul!L9+aug!N9+  M9)</f>
        <v>2803</v>
      </c>
    </row>
    <row r="10" spans="1:14" x14ac:dyDescent="0.2">
      <c r="A10" s="6" t="s">
        <v>3</v>
      </c>
      <c r="B10" s="32"/>
      <c r="C10" s="32"/>
      <c r="D10" s="32">
        <v>83</v>
      </c>
      <c r="E10" s="32"/>
      <c r="F10" s="32">
        <v>78</v>
      </c>
      <c r="G10" s="32"/>
      <c r="H10" s="32">
        <v>80</v>
      </c>
      <c r="I10" s="32"/>
      <c r="J10" s="33"/>
      <c r="K10" s="39">
        <f t="shared" si="0"/>
        <v>3</v>
      </c>
      <c r="L10" s="35">
        <f>SUM(feb!F10 + mrt!L10 + apr!K10+ mei!L10+ jun!M10+ jul!J10+aug!L10+  K10)</f>
        <v>37</v>
      </c>
      <c r="M10" s="36">
        <f t="shared" si="1"/>
        <v>241</v>
      </c>
      <c r="N10" s="37">
        <f>SUM(feb!H10 + mrt!N10 + apr!M10+ mei!N10+ jun!O10+ jul!L10+aug!N10+  M10)</f>
        <v>3377</v>
      </c>
    </row>
    <row r="11" spans="1:14" x14ac:dyDescent="0.2">
      <c r="A11" s="6" t="s">
        <v>58</v>
      </c>
      <c r="B11" s="32"/>
      <c r="C11" s="32">
        <v>116</v>
      </c>
      <c r="D11" s="32"/>
      <c r="E11" s="32"/>
      <c r="F11" s="32">
        <v>78</v>
      </c>
      <c r="G11" s="32"/>
      <c r="H11" s="32">
        <v>73</v>
      </c>
      <c r="I11" s="32"/>
      <c r="J11" s="33"/>
      <c r="K11" s="39">
        <f t="shared" si="0"/>
        <v>3</v>
      </c>
      <c r="L11" s="35">
        <f>SUM(feb!F11 + mrt!L11 + apr!K11+ mei!L11+ jun!M11+ jul!J11+aug!L11+  K11)</f>
        <v>35</v>
      </c>
      <c r="M11" s="36">
        <f t="shared" si="1"/>
        <v>267</v>
      </c>
      <c r="N11" s="37">
        <f>SUM(feb!H11 + mrt!N11 + apr!M11+ mei!N11+ jun!O11+ jul!L11+aug!N11+  M11)</f>
        <v>3025</v>
      </c>
    </row>
    <row r="12" spans="1:14" x14ac:dyDescent="0.2">
      <c r="A12" s="6" t="s">
        <v>44</v>
      </c>
      <c r="B12" s="32"/>
      <c r="D12" s="32">
        <v>81</v>
      </c>
      <c r="E12" s="32"/>
      <c r="F12" s="32">
        <v>74</v>
      </c>
      <c r="G12" s="32">
        <v>82</v>
      </c>
      <c r="H12" s="32">
        <v>71</v>
      </c>
      <c r="I12" s="32"/>
      <c r="J12" s="33"/>
      <c r="K12" s="39">
        <f t="shared" si="0"/>
        <v>4</v>
      </c>
      <c r="L12" s="35">
        <f>SUM(feb!F12 + mrt!L12 + apr!K12+ mei!L12+ jun!M12+ jul!J12+aug!L12+  K12)</f>
        <v>39</v>
      </c>
      <c r="M12" s="36">
        <f t="shared" si="1"/>
        <v>308</v>
      </c>
      <c r="N12" s="37">
        <f>SUM(feb!H12 + mrt!N12 + apr!M12+ mei!N12+ jun!O12+ jul!L12+aug!N12+  M12)</f>
        <v>3177</v>
      </c>
    </row>
    <row r="13" spans="1:14" x14ac:dyDescent="0.2">
      <c r="A13" s="6" t="s">
        <v>48</v>
      </c>
      <c r="B13" s="32"/>
      <c r="C13" s="32">
        <v>116</v>
      </c>
      <c r="D13" s="32"/>
      <c r="E13" s="32">
        <v>115</v>
      </c>
      <c r="F13" s="32">
        <v>74</v>
      </c>
      <c r="G13" s="32">
        <v>94</v>
      </c>
      <c r="H13" s="32">
        <v>71</v>
      </c>
      <c r="I13" s="32"/>
      <c r="J13" s="33"/>
      <c r="K13" s="39">
        <f t="shared" si="0"/>
        <v>5</v>
      </c>
      <c r="L13" s="35">
        <f>SUM(feb!F13 + mrt!L13 + apr!K13+ mei!L13+ jun!M13+ jul!J13+aug!L13+  K13)</f>
        <v>36</v>
      </c>
      <c r="M13" s="36">
        <f t="shared" si="1"/>
        <v>470</v>
      </c>
      <c r="N13" s="37">
        <f>SUM(feb!H13 + mrt!N13 + apr!M13+ mei!N13+ jun!O13+ jul!L13+aug!N13+  M13)</f>
        <v>3594</v>
      </c>
    </row>
    <row r="14" spans="1:14" x14ac:dyDescent="0.2">
      <c r="A14" s="6" t="s">
        <v>45</v>
      </c>
      <c r="B14" s="32"/>
      <c r="C14" s="32"/>
      <c r="D14" s="32"/>
      <c r="E14" s="32"/>
      <c r="F14" s="32"/>
      <c r="G14" s="32"/>
      <c r="H14" s="32"/>
      <c r="I14" s="32"/>
      <c r="J14" s="33"/>
      <c r="K14" s="39">
        <f t="shared" si="0"/>
        <v>0</v>
      </c>
      <c r="L14" s="35">
        <f>SUM(feb!F14 + mrt!L14 + apr!K14+ mei!L14+ jun!M14+ jul!J14+aug!L14+  K14)</f>
        <v>5</v>
      </c>
      <c r="M14" s="36">
        <f t="shared" si="1"/>
        <v>0</v>
      </c>
      <c r="N14" s="37">
        <f>SUM(feb!H14 + mrt!N14 + apr!M14+ mei!N14+ jun!O14+ jul!L14+aug!N14+  M14)</f>
        <v>322</v>
      </c>
    </row>
    <row r="15" spans="1:14" x14ac:dyDescent="0.2">
      <c r="A15" s="6" t="s">
        <v>52</v>
      </c>
      <c r="B15" s="32"/>
      <c r="C15" s="32"/>
      <c r="D15" s="32"/>
      <c r="E15" s="32"/>
      <c r="F15" s="32"/>
      <c r="G15" s="32">
        <v>94</v>
      </c>
      <c r="H15" s="32"/>
      <c r="I15" s="32"/>
      <c r="J15" s="33"/>
      <c r="K15" s="39">
        <f t="shared" si="0"/>
        <v>1</v>
      </c>
      <c r="L15" s="35">
        <f>SUM(feb!F15 + mrt!L15 + apr!K15+ mei!L15+ jun!M15+ jul!J15+aug!L15+  K15)</f>
        <v>13</v>
      </c>
      <c r="M15" s="36">
        <f t="shared" si="1"/>
        <v>94</v>
      </c>
      <c r="N15" s="37">
        <f>SUM(feb!H15 + mrt!N15 + apr!M15+ mei!N15+ jun!O15+ jul!L15+aug!N15+  M15)</f>
        <v>1232</v>
      </c>
    </row>
    <row r="16" spans="1:14" x14ac:dyDescent="0.2">
      <c r="A16" s="6" t="s">
        <v>65</v>
      </c>
      <c r="B16" s="32">
        <v>53</v>
      </c>
      <c r="C16" s="32"/>
      <c r="D16" s="32"/>
      <c r="E16" s="32"/>
      <c r="F16" s="32"/>
      <c r="G16" s="32"/>
      <c r="H16" s="32"/>
      <c r="I16" s="32"/>
      <c r="J16" s="33"/>
      <c r="K16" s="39">
        <f t="shared" si="0"/>
        <v>1</v>
      </c>
      <c r="L16" s="35">
        <f>SUM(feb!F16 + mrt!L16 + apr!K16+ mei!L16+ jun!M16+ jul!J16+aug!L16+  K16)</f>
        <v>19</v>
      </c>
      <c r="M16" s="36">
        <f t="shared" si="1"/>
        <v>53</v>
      </c>
      <c r="N16" s="37">
        <f>SUM(feb!H16 + mrt!N16 + apr!M16+ mei!N16+ jun!O16+ jul!L16+aug!N16+  M16)</f>
        <v>1009</v>
      </c>
    </row>
    <row r="17" spans="1:14" x14ac:dyDescent="0.2">
      <c r="A17" s="6" t="s">
        <v>94</v>
      </c>
      <c r="B17" s="32"/>
      <c r="C17" s="32"/>
      <c r="D17" s="32"/>
      <c r="E17" s="32"/>
      <c r="F17" s="32"/>
      <c r="G17" s="32"/>
      <c r="H17" s="32"/>
      <c r="I17" s="32"/>
      <c r="J17" s="33"/>
      <c r="K17" s="39">
        <f t="shared" si="0"/>
        <v>0</v>
      </c>
      <c r="L17" s="35">
        <f>SUM(feb!F17 + mrt!L17 + apr!K17+ mei!L17+ jun!M17+ jul!J17+aug!L17+  K17)</f>
        <v>0</v>
      </c>
      <c r="M17" s="36">
        <f t="shared" si="1"/>
        <v>0</v>
      </c>
      <c r="N17" s="37">
        <f>SUM(feb!H17 + mrt!N17 + apr!M17+ mei!N17+ jun!O17+ jul!L17+aug!N17+  M17)</f>
        <v>0</v>
      </c>
    </row>
    <row r="18" spans="1:14" x14ac:dyDescent="0.2">
      <c r="A18" s="6" t="s">
        <v>70</v>
      </c>
      <c r="B18" s="32"/>
      <c r="C18" s="32"/>
      <c r="D18" s="32"/>
      <c r="E18" s="32"/>
      <c r="F18" s="32"/>
      <c r="G18" s="32"/>
      <c r="H18" s="32"/>
      <c r="I18" s="32"/>
      <c r="J18" s="33"/>
      <c r="K18" s="39">
        <f t="shared" si="0"/>
        <v>0</v>
      </c>
      <c r="L18" s="35">
        <f>SUM(feb!F18 + mrt!L18 + apr!K18+ mei!L18+ jun!M18+ jul!J18+aug!L18+  K18)</f>
        <v>7</v>
      </c>
      <c r="M18" s="36">
        <f t="shared" si="1"/>
        <v>0</v>
      </c>
      <c r="N18" s="37">
        <f>SUM(feb!H18 + mrt!N18 + apr!M18+ mei!N18+ jun!O18+ jul!L18+aug!N18+  M18)</f>
        <v>428</v>
      </c>
    </row>
    <row r="19" spans="1:14" x14ac:dyDescent="0.2">
      <c r="A19" s="6" t="s">
        <v>81</v>
      </c>
      <c r="B19" s="32"/>
      <c r="C19" s="32"/>
      <c r="D19" s="32"/>
      <c r="E19" s="32"/>
      <c r="F19" s="32"/>
      <c r="G19" s="32"/>
      <c r="H19" s="32"/>
      <c r="I19" s="32"/>
      <c r="J19" s="33"/>
      <c r="K19" s="39">
        <f t="shared" si="0"/>
        <v>0</v>
      </c>
      <c r="L19" s="35">
        <f>SUM(feb!F19 + mrt!L19 + apr!K19+ mei!L19+ jun!M19+ jul!J19+aug!L19+  K19)</f>
        <v>0</v>
      </c>
      <c r="M19" s="36">
        <f t="shared" si="1"/>
        <v>0</v>
      </c>
      <c r="N19" s="37">
        <f>SUM(feb!H19 + mrt!N19 + apr!M19+ mei!N19+ jun!O19+ jul!L19+aug!N19+  M19)</f>
        <v>0</v>
      </c>
    </row>
    <row r="20" spans="1:14" x14ac:dyDescent="0.2">
      <c r="A20" s="6" t="s">
        <v>4</v>
      </c>
      <c r="B20" s="32"/>
      <c r="C20" s="32">
        <v>116</v>
      </c>
      <c r="D20" s="32">
        <v>83</v>
      </c>
      <c r="E20" s="32"/>
      <c r="F20" s="32">
        <v>78</v>
      </c>
      <c r="G20" s="32">
        <v>94</v>
      </c>
      <c r="H20" s="32">
        <v>73</v>
      </c>
      <c r="I20" s="32">
        <v>97</v>
      </c>
      <c r="J20" s="33"/>
      <c r="K20" s="39">
        <f t="shared" si="0"/>
        <v>6</v>
      </c>
      <c r="L20" s="35">
        <f>SUM(feb!F20 + mrt!L20 + apr!K20+ mei!L20+ jun!M20+ jul!J20+aug!L20+  K20)</f>
        <v>42</v>
      </c>
      <c r="M20" s="36">
        <f t="shared" si="1"/>
        <v>541</v>
      </c>
      <c r="N20" s="37">
        <f>SUM(feb!H20 + mrt!N20 + apr!M20+ mei!N20+ jun!O20+ jul!L20+aug!N20+  M20)</f>
        <v>3933</v>
      </c>
    </row>
    <row r="21" spans="1:14" x14ac:dyDescent="0.2">
      <c r="A21" s="6" t="s">
        <v>25</v>
      </c>
      <c r="B21" s="32"/>
      <c r="C21" s="32"/>
      <c r="D21" s="32"/>
      <c r="E21" s="32"/>
      <c r="F21" s="32"/>
      <c r="G21" s="32"/>
      <c r="H21" s="32"/>
      <c r="I21" s="32"/>
      <c r="J21" s="33"/>
      <c r="K21" s="39">
        <f t="shared" si="0"/>
        <v>0</v>
      </c>
      <c r="L21" s="35">
        <f>SUM(feb!F21 + mrt!L21 + apr!K21+ mei!L21+ jun!M21+ jul!J21+aug!L21+  K21)</f>
        <v>0</v>
      </c>
      <c r="M21" s="36">
        <f t="shared" si="1"/>
        <v>0</v>
      </c>
      <c r="N21" s="37">
        <f>SUM(feb!H21 + mrt!N21 + apr!M21+ mei!N21+ jun!O21+ jul!L21+aug!N21+  M21)</f>
        <v>0</v>
      </c>
    </row>
    <row r="22" spans="1:14" x14ac:dyDescent="0.2">
      <c r="A22" s="6" t="s">
        <v>100</v>
      </c>
      <c r="B22" s="32">
        <v>76</v>
      </c>
      <c r="C22" s="32"/>
      <c r="D22" s="32">
        <v>81</v>
      </c>
      <c r="E22" s="32">
        <v>89</v>
      </c>
      <c r="F22" s="32">
        <v>74</v>
      </c>
      <c r="G22" s="32">
        <v>82</v>
      </c>
      <c r="H22" s="32">
        <v>71</v>
      </c>
      <c r="I22" s="32"/>
      <c r="J22" s="33"/>
      <c r="K22" s="39">
        <f t="shared" si="0"/>
        <v>6</v>
      </c>
      <c r="L22" s="35">
        <f>SUM(feb!F22 + mrt!L22 + apr!K22+ mei!L22+ jun!M22+ jul!J22+aug!L22+  K22)</f>
        <v>46</v>
      </c>
      <c r="M22" s="36">
        <f t="shared" si="1"/>
        <v>473</v>
      </c>
      <c r="N22" s="37">
        <f>SUM(feb!H22 + mrt!N22 + apr!M22+ mei!N22+ jun!O22+ jul!L22+aug!N22+  M22)</f>
        <v>3841</v>
      </c>
    </row>
    <row r="23" spans="1:14" x14ac:dyDescent="0.2">
      <c r="A23" s="6" t="s">
        <v>66</v>
      </c>
      <c r="B23" s="32">
        <v>89</v>
      </c>
      <c r="C23" s="32"/>
      <c r="D23" s="32"/>
      <c r="E23" s="32"/>
      <c r="F23" s="32"/>
      <c r="G23" s="32"/>
      <c r="H23" s="32"/>
      <c r="I23" s="32"/>
      <c r="J23" s="33"/>
      <c r="K23" s="39">
        <f t="shared" si="0"/>
        <v>1</v>
      </c>
      <c r="L23" s="35">
        <f>SUM(feb!F23 + mrt!L23 + apr!K23+ mei!L23+ jun!M23+ jul!J23+aug!L23+  K23)</f>
        <v>9</v>
      </c>
      <c r="M23" s="36">
        <f t="shared" si="1"/>
        <v>89</v>
      </c>
      <c r="N23" s="37">
        <f>SUM(feb!H23 + mrt!N23 + apr!M23+ mei!N23+ jun!O23+ jul!L23+aug!N23+  M23)</f>
        <v>669</v>
      </c>
    </row>
    <row r="24" spans="1:14" x14ac:dyDescent="0.2">
      <c r="A24" s="6" t="s">
        <v>67</v>
      </c>
      <c r="B24" s="32"/>
      <c r="C24" s="32"/>
      <c r="D24" s="32"/>
      <c r="E24" s="32">
        <v>90</v>
      </c>
      <c r="F24" s="32">
        <v>74</v>
      </c>
      <c r="G24" s="32"/>
      <c r="H24" s="32"/>
      <c r="I24" s="32"/>
      <c r="J24" s="33"/>
      <c r="K24" s="39">
        <f t="shared" si="0"/>
        <v>2</v>
      </c>
      <c r="L24" s="35">
        <f>SUM(feb!F24 + mrt!L24 + apr!K24+ mei!L24+ jun!M24+ jul!J24+aug!L24+  K24)</f>
        <v>24</v>
      </c>
      <c r="M24" s="36">
        <f t="shared" si="1"/>
        <v>164</v>
      </c>
      <c r="N24" s="37">
        <f>SUM(feb!H24 + mrt!N24 + apr!M24+ mei!N24+ jun!O24+ jul!L24+aug!N24+  M24)</f>
        <v>1981</v>
      </c>
    </row>
    <row r="25" spans="1:14" x14ac:dyDescent="0.2">
      <c r="A25" s="6" t="s">
        <v>5</v>
      </c>
      <c r="B25" s="32">
        <v>76</v>
      </c>
      <c r="C25" s="32"/>
      <c r="D25" s="32">
        <v>81</v>
      </c>
      <c r="E25" s="32">
        <v>89</v>
      </c>
      <c r="F25" s="32">
        <v>74</v>
      </c>
      <c r="G25" s="32">
        <v>82</v>
      </c>
      <c r="H25" s="32">
        <v>71</v>
      </c>
      <c r="I25" s="32"/>
      <c r="J25" s="33"/>
      <c r="K25" s="39">
        <f t="shared" si="0"/>
        <v>6</v>
      </c>
      <c r="L25" s="35">
        <f>SUM(feb!F25 + mrt!L25 + apr!K25+ mei!L25+ jun!M25+ jul!J25+aug!L25+  K25)</f>
        <v>48</v>
      </c>
      <c r="M25" s="36">
        <f t="shared" si="1"/>
        <v>473</v>
      </c>
      <c r="N25" s="37">
        <f>SUM(feb!H25 + mrt!N25 + apr!M25+ mei!N25+ jun!O25+ jul!L25+aug!N25+  M25)</f>
        <v>4003</v>
      </c>
    </row>
    <row r="26" spans="1:14" x14ac:dyDescent="0.2">
      <c r="A26" s="6" t="s">
        <v>6</v>
      </c>
      <c r="B26" s="32"/>
      <c r="C26" s="32"/>
      <c r="D26" s="32"/>
      <c r="E26" s="32"/>
      <c r="F26" s="32">
        <v>55</v>
      </c>
      <c r="G26" s="32"/>
      <c r="H26" s="32"/>
      <c r="I26" s="32"/>
      <c r="J26" s="33"/>
      <c r="K26" s="39">
        <f t="shared" si="0"/>
        <v>1</v>
      </c>
      <c r="L26" s="35">
        <f>SUM(feb!F26 + mrt!L26 + apr!K26+ mei!L26+ jun!M26+ jul!J26+aug!L26+  K26)</f>
        <v>13</v>
      </c>
      <c r="M26" s="36">
        <f t="shared" si="1"/>
        <v>55</v>
      </c>
      <c r="N26" s="37">
        <f>SUM(feb!H26 + mrt!N26 + apr!M26+ mei!N26+ jun!O26+ jul!L26+aug!N26+  M26)</f>
        <v>691</v>
      </c>
    </row>
    <row r="27" spans="1:14" x14ac:dyDescent="0.2">
      <c r="A27" s="6" t="s">
        <v>132</v>
      </c>
      <c r="B27" s="32"/>
      <c r="C27" s="32"/>
      <c r="D27" s="32"/>
      <c r="E27" s="32">
        <v>115</v>
      </c>
      <c r="F27" s="32"/>
      <c r="G27" s="32"/>
      <c r="H27" s="32"/>
      <c r="I27" s="32"/>
      <c r="J27" s="33">
        <v>70</v>
      </c>
      <c r="K27" s="39">
        <f t="shared" si="0"/>
        <v>2</v>
      </c>
      <c r="L27" s="35">
        <f>SUM(feb!F27 + mrt!L27 + apr!K27+ mei!L27+ jun!M27+ jul!J27+aug!L27+  K27)</f>
        <v>17</v>
      </c>
      <c r="M27" s="36">
        <f t="shared" si="1"/>
        <v>185</v>
      </c>
      <c r="N27" s="37">
        <f>SUM(feb!H27 + mrt!N27 + apr!M27+ mei!N27+ jun!O27+ jul!L27+aug!N27+  M27)</f>
        <v>1519</v>
      </c>
    </row>
    <row r="28" spans="1:14" x14ac:dyDescent="0.2">
      <c r="A28" s="6" t="s">
        <v>133</v>
      </c>
      <c r="B28" s="32"/>
      <c r="C28" s="32">
        <v>134</v>
      </c>
      <c r="D28" s="32"/>
      <c r="E28" s="32"/>
      <c r="F28" s="32">
        <v>78</v>
      </c>
      <c r="G28" s="32"/>
      <c r="H28" s="32"/>
      <c r="I28" s="32"/>
      <c r="J28" s="33"/>
      <c r="K28" s="39">
        <f t="shared" si="0"/>
        <v>2</v>
      </c>
      <c r="L28" s="35">
        <f>SUM(feb!F28 + mrt!L28 + apr!K28+ mei!L28+ jun!M28+ jul!J28+aug!L28+  K28)</f>
        <v>11</v>
      </c>
      <c r="M28" s="36">
        <f t="shared" si="1"/>
        <v>212</v>
      </c>
      <c r="N28" s="37">
        <f>SUM(feb!H28 + mrt!N28 + apr!M28+ mei!N28+ jun!O28+ jul!L28+aug!N28+  M28)</f>
        <v>1127</v>
      </c>
    </row>
    <row r="29" spans="1:14" x14ac:dyDescent="0.2">
      <c r="A29" s="6" t="s">
        <v>152</v>
      </c>
      <c r="B29" s="32"/>
      <c r="C29" s="32">
        <v>134</v>
      </c>
      <c r="D29" s="32"/>
      <c r="E29" s="32"/>
      <c r="F29" s="32"/>
      <c r="G29" s="32"/>
      <c r="H29" s="32"/>
      <c r="I29" s="32"/>
      <c r="J29" s="33"/>
      <c r="K29" s="39">
        <f t="shared" si="0"/>
        <v>1</v>
      </c>
      <c r="L29" s="35">
        <f>SUM(feb!F29 + mrt!L29 + apr!K29+ mei!L29+ jun!M29+ jul!J29+aug!L29+  K29)</f>
        <v>12</v>
      </c>
      <c r="M29" s="36">
        <f t="shared" si="1"/>
        <v>134</v>
      </c>
      <c r="N29" s="37">
        <f>SUM(feb!H29 + mrt!N29 + apr!M29+ mei!N29+ jun!O29+ jul!L29+aug!N29+  M29)</f>
        <v>1237</v>
      </c>
    </row>
    <row r="30" spans="1:14" x14ac:dyDescent="0.2">
      <c r="A30" s="6" t="s">
        <v>134</v>
      </c>
      <c r="B30" s="32"/>
      <c r="C30" s="32"/>
      <c r="D30" s="32"/>
      <c r="E30" s="32"/>
      <c r="F30" s="32"/>
      <c r="G30" s="32"/>
      <c r="H30" s="32"/>
      <c r="I30" s="32"/>
      <c r="J30" s="33"/>
      <c r="K30" s="39">
        <f t="shared" si="0"/>
        <v>0</v>
      </c>
      <c r="L30" s="35">
        <f>SUM(feb!F30 + mrt!L30 + apr!K30+ mei!L30+ jun!M30+ jul!J30+aug!L30+  K30)</f>
        <v>0</v>
      </c>
      <c r="M30" s="36">
        <f t="shared" si="1"/>
        <v>0</v>
      </c>
      <c r="N30" s="37">
        <f>SUM(feb!H30 + mrt!N30 + apr!M30+ mei!N30+ jun!O30+ jul!L30+aug!N30+  M30)</f>
        <v>0</v>
      </c>
    </row>
    <row r="31" spans="1:14" x14ac:dyDescent="0.2">
      <c r="A31" s="6" t="s">
        <v>7</v>
      </c>
      <c r="B31" s="32">
        <v>89</v>
      </c>
      <c r="C31" s="32">
        <v>116</v>
      </c>
      <c r="D31" s="32"/>
      <c r="E31" s="32">
        <v>115</v>
      </c>
      <c r="F31" s="32">
        <v>78</v>
      </c>
      <c r="G31" s="32">
        <v>94</v>
      </c>
      <c r="H31" s="32">
        <v>73</v>
      </c>
      <c r="I31" s="32">
        <v>97</v>
      </c>
      <c r="J31" s="33"/>
      <c r="K31" s="39">
        <f t="shared" si="0"/>
        <v>7</v>
      </c>
      <c r="L31" s="35">
        <f>SUM(feb!F31 + mrt!L31 + apr!K31+ mei!L31+ jun!M31+ jul!J31+aug!L31+  K31)</f>
        <v>56</v>
      </c>
      <c r="M31" s="36">
        <f t="shared" si="1"/>
        <v>662</v>
      </c>
      <c r="N31" s="37">
        <f>SUM(feb!H31 + mrt!N31 + apr!M31+ mei!N31+ jun!O31+ jul!L31+aug!N31+  M31)</f>
        <v>5438</v>
      </c>
    </row>
    <row r="32" spans="1:14" x14ac:dyDescent="0.2">
      <c r="A32" s="15" t="s">
        <v>78</v>
      </c>
      <c r="B32" s="32"/>
      <c r="C32" s="32"/>
      <c r="D32" s="32"/>
      <c r="E32" s="32"/>
      <c r="F32" s="32"/>
      <c r="G32" s="32"/>
      <c r="H32" s="32">
        <v>73</v>
      </c>
      <c r="I32" s="32"/>
      <c r="J32" s="33"/>
      <c r="K32" s="39">
        <f t="shared" si="0"/>
        <v>1</v>
      </c>
      <c r="L32" s="35">
        <f>SUM(feb!F32 + mrt!L32 + apr!K32+ mei!L32+ jun!M32+ jul!J32+aug!L32+  K32)</f>
        <v>10</v>
      </c>
      <c r="M32" s="36">
        <f t="shared" si="1"/>
        <v>73</v>
      </c>
      <c r="N32" s="37">
        <f>SUM(feb!H32 + mrt!N32 + apr!M32+ mei!N32+ jun!O32+ jul!L32+aug!N32+  M32)</f>
        <v>737</v>
      </c>
    </row>
    <row r="33" spans="1:14" x14ac:dyDescent="0.2">
      <c r="A33" s="15" t="s">
        <v>93</v>
      </c>
      <c r="B33" s="32"/>
      <c r="C33" s="32"/>
      <c r="D33" s="32"/>
      <c r="E33" s="32"/>
      <c r="F33" s="32"/>
      <c r="G33" s="32"/>
      <c r="H33" s="32"/>
      <c r="I33" s="32"/>
      <c r="J33" s="33"/>
      <c r="K33" s="39">
        <f t="shared" si="0"/>
        <v>0</v>
      </c>
      <c r="L33" s="35">
        <f>SUM(feb!F33 + mrt!L33 + apr!K33+ mei!L33+ jun!M33+ jul!J33+aug!L33+  K33)</f>
        <v>5</v>
      </c>
      <c r="M33" s="36">
        <f t="shared" si="1"/>
        <v>0</v>
      </c>
      <c r="N33" s="37">
        <f>SUM(feb!H33 + mrt!N33 + apr!M33+ mei!N33+ jun!O33+ jul!L33+aug!N33+  M33)</f>
        <v>254</v>
      </c>
    </row>
    <row r="34" spans="1:14" x14ac:dyDescent="0.2">
      <c r="A34" s="15" t="s">
        <v>95</v>
      </c>
      <c r="B34" s="32"/>
      <c r="C34" s="32"/>
      <c r="D34" s="32">
        <v>84</v>
      </c>
      <c r="E34" s="32"/>
      <c r="F34" s="32">
        <v>78</v>
      </c>
      <c r="G34" s="32"/>
      <c r="H34" s="32"/>
      <c r="I34" s="32">
        <v>97</v>
      </c>
      <c r="J34" s="33"/>
      <c r="K34" s="39">
        <f t="shared" si="0"/>
        <v>3</v>
      </c>
      <c r="L34" s="35">
        <f>SUM(feb!F34 + mrt!L34 + apr!K34+ mei!L34+ jun!M34+ jul!J34+aug!L34+  K34)</f>
        <v>19</v>
      </c>
      <c r="M34" s="36">
        <f t="shared" si="1"/>
        <v>259</v>
      </c>
      <c r="N34" s="37">
        <f>SUM(feb!H34 + mrt!N34 + apr!M34+ mei!N34+ jun!O34+ jul!L34+aug!N34+  M34)</f>
        <v>1997</v>
      </c>
    </row>
    <row r="35" spans="1:14" x14ac:dyDescent="0.2">
      <c r="A35" s="15" t="s">
        <v>154</v>
      </c>
      <c r="B35" s="32"/>
      <c r="C35" s="32"/>
      <c r="D35" s="32"/>
      <c r="E35" s="32"/>
      <c r="F35" s="32"/>
      <c r="G35" s="32"/>
      <c r="H35" s="32"/>
      <c r="I35" s="32"/>
      <c r="J35" s="33"/>
      <c r="K35" s="39">
        <f t="shared" ref="K35" si="2">COUNT(B35:J35)</f>
        <v>0</v>
      </c>
      <c r="L35" s="35">
        <f>SUM(feb!F35 + mrt!L35 + apr!K35+ mei!L35+ jun!M35+ jul!J35+aug!L35+  K35)</f>
        <v>6</v>
      </c>
      <c r="M35" s="36">
        <f t="shared" ref="M35" si="3">SUM(B35:J35)</f>
        <v>0</v>
      </c>
      <c r="N35" s="37">
        <f>SUM(feb!H35 + mrt!N35 + apr!M35+ mei!N35+ jun!O35+ jul!L35+aug!N35+  M35)</f>
        <v>730</v>
      </c>
    </row>
    <row r="36" spans="1:14" x14ac:dyDescent="0.2">
      <c r="A36" s="15" t="s">
        <v>103</v>
      </c>
      <c r="B36" s="32"/>
      <c r="C36" s="32"/>
      <c r="D36" s="32"/>
      <c r="E36" s="32"/>
      <c r="F36" s="32"/>
      <c r="G36" s="32"/>
      <c r="H36" s="32"/>
      <c r="I36" s="32"/>
      <c r="J36" s="33"/>
      <c r="K36" s="39">
        <f t="shared" si="0"/>
        <v>0</v>
      </c>
      <c r="L36" s="35">
        <f>SUM(feb!F36 + mrt!L36 + apr!K36+ mei!L36+ jun!M36+ jul!J36+aug!L36+  K36)</f>
        <v>3</v>
      </c>
      <c r="M36" s="36">
        <f t="shared" si="1"/>
        <v>0</v>
      </c>
      <c r="N36" s="37">
        <f>SUM(feb!H36 + mrt!N36 + apr!M36+ mei!N36+ jun!O36+ jul!L36+aug!N36+  M36)</f>
        <v>211</v>
      </c>
    </row>
    <row r="37" spans="1:14" x14ac:dyDescent="0.2">
      <c r="A37" s="15" t="s">
        <v>107</v>
      </c>
      <c r="B37" s="32"/>
      <c r="C37" s="32"/>
      <c r="D37" s="32"/>
      <c r="E37" s="32"/>
      <c r="F37" s="32"/>
      <c r="G37" s="32"/>
      <c r="H37" s="32"/>
      <c r="I37" s="32"/>
      <c r="J37" s="33"/>
      <c r="K37" s="39">
        <f t="shared" si="0"/>
        <v>0</v>
      </c>
      <c r="L37" s="35">
        <f>SUM(feb!F37 + mrt!L37 + apr!K37+ mei!L37+ jun!M37+ jul!J37+aug!L37+  K37)</f>
        <v>22</v>
      </c>
      <c r="M37" s="36">
        <f t="shared" si="1"/>
        <v>0</v>
      </c>
      <c r="N37" s="37">
        <f>SUM(feb!H37 + mrt!N37 + apr!M37+ mei!N37+ jun!O37+ jul!L37+aug!N37+  M37)</f>
        <v>2051</v>
      </c>
    </row>
    <row r="38" spans="1:14" x14ac:dyDescent="0.2">
      <c r="A38" s="15" t="s">
        <v>71</v>
      </c>
      <c r="B38" s="32"/>
      <c r="C38" s="32"/>
      <c r="D38" s="32"/>
      <c r="E38" s="32"/>
      <c r="F38" s="32"/>
      <c r="G38" s="32"/>
      <c r="H38" s="32"/>
      <c r="I38" s="32"/>
      <c r="J38" s="33"/>
      <c r="K38" s="39">
        <f t="shared" si="0"/>
        <v>0</v>
      </c>
      <c r="L38" s="35">
        <f>SUM(feb!F38 + mrt!L38 + apr!K38+ mei!L38+ jun!M38+ jul!J38+aug!L38+  K38)</f>
        <v>0</v>
      </c>
      <c r="M38" s="36">
        <f t="shared" si="1"/>
        <v>0</v>
      </c>
      <c r="N38" s="37">
        <f>SUM(feb!H38 + mrt!N38 + apr!M38+ mei!N38+ jun!O38+ jul!L38+aug!N38+  M38)</f>
        <v>0</v>
      </c>
    </row>
    <row r="39" spans="1:14" x14ac:dyDescent="0.2">
      <c r="A39" s="15" t="s">
        <v>89</v>
      </c>
      <c r="B39" s="32">
        <v>89</v>
      </c>
      <c r="C39" s="32"/>
      <c r="D39" s="32">
        <v>83</v>
      </c>
      <c r="E39" s="32"/>
      <c r="F39" s="32">
        <v>78</v>
      </c>
      <c r="G39" s="32"/>
      <c r="H39" s="32">
        <v>73</v>
      </c>
      <c r="I39" s="32"/>
      <c r="J39" s="33"/>
      <c r="K39" s="39">
        <f t="shared" si="0"/>
        <v>4</v>
      </c>
      <c r="L39" s="35">
        <f>SUM(feb!F39 + mrt!L39 + apr!K39+ mei!L39+ jun!M39+ jul!J39+aug!L39+  K39)</f>
        <v>20</v>
      </c>
      <c r="M39" s="36">
        <f t="shared" si="1"/>
        <v>323</v>
      </c>
      <c r="N39" s="37">
        <f>SUM(feb!H39 + mrt!N39 + apr!M39+ mei!N39+ jun!O39+ jul!L39+aug!N39+  M39)</f>
        <v>2014</v>
      </c>
    </row>
    <row r="40" spans="1:14" x14ac:dyDescent="0.2">
      <c r="A40" s="6" t="s">
        <v>76</v>
      </c>
      <c r="B40" s="32">
        <v>53</v>
      </c>
      <c r="C40" s="32"/>
      <c r="D40" s="32">
        <v>50</v>
      </c>
      <c r="E40" s="32"/>
      <c r="F40" s="32">
        <v>55</v>
      </c>
      <c r="G40" s="32"/>
      <c r="H40" s="32">
        <v>50</v>
      </c>
      <c r="I40" s="32"/>
      <c r="J40" s="33"/>
      <c r="K40" s="39">
        <f t="shared" si="0"/>
        <v>4</v>
      </c>
      <c r="L40" s="35">
        <f>SUM(feb!F40 + mrt!L40 + apr!K40+ mei!L40+ jun!M40+ jul!J40+aug!L40+  K40)</f>
        <v>20</v>
      </c>
      <c r="M40" s="36">
        <f t="shared" si="1"/>
        <v>208</v>
      </c>
      <c r="N40" s="37">
        <f>SUM(feb!H40 + mrt!N40 + apr!M40+ mei!N40+ jun!O40+ jul!L40+aug!N40+  M40)</f>
        <v>1021</v>
      </c>
    </row>
    <row r="41" spans="1:14" x14ac:dyDescent="0.2">
      <c r="A41" s="6" t="s">
        <v>8</v>
      </c>
      <c r="B41" s="32">
        <v>53</v>
      </c>
      <c r="C41" s="32"/>
      <c r="D41" s="32"/>
      <c r="E41" s="32">
        <v>90</v>
      </c>
      <c r="F41" s="32">
        <v>55</v>
      </c>
      <c r="G41" s="32">
        <v>82</v>
      </c>
      <c r="H41" s="32">
        <v>50</v>
      </c>
      <c r="I41" s="32"/>
      <c r="J41" s="33"/>
      <c r="K41" s="39">
        <f t="shared" si="0"/>
        <v>5</v>
      </c>
      <c r="L41" s="35">
        <f>SUM(feb!F41 + mrt!L41 + apr!K41+ mei!L41+ jun!M41+ jul!J41+aug!L41+  K41)</f>
        <v>28</v>
      </c>
      <c r="M41" s="36">
        <f t="shared" si="1"/>
        <v>330</v>
      </c>
      <c r="N41" s="37">
        <f>SUM(feb!H41 + mrt!N41 + apr!M41+ mei!N41+ jun!O41+ jul!L41+aug!N41+  M41)</f>
        <v>1677</v>
      </c>
    </row>
    <row r="42" spans="1:14" x14ac:dyDescent="0.2">
      <c r="A42" s="6" t="s">
        <v>50</v>
      </c>
      <c r="B42" s="32"/>
      <c r="C42" s="32">
        <v>89</v>
      </c>
      <c r="D42" s="32">
        <v>50</v>
      </c>
      <c r="E42" s="32">
        <v>90</v>
      </c>
      <c r="F42" s="32">
        <v>55</v>
      </c>
      <c r="G42" s="32">
        <v>82</v>
      </c>
      <c r="H42" s="32"/>
      <c r="I42" s="32">
        <v>88</v>
      </c>
      <c r="J42" s="33"/>
      <c r="K42" s="39">
        <f t="shared" si="0"/>
        <v>6</v>
      </c>
      <c r="L42" s="35">
        <f>SUM(feb!F42 + mrt!L42 + apr!K42+ mei!L42+ jun!M42+ jul!J42+aug!L42+  K42)</f>
        <v>61</v>
      </c>
      <c r="M42" s="36">
        <f t="shared" si="1"/>
        <v>454</v>
      </c>
      <c r="N42" s="37">
        <f>SUM(feb!H42 + mrt!N42 + apr!M42+ mei!N42+ jun!O42+ jul!L42+aug!N42+  M42)</f>
        <v>4427</v>
      </c>
    </row>
    <row r="43" spans="1:14" x14ac:dyDescent="0.2">
      <c r="A43" s="6" t="s">
        <v>106</v>
      </c>
      <c r="B43" s="32"/>
      <c r="C43" s="32"/>
      <c r="D43" s="32">
        <v>81</v>
      </c>
      <c r="E43" s="32">
        <v>89</v>
      </c>
      <c r="F43" s="32">
        <v>74</v>
      </c>
      <c r="G43" s="32">
        <v>82</v>
      </c>
      <c r="H43" s="32"/>
      <c r="I43" s="32"/>
      <c r="J43" s="33"/>
      <c r="K43" s="39">
        <f t="shared" si="0"/>
        <v>4</v>
      </c>
      <c r="L43" s="35">
        <f>SUM(feb!F43 + mrt!L43 + apr!K43+ mei!L43+ jun!M43+ jul!J43+aug!L43+  K43)</f>
        <v>32</v>
      </c>
      <c r="M43" s="36">
        <f t="shared" si="1"/>
        <v>326</v>
      </c>
      <c r="N43" s="37">
        <f>SUM(feb!H43 + mrt!N43 + apr!M43+ mei!N43+ jun!O43+ jul!L43+aug!N43+  M43)</f>
        <v>2753</v>
      </c>
    </row>
    <row r="44" spans="1:14" x14ac:dyDescent="0.2">
      <c r="A44" s="6" t="s">
        <v>79</v>
      </c>
      <c r="B44" s="32"/>
      <c r="C44" s="32"/>
      <c r="D44" s="32"/>
      <c r="E44" s="32"/>
      <c r="F44" s="32"/>
      <c r="G44" s="32"/>
      <c r="H44" s="32"/>
      <c r="I44" s="32"/>
      <c r="J44" s="33"/>
      <c r="K44" s="39">
        <f t="shared" si="0"/>
        <v>0</v>
      </c>
      <c r="L44" s="35">
        <f>SUM(feb!F44 + mrt!L44 + apr!K44+ mei!L44+ jun!M44+ jul!J44+aug!L44+  K44)</f>
        <v>4</v>
      </c>
      <c r="M44" s="36">
        <f t="shared" si="1"/>
        <v>0</v>
      </c>
      <c r="N44" s="37">
        <f>SUM(feb!H44 + mrt!N44 + apr!M44+ mei!N44+ jun!O44+ jul!L44+aug!N44+  M44)</f>
        <v>295</v>
      </c>
    </row>
    <row r="45" spans="1:14" x14ac:dyDescent="0.2">
      <c r="A45" s="6" t="s">
        <v>24</v>
      </c>
      <c r="B45" s="32"/>
      <c r="C45" s="32"/>
      <c r="D45" s="32"/>
      <c r="E45" s="32"/>
      <c r="F45" s="32"/>
      <c r="G45" s="32"/>
      <c r="H45" s="32"/>
      <c r="I45" s="32"/>
      <c r="J45" s="33"/>
      <c r="K45" s="39">
        <f t="shared" si="0"/>
        <v>0</v>
      </c>
      <c r="L45" s="35">
        <f>SUM(feb!F45 + mrt!L45 + apr!K45+ mei!L45+ jun!M45+ jul!J45+aug!L45+  K45)</f>
        <v>0</v>
      </c>
      <c r="M45" s="36">
        <f t="shared" si="1"/>
        <v>0</v>
      </c>
      <c r="N45" s="37">
        <f>SUM(feb!H45 + mrt!N45 + apr!M45+ mei!N45+ jun!O45+ jul!L45+aug!N45+  M45)</f>
        <v>0</v>
      </c>
    </row>
    <row r="46" spans="1:14" x14ac:dyDescent="0.2">
      <c r="A46" s="6" t="s">
        <v>63</v>
      </c>
      <c r="B46" s="32"/>
      <c r="C46" s="32"/>
      <c r="D46" s="32"/>
      <c r="E46" s="32"/>
      <c r="F46" s="32"/>
      <c r="G46" s="32"/>
      <c r="H46" s="32"/>
      <c r="I46" s="32"/>
      <c r="J46" s="33"/>
      <c r="K46" s="39">
        <f t="shared" si="0"/>
        <v>0</v>
      </c>
      <c r="L46" s="35">
        <f>SUM(feb!F46 + mrt!L46 + apr!K46+ mei!L46+ jun!M46+ jul!J46+aug!L46+  K46)</f>
        <v>0</v>
      </c>
      <c r="M46" s="36">
        <f t="shared" si="1"/>
        <v>0</v>
      </c>
      <c r="N46" s="37">
        <f>SUM(feb!H46 + mrt!N46 + apr!M46+ mei!N46+ jun!O46+ jul!L46+aug!N46+  M46)</f>
        <v>0</v>
      </c>
    </row>
    <row r="47" spans="1:14" x14ac:dyDescent="0.2">
      <c r="A47" s="6" t="s">
        <v>9</v>
      </c>
      <c r="B47" s="32"/>
      <c r="C47" s="32"/>
      <c r="D47" s="32"/>
      <c r="E47" s="32"/>
      <c r="F47" s="32"/>
      <c r="G47" s="32"/>
      <c r="H47" s="32"/>
      <c r="I47" s="32"/>
      <c r="J47" s="33"/>
      <c r="K47" s="39">
        <f t="shared" si="0"/>
        <v>0</v>
      </c>
      <c r="L47" s="35">
        <f>SUM(feb!F47 + mrt!L47 + apr!K47+ mei!L47+ jun!M47+ jul!J47+aug!L47+  K47)</f>
        <v>0</v>
      </c>
      <c r="M47" s="36">
        <f t="shared" si="1"/>
        <v>0</v>
      </c>
      <c r="N47" s="37">
        <f>SUM(feb!H47 + mrt!N47 + apr!M47+ mei!N47+ jun!O47+ jul!L47+aug!N47+  M47)</f>
        <v>0</v>
      </c>
    </row>
    <row r="48" spans="1:14" x14ac:dyDescent="0.2">
      <c r="A48" s="6" t="s">
        <v>77</v>
      </c>
      <c r="B48" s="32"/>
      <c r="C48" s="32"/>
      <c r="D48" s="32"/>
      <c r="E48" s="32"/>
      <c r="F48" s="32"/>
      <c r="G48" s="32">
        <v>82</v>
      </c>
      <c r="H48" s="32"/>
      <c r="I48" s="32"/>
      <c r="J48" s="33"/>
      <c r="K48" s="39">
        <f t="shared" si="0"/>
        <v>1</v>
      </c>
      <c r="L48" s="35">
        <f>SUM(feb!F48 + mrt!L48 + apr!K48+ mei!L48+ jun!M48+ jul!J48+aug!L48+  K48)</f>
        <v>33</v>
      </c>
      <c r="M48" s="36">
        <f t="shared" si="1"/>
        <v>82</v>
      </c>
      <c r="N48" s="37">
        <f>SUM(feb!H48 + mrt!N48 + apr!M48+ mei!N48+ jun!O48+ jul!L48+aug!N48+  M48)</f>
        <v>2614</v>
      </c>
    </row>
    <row r="49" spans="1:14" x14ac:dyDescent="0.2">
      <c r="A49" s="6" t="s">
        <v>10</v>
      </c>
      <c r="B49" s="32"/>
      <c r="C49" s="32"/>
      <c r="D49" s="32">
        <v>84</v>
      </c>
      <c r="E49" s="32"/>
      <c r="F49" s="32"/>
      <c r="G49" s="32">
        <v>95</v>
      </c>
      <c r="H49" s="32"/>
      <c r="I49" s="32"/>
      <c r="J49" s="33"/>
      <c r="K49" s="39">
        <f t="shared" si="0"/>
        <v>2</v>
      </c>
      <c r="L49" s="35">
        <f>SUM(feb!F49 + mrt!L49 + apr!K49+ mei!L49+ jun!M49+ jul!J49+aug!L49+  K49)</f>
        <v>29</v>
      </c>
      <c r="M49" s="36">
        <f t="shared" si="1"/>
        <v>179</v>
      </c>
      <c r="N49" s="37">
        <f>SUM(feb!H49 + mrt!N49 + apr!M49+ mei!N49+ jun!O49+ jul!L49+aug!N49+  M49)</f>
        <v>2824</v>
      </c>
    </row>
    <row r="50" spans="1:14" x14ac:dyDescent="0.2">
      <c r="A50" s="6" t="s">
        <v>53</v>
      </c>
      <c r="B50" s="32"/>
      <c r="C50" s="32"/>
      <c r="D50" s="32">
        <v>50</v>
      </c>
      <c r="E50" s="32">
        <v>90</v>
      </c>
      <c r="F50" s="32">
        <v>55</v>
      </c>
      <c r="G50" s="32">
        <v>82</v>
      </c>
      <c r="H50" s="32"/>
      <c r="I50" s="32"/>
      <c r="J50" s="33"/>
      <c r="K50" s="39">
        <f t="shared" si="0"/>
        <v>4</v>
      </c>
      <c r="L50" s="35">
        <f>SUM(feb!F50 + mrt!L50 + apr!K50+ mei!L50+ jun!M50+ jul!J50+aug!L50+  K50)</f>
        <v>32</v>
      </c>
      <c r="M50" s="36">
        <f t="shared" si="1"/>
        <v>277</v>
      </c>
      <c r="N50" s="37">
        <f>SUM(feb!H50 + mrt!N50 + apr!M50+ mei!N50+ jun!O50+ jul!L50+aug!N50+  M50)</f>
        <v>1888</v>
      </c>
    </row>
    <row r="51" spans="1:14" x14ac:dyDescent="0.2">
      <c r="A51" s="6" t="s">
        <v>11</v>
      </c>
      <c r="B51" s="32">
        <v>53</v>
      </c>
      <c r="C51" s="32"/>
      <c r="D51" s="32"/>
      <c r="E51" s="32"/>
      <c r="F51" s="32">
        <v>55</v>
      </c>
      <c r="G51" s="32">
        <v>82</v>
      </c>
      <c r="H51" s="32">
        <v>50</v>
      </c>
      <c r="I51" s="32"/>
      <c r="J51" s="33"/>
      <c r="K51" s="39">
        <f t="shared" si="0"/>
        <v>4</v>
      </c>
      <c r="L51" s="35">
        <f>SUM(feb!F51 + mrt!L51 + apr!K51+ mei!L51+ jun!M51+ jul!J51+aug!L51+  K51)</f>
        <v>20</v>
      </c>
      <c r="M51" s="36">
        <f t="shared" si="1"/>
        <v>240</v>
      </c>
      <c r="N51" s="37">
        <f>SUM(feb!H51 + mrt!N51 + apr!M51+ mei!N51+ jun!O51+ jul!L51+aug!N51+  M51)</f>
        <v>1083</v>
      </c>
    </row>
    <row r="52" spans="1:14" x14ac:dyDescent="0.2">
      <c r="A52" s="6" t="s">
        <v>49</v>
      </c>
      <c r="B52" s="32"/>
      <c r="C52" s="32"/>
      <c r="D52" s="32"/>
      <c r="E52" s="32"/>
      <c r="F52" s="32"/>
      <c r="G52" s="32"/>
      <c r="H52" s="32">
        <v>71</v>
      </c>
      <c r="I52" s="32"/>
      <c r="J52" s="33"/>
      <c r="K52" s="39">
        <f t="shared" si="0"/>
        <v>1</v>
      </c>
      <c r="L52" s="35">
        <f>SUM(feb!F52 + mrt!L52 + apr!K52+ mei!L52+ jun!M52+ jul!J52+aug!L52+  K52)</f>
        <v>20</v>
      </c>
      <c r="M52" s="36">
        <f t="shared" si="1"/>
        <v>71</v>
      </c>
      <c r="N52" s="37">
        <f>SUM(feb!H52 + mrt!N52 + apr!M52+ mei!N52+ jun!O52+ jul!L52+aug!N52+  M52)</f>
        <v>1595</v>
      </c>
    </row>
    <row r="53" spans="1:14" x14ac:dyDescent="0.2">
      <c r="A53" s="6" t="s">
        <v>23</v>
      </c>
      <c r="B53" s="32"/>
      <c r="C53" s="32"/>
      <c r="D53" s="32"/>
      <c r="E53" s="32"/>
      <c r="F53" s="32"/>
      <c r="G53" s="32"/>
      <c r="H53" s="32"/>
      <c r="I53" s="32"/>
      <c r="J53" s="33"/>
      <c r="K53" s="39">
        <f t="shared" si="0"/>
        <v>0</v>
      </c>
      <c r="L53" s="35">
        <f>SUM(feb!F53 + mrt!L53 + apr!K53+ mei!L53+ jun!M53+ jul!J53+aug!L53+  K53)</f>
        <v>0</v>
      </c>
      <c r="M53" s="36">
        <f t="shared" si="1"/>
        <v>0</v>
      </c>
      <c r="N53" s="37">
        <f>SUM(feb!H53 + mrt!N53 + apr!M53+ mei!N53+ jun!O53+ jul!L53+aug!N53+  M53)</f>
        <v>0</v>
      </c>
    </row>
    <row r="54" spans="1:14" x14ac:dyDescent="0.2">
      <c r="A54" s="6" t="s">
        <v>115</v>
      </c>
      <c r="B54" s="32"/>
      <c r="C54" s="32"/>
      <c r="D54" s="32"/>
      <c r="E54" s="32"/>
      <c r="F54" s="32"/>
      <c r="G54" s="32"/>
      <c r="H54" s="32"/>
      <c r="I54" s="32"/>
      <c r="J54" s="33"/>
      <c r="K54" s="39">
        <f t="shared" si="0"/>
        <v>0</v>
      </c>
      <c r="L54" s="35">
        <f>SUM(feb!F54 + mrt!L54 + apr!K54+ mei!L54+ jun!M54+ jul!J54+aug!L54+  K54)</f>
        <v>0</v>
      </c>
      <c r="M54" s="36">
        <f t="shared" si="1"/>
        <v>0</v>
      </c>
      <c r="N54" s="37">
        <f>SUM(feb!H54 + mrt!N54 + apr!M54+ mei!N54+ jun!O54+ jul!L54+aug!N54+  M54)</f>
        <v>0</v>
      </c>
    </row>
    <row r="55" spans="1:14" x14ac:dyDescent="0.2">
      <c r="A55" s="6" t="s">
        <v>84</v>
      </c>
      <c r="B55" s="32"/>
      <c r="C55" s="32"/>
      <c r="D55" s="32">
        <v>81</v>
      </c>
      <c r="E55" s="32"/>
      <c r="F55" s="32"/>
      <c r="G55" s="32">
        <v>82</v>
      </c>
      <c r="H55" s="32">
        <v>71</v>
      </c>
      <c r="I55" s="32"/>
      <c r="J55" s="33"/>
      <c r="K55" s="39">
        <f t="shared" si="0"/>
        <v>3</v>
      </c>
      <c r="L55" s="35">
        <f>SUM(feb!F55 + mrt!L55 + apr!K55+ mei!L55+ jun!M55+ jul!J55+aug!L55+  K55)</f>
        <v>36</v>
      </c>
      <c r="M55" s="36">
        <f t="shared" si="1"/>
        <v>234</v>
      </c>
      <c r="N55" s="37">
        <f>SUM(feb!H55 + mrt!N55 + apr!M55+ mei!N55+ jun!O55+ jul!L55+aug!N55+  M55)</f>
        <v>2987</v>
      </c>
    </row>
    <row r="56" spans="1:14" x14ac:dyDescent="0.2">
      <c r="A56" s="6" t="s">
        <v>68</v>
      </c>
      <c r="B56" s="32">
        <v>76</v>
      </c>
      <c r="C56" s="32"/>
      <c r="D56" s="32">
        <v>81</v>
      </c>
      <c r="E56" s="32">
        <v>89</v>
      </c>
      <c r="F56" s="32"/>
      <c r="G56" s="32">
        <v>82</v>
      </c>
      <c r="H56" s="32">
        <v>71</v>
      </c>
      <c r="I56" s="32"/>
      <c r="J56" s="33"/>
      <c r="K56" s="39">
        <f t="shared" si="0"/>
        <v>5</v>
      </c>
      <c r="L56" s="35">
        <f>SUM(feb!F56 + mrt!L56 + apr!K56+ mei!L56+ jun!M56+ jul!J56+aug!L56+  K56)</f>
        <v>37</v>
      </c>
      <c r="M56" s="36">
        <f t="shared" si="1"/>
        <v>399</v>
      </c>
      <c r="N56" s="37">
        <f>SUM(feb!H56 + mrt!N56 + apr!M56+ mei!N56+ jun!O56+ jul!L56+aug!N56+  M56)</f>
        <v>3027</v>
      </c>
    </row>
    <row r="57" spans="1:14" x14ac:dyDescent="0.2">
      <c r="A57" s="6" t="s">
        <v>153</v>
      </c>
      <c r="B57" s="32"/>
      <c r="C57" s="32"/>
      <c r="D57" s="32"/>
      <c r="E57" s="32"/>
      <c r="F57" s="32"/>
      <c r="G57" s="32"/>
      <c r="H57" s="32"/>
      <c r="I57" s="32"/>
      <c r="J57" s="33"/>
      <c r="K57" s="39">
        <f t="shared" si="0"/>
        <v>0</v>
      </c>
      <c r="L57" s="35">
        <f>SUM(feb!F57 + mrt!L57 + apr!K57+ mei!L57+ jun!M57+ jul!J57+aug!L57+  K57)</f>
        <v>2</v>
      </c>
      <c r="M57" s="36">
        <f t="shared" si="1"/>
        <v>0</v>
      </c>
      <c r="N57" s="37">
        <f>SUM(feb!H57 + mrt!N57 + apr!M57+ mei!N57+ jun!O57+ jul!L57+aug!N57+  M57)</f>
        <v>154</v>
      </c>
    </row>
    <row r="58" spans="1:14" x14ac:dyDescent="0.2">
      <c r="A58" s="6" t="s">
        <v>56</v>
      </c>
      <c r="B58" s="32"/>
      <c r="C58" s="32"/>
      <c r="D58" s="32"/>
      <c r="E58" s="32"/>
      <c r="F58" s="32"/>
      <c r="G58" s="32"/>
      <c r="H58" s="32"/>
      <c r="I58" s="32"/>
      <c r="J58" s="33"/>
      <c r="K58" s="39">
        <f t="shared" si="0"/>
        <v>0</v>
      </c>
      <c r="L58" s="35">
        <f>SUM(feb!F58 + mrt!L58 + apr!K58+ mei!L58+ jun!M58+ jul!J58+aug!L58+  K58)</f>
        <v>1</v>
      </c>
      <c r="M58" s="36">
        <f t="shared" si="1"/>
        <v>0</v>
      </c>
      <c r="N58" s="37">
        <f>SUM(feb!H58 + mrt!N58 + apr!M58+ mei!N58+ jun!O58+ jul!L58+aug!N58+  M58)</f>
        <v>79</v>
      </c>
    </row>
    <row r="59" spans="1:14" x14ac:dyDescent="0.2">
      <c r="A59" s="6" t="s">
        <v>135</v>
      </c>
      <c r="B59" s="32"/>
      <c r="C59" s="32"/>
      <c r="D59" s="32"/>
      <c r="E59" s="32"/>
      <c r="F59" s="32"/>
      <c r="G59" s="32"/>
      <c r="H59" s="32"/>
      <c r="I59" s="32"/>
      <c r="J59" s="33"/>
      <c r="K59" s="39">
        <f t="shared" si="0"/>
        <v>0</v>
      </c>
      <c r="L59" s="35">
        <f>SUM(feb!F59 + mrt!L59 + apr!K59+ mei!L59+ jun!M59+ jul!J59+aug!L59+  K59)</f>
        <v>3</v>
      </c>
      <c r="M59" s="36">
        <f t="shared" si="1"/>
        <v>0</v>
      </c>
      <c r="N59" s="37">
        <f>SUM(feb!H59 + mrt!N59 + apr!M59+ mei!N59+ jun!O59+ jul!L59+aug!N59+  M59)</f>
        <v>253</v>
      </c>
    </row>
    <row r="60" spans="1:14" x14ac:dyDescent="0.2">
      <c r="A60" s="6" t="s">
        <v>51</v>
      </c>
      <c r="B60" s="32"/>
      <c r="C60" s="32"/>
      <c r="D60" s="32"/>
      <c r="E60" s="32">
        <v>90</v>
      </c>
      <c r="F60" s="32"/>
      <c r="G60" s="32">
        <v>82</v>
      </c>
      <c r="H60" s="32"/>
      <c r="I60" s="32"/>
      <c r="J60" s="33"/>
      <c r="K60" s="39">
        <f t="shared" si="0"/>
        <v>2</v>
      </c>
      <c r="L60" s="35">
        <f>SUM(feb!F60 + mrt!L60 + apr!K60+ mei!L60+ jun!M60+ jul!J60+aug!L60+  K60)</f>
        <v>24</v>
      </c>
      <c r="M60" s="36">
        <f t="shared" si="1"/>
        <v>172</v>
      </c>
      <c r="N60" s="37">
        <f>SUM(feb!H60 + mrt!N60 + apr!M60+ mei!N60+ jun!O60+ jul!L60+aug!N60+  M60)</f>
        <v>2112</v>
      </c>
    </row>
    <row r="61" spans="1:14" x14ac:dyDescent="0.2">
      <c r="A61" s="6" t="s">
        <v>69</v>
      </c>
      <c r="B61" s="32"/>
      <c r="C61" s="32"/>
      <c r="D61" s="32"/>
      <c r="E61" s="32"/>
      <c r="F61" s="32"/>
      <c r="G61" s="32"/>
      <c r="H61" s="32"/>
      <c r="I61" s="32"/>
      <c r="J61" s="33"/>
      <c r="K61" s="39">
        <f t="shared" si="0"/>
        <v>0</v>
      </c>
      <c r="L61" s="35">
        <f>SUM(feb!F61 + mrt!L61 + apr!K61+ mei!L61+ jun!M61+ jul!J61+aug!L61+  K61)</f>
        <v>2</v>
      </c>
      <c r="M61" s="36">
        <f t="shared" si="1"/>
        <v>0</v>
      </c>
      <c r="N61" s="37">
        <f>SUM(feb!H61 + mrt!N61 + apr!M61+ mei!N61+ jun!O61+ jul!L61+aug!N61+  M61)</f>
        <v>134</v>
      </c>
    </row>
    <row r="62" spans="1:14" x14ac:dyDescent="0.2">
      <c r="A62" s="6" t="s">
        <v>12</v>
      </c>
      <c r="B62" s="32"/>
      <c r="C62" s="32"/>
      <c r="D62" s="32"/>
      <c r="E62" s="32"/>
      <c r="F62" s="32"/>
      <c r="G62" s="32"/>
      <c r="H62" s="32"/>
      <c r="I62" s="32"/>
      <c r="J62" s="33"/>
      <c r="K62" s="39">
        <f t="shared" si="0"/>
        <v>0</v>
      </c>
      <c r="L62" s="35">
        <f>SUM(feb!F62 + mrt!L62 + apr!K62+ mei!L62+ jun!M62+ jul!J62+aug!L62+  K62)</f>
        <v>0</v>
      </c>
      <c r="M62" s="36">
        <f t="shared" si="1"/>
        <v>0</v>
      </c>
      <c r="N62" s="37">
        <f>SUM(feb!H62 + mrt!N62 + apr!M62+ mei!N62+ jun!O62+ jul!L62+aug!N62+  M62)</f>
        <v>0</v>
      </c>
    </row>
    <row r="63" spans="1:14" x14ac:dyDescent="0.2">
      <c r="A63" s="6" t="s">
        <v>60</v>
      </c>
      <c r="B63" s="32"/>
      <c r="C63" s="32"/>
      <c r="D63" s="32"/>
      <c r="E63" s="32"/>
      <c r="F63" s="32"/>
      <c r="G63" s="32"/>
      <c r="H63" s="32">
        <v>50</v>
      </c>
      <c r="I63" s="32"/>
      <c r="J63" s="33"/>
      <c r="K63" s="39">
        <f t="shared" si="0"/>
        <v>1</v>
      </c>
      <c r="L63" s="35">
        <f>SUM(feb!F63 + mrt!L63 + apr!K63+ mei!L63+ jun!M63+ jul!J63+aug!L63+  K63)</f>
        <v>12</v>
      </c>
      <c r="M63" s="36">
        <f t="shared" si="1"/>
        <v>50</v>
      </c>
      <c r="N63" s="37">
        <f>SUM(feb!H63 + mrt!N63 + apr!M63+ mei!N63+ jun!O63+ jul!L63+aug!N63+  M63)</f>
        <v>618</v>
      </c>
    </row>
    <row r="64" spans="1:14" x14ac:dyDescent="0.2">
      <c r="A64" s="6" t="s">
        <v>72</v>
      </c>
      <c r="B64" s="32"/>
      <c r="C64" s="32"/>
      <c r="D64" s="32">
        <v>84</v>
      </c>
      <c r="E64" s="32">
        <v>115</v>
      </c>
      <c r="F64" s="32">
        <v>78</v>
      </c>
      <c r="G64" s="32">
        <v>95</v>
      </c>
      <c r="H64" s="32">
        <v>80</v>
      </c>
      <c r="I64" s="32"/>
      <c r="J64" s="33"/>
      <c r="K64" s="39">
        <f t="shared" si="0"/>
        <v>5</v>
      </c>
      <c r="L64" s="35">
        <f>SUM(feb!F64 + mrt!L64 + apr!K64+ mei!L64+ jun!M64+ jul!J64+aug!L64+  K64)</f>
        <v>28</v>
      </c>
      <c r="M64" s="36">
        <f t="shared" si="1"/>
        <v>452</v>
      </c>
      <c r="N64" s="37">
        <f>SUM(feb!H64 + mrt!N64 + apr!M64+ mei!N64+ jun!O64+ jul!L64+aug!N64+  M64)</f>
        <v>2518</v>
      </c>
    </row>
    <row r="65" spans="1:14" x14ac:dyDescent="0.2">
      <c r="A65" s="6" t="s">
        <v>117</v>
      </c>
      <c r="B65" s="32"/>
      <c r="C65" s="32"/>
      <c r="D65" s="32"/>
      <c r="E65" s="32"/>
      <c r="F65" s="32"/>
      <c r="G65" s="32"/>
      <c r="H65" s="32"/>
      <c r="I65" s="32"/>
      <c r="J65" s="33"/>
      <c r="K65" s="39">
        <f t="shared" si="0"/>
        <v>0</v>
      </c>
      <c r="L65" s="35">
        <f>SUM(feb!F65 + mrt!L65 + apr!K65+ mei!L65+ jun!M65+ jul!J65+aug!L65+  K65)</f>
        <v>16</v>
      </c>
      <c r="M65" s="36">
        <f t="shared" si="1"/>
        <v>0</v>
      </c>
      <c r="N65" s="37">
        <f>SUM(feb!H65 + mrt!N65 + apr!M65+ mei!N65+ jun!O65+ jul!L65+aug!N65+  M65)</f>
        <v>1631</v>
      </c>
    </row>
    <row r="66" spans="1:14" x14ac:dyDescent="0.2">
      <c r="A66" s="6" t="s">
        <v>13</v>
      </c>
      <c r="B66" s="32"/>
      <c r="C66" s="32"/>
      <c r="D66" s="32"/>
      <c r="E66" s="32"/>
      <c r="F66" s="32"/>
      <c r="G66" s="32">
        <v>94</v>
      </c>
      <c r="H66" s="32">
        <v>71</v>
      </c>
      <c r="I66" s="32"/>
      <c r="J66" s="33"/>
      <c r="K66" s="39">
        <f t="shared" si="0"/>
        <v>2</v>
      </c>
      <c r="L66" s="35">
        <f>SUM(feb!F66 + mrt!L66 + apr!K66+ mei!L66+ jun!M66+ jul!J66+aug!L66+  K66)</f>
        <v>14</v>
      </c>
      <c r="M66" s="36">
        <f t="shared" si="1"/>
        <v>165</v>
      </c>
      <c r="N66" s="37">
        <f>SUM(feb!H66 + mrt!N66 + apr!M66+ mei!N66+ jun!O66+ jul!L66+aug!N66+  M66)</f>
        <v>1135</v>
      </c>
    </row>
    <row r="67" spans="1:14" x14ac:dyDescent="0.2">
      <c r="A67" s="6" t="s">
        <v>47</v>
      </c>
      <c r="B67" s="32">
        <v>89</v>
      </c>
      <c r="C67" s="32">
        <v>145</v>
      </c>
      <c r="D67" s="32">
        <v>84</v>
      </c>
      <c r="E67" s="32">
        <v>140</v>
      </c>
      <c r="F67" s="32">
        <v>88</v>
      </c>
      <c r="G67" s="32">
        <v>95</v>
      </c>
      <c r="H67" s="32">
        <v>80</v>
      </c>
      <c r="I67" s="32">
        <v>97</v>
      </c>
      <c r="J67" s="33">
        <v>70</v>
      </c>
      <c r="K67" s="39">
        <f t="shared" ref="K67:K100" si="4">COUNT(B67:J67)</f>
        <v>9</v>
      </c>
      <c r="L67" s="35">
        <f>SUM(feb!F67 + mrt!L67 + apr!K67+ mei!L67+ jun!M67+ jul!J67+aug!L67+  K67)</f>
        <v>66</v>
      </c>
      <c r="M67" s="36">
        <f t="shared" ref="M67:M100" si="5">SUM(B67:J67)</f>
        <v>888</v>
      </c>
      <c r="N67" s="37">
        <f>SUM(feb!H67 + mrt!N67 + apr!M67+ mei!N67+ jun!O67+ jul!L67+aug!N67+  M67)</f>
        <v>6913</v>
      </c>
    </row>
    <row r="68" spans="1:14" x14ac:dyDescent="0.2">
      <c r="A68" s="6" t="s">
        <v>85</v>
      </c>
      <c r="B68" s="32">
        <v>53</v>
      </c>
      <c r="C68" s="32"/>
      <c r="D68" s="32"/>
      <c r="E68" s="32"/>
      <c r="F68" s="32">
        <v>55</v>
      </c>
      <c r="G68" s="32"/>
      <c r="H68" s="32">
        <v>50</v>
      </c>
      <c r="I68" s="32"/>
      <c r="J68" s="33"/>
      <c r="K68" s="39">
        <f t="shared" si="4"/>
        <v>3</v>
      </c>
      <c r="L68" s="35">
        <f>SUM(feb!F68 + mrt!L68 + apr!K68+ mei!L68+ jun!M68+ jul!J68+aug!L68+  K68)</f>
        <v>15</v>
      </c>
      <c r="M68" s="36">
        <f t="shared" si="5"/>
        <v>158</v>
      </c>
      <c r="N68" s="37">
        <f>SUM(feb!H68 + mrt!N68 + apr!M68+ mei!N68+ jun!O68+ jul!L68+aug!N68+  M68)</f>
        <v>763</v>
      </c>
    </row>
    <row r="69" spans="1:14" x14ac:dyDescent="0.2">
      <c r="A69" s="6" t="s">
        <v>14</v>
      </c>
      <c r="B69" s="32">
        <v>76</v>
      </c>
      <c r="C69" s="32">
        <v>116</v>
      </c>
      <c r="D69" s="32">
        <v>83</v>
      </c>
      <c r="E69" s="32">
        <v>115</v>
      </c>
      <c r="F69" s="32">
        <v>74</v>
      </c>
      <c r="G69" s="32">
        <v>94</v>
      </c>
      <c r="H69" s="32">
        <v>71</v>
      </c>
      <c r="I69" s="32">
        <v>97</v>
      </c>
      <c r="J69" s="33">
        <v>70</v>
      </c>
      <c r="K69" s="39">
        <f t="shared" si="4"/>
        <v>9</v>
      </c>
      <c r="L69" s="35">
        <f>SUM(feb!F69 + mrt!L69 + apr!K69+ mei!L69+ jun!M69+ jul!J69+aug!L69+  K69)</f>
        <v>47</v>
      </c>
      <c r="M69" s="36">
        <f t="shared" si="5"/>
        <v>796</v>
      </c>
      <c r="N69" s="37">
        <f>SUM(feb!H69 + mrt!N69 + apr!M69+ mei!N69+ jun!O69+ jul!L69+aug!N69+  M69)</f>
        <v>4386</v>
      </c>
    </row>
    <row r="70" spans="1:14" x14ac:dyDescent="0.2">
      <c r="A70" s="6" t="s">
        <v>46</v>
      </c>
      <c r="B70" s="32">
        <v>53</v>
      </c>
      <c r="C70" s="32"/>
      <c r="D70" s="32"/>
      <c r="E70" s="32">
        <v>90</v>
      </c>
      <c r="F70" s="32">
        <v>55</v>
      </c>
      <c r="G70" s="32">
        <v>82</v>
      </c>
      <c r="H70" s="32">
        <v>50</v>
      </c>
      <c r="I70" s="32"/>
      <c r="J70" s="33"/>
      <c r="K70" s="39">
        <f t="shared" si="4"/>
        <v>5</v>
      </c>
      <c r="L70" s="35">
        <f>SUM(feb!F70 + mrt!L70 + apr!K70+ mei!L70+ jun!M70+ jul!J70+aug!L70+  K70)</f>
        <v>38</v>
      </c>
      <c r="M70" s="36">
        <f t="shared" si="5"/>
        <v>330</v>
      </c>
      <c r="N70" s="37">
        <f>SUM(feb!H70 + mrt!N70 + apr!M70+ mei!N70+ jun!O70+ jul!L70+aug!N70+  M70)</f>
        <v>2487</v>
      </c>
    </row>
    <row r="71" spans="1:14" x14ac:dyDescent="0.2">
      <c r="A71" s="6" t="s">
        <v>15</v>
      </c>
      <c r="B71" s="32"/>
      <c r="C71" s="32"/>
      <c r="D71" s="32"/>
      <c r="E71" s="32"/>
      <c r="F71" s="32"/>
      <c r="G71" s="32"/>
      <c r="H71" s="32"/>
      <c r="I71" s="32"/>
      <c r="J71" s="33"/>
      <c r="K71" s="39">
        <f t="shared" si="4"/>
        <v>0</v>
      </c>
      <c r="L71" s="35">
        <f>SUM(feb!F71 + mrt!L71 + apr!K71+ mei!L71+ jun!M71+ jul!J71+aug!L71+  K71)</f>
        <v>0</v>
      </c>
      <c r="M71" s="36">
        <f t="shared" si="5"/>
        <v>0</v>
      </c>
      <c r="N71" s="37">
        <f>SUM(feb!H71 + mrt!N71 + apr!M71+ mei!N71+ jun!O71+ jul!L71+aug!N71+  M71)</f>
        <v>0</v>
      </c>
    </row>
    <row r="72" spans="1:14" x14ac:dyDescent="0.2">
      <c r="A72" s="6" t="s">
        <v>54</v>
      </c>
      <c r="B72" s="41"/>
      <c r="C72" s="32"/>
      <c r="D72" s="32"/>
      <c r="E72" s="32"/>
      <c r="F72" s="32"/>
      <c r="G72" s="32"/>
      <c r="H72" s="32"/>
      <c r="I72" s="32"/>
      <c r="J72" s="33"/>
      <c r="K72" s="39">
        <f t="shared" si="4"/>
        <v>0</v>
      </c>
      <c r="L72" s="35">
        <f>SUM(feb!F72 + mrt!L72 + apr!K72+ mei!L72+ jun!M72+ jul!J72+aug!L72+  K72)</f>
        <v>8</v>
      </c>
      <c r="M72" s="36">
        <f t="shared" si="5"/>
        <v>0</v>
      </c>
      <c r="N72" s="37">
        <f>SUM(feb!H72 + mrt!N72 + apr!M72+ mei!N72+ jun!O72+ jul!L72+aug!N72+  M72)</f>
        <v>630</v>
      </c>
    </row>
    <row r="73" spans="1:14" x14ac:dyDescent="0.2">
      <c r="A73" s="6" t="s">
        <v>102</v>
      </c>
      <c r="B73" s="32"/>
      <c r="C73" s="32"/>
      <c r="D73" s="32"/>
      <c r="E73" s="32"/>
      <c r="F73" s="32"/>
      <c r="G73" s="32"/>
      <c r="H73" s="32"/>
      <c r="I73" s="32"/>
      <c r="J73" s="33"/>
      <c r="K73" s="39">
        <f t="shared" si="4"/>
        <v>0</v>
      </c>
      <c r="L73" s="35">
        <f>SUM(feb!F73 + mrt!L73 + apr!K73+ mei!L73+ jun!M73+ jul!J73+aug!L73+  K73)</f>
        <v>0</v>
      </c>
      <c r="M73" s="36">
        <f t="shared" si="5"/>
        <v>0</v>
      </c>
      <c r="N73" s="37">
        <f>SUM(feb!H73 + mrt!N73 + apr!M73+ mei!N73+ jun!O73+ jul!L73+aug!N73+  M73)</f>
        <v>0</v>
      </c>
    </row>
    <row r="74" spans="1:14" x14ac:dyDescent="0.2">
      <c r="A74" s="6" t="s">
        <v>16</v>
      </c>
      <c r="B74" s="32"/>
      <c r="C74" s="32"/>
      <c r="D74" s="32"/>
      <c r="E74" s="32"/>
      <c r="F74" s="32"/>
      <c r="G74" s="32"/>
      <c r="H74" s="32"/>
      <c r="I74" s="32"/>
      <c r="J74" s="33"/>
      <c r="K74" s="39">
        <f t="shared" si="4"/>
        <v>0</v>
      </c>
      <c r="L74" s="35">
        <f>SUM(feb!F74 + mrt!L74 + apr!K74+ mei!L74+ jun!M74+ jul!J74+aug!L74+  K74)</f>
        <v>27</v>
      </c>
      <c r="M74" s="36">
        <f t="shared" si="5"/>
        <v>0</v>
      </c>
      <c r="N74" s="37">
        <f>SUM(feb!H74 + mrt!N74 + apr!M74+ mei!N74+ jun!O74+ jul!L74+aug!N74+  M74)</f>
        <v>1512</v>
      </c>
    </row>
    <row r="75" spans="1:14" x14ac:dyDescent="0.2">
      <c r="A75" s="6" t="s">
        <v>80</v>
      </c>
      <c r="B75" s="32">
        <v>89</v>
      </c>
      <c r="C75" s="32">
        <v>116</v>
      </c>
      <c r="D75" s="32">
        <v>83</v>
      </c>
      <c r="E75" s="32">
        <v>115</v>
      </c>
      <c r="F75" s="32">
        <v>78</v>
      </c>
      <c r="G75" s="32">
        <v>94</v>
      </c>
      <c r="H75" s="32"/>
      <c r="I75" s="32">
        <v>97</v>
      </c>
      <c r="J75" s="33"/>
      <c r="K75" s="39">
        <f t="shared" si="4"/>
        <v>7</v>
      </c>
      <c r="L75" s="35">
        <f>SUM(feb!F75 + mrt!L75 + apr!K75+ mei!L75+ jun!M75+ jul!J75+aug!L75+  K75)</f>
        <v>41</v>
      </c>
      <c r="M75" s="36">
        <f t="shared" si="5"/>
        <v>672</v>
      </c>
      <c r="N75" s="37">
        <f>SUM(feb!H75 + mrt!N75 + apr!M75+ mei!N75+ jun!O75+ jul!L75+aug!N75+  M75)</f>
        <v>4035</v>
      </c>
    </row>
    <row r="76" spans="1:14" x14ac:dyDescent="0.2">
      <c r="A76" s="6" t="s">
        <v>17</v>
      </c>
      <c r="B76" s="32">
        <v>76</v>
      </c>
      <c r="C76" s="32"/>
      <c r="D76" s="32"/>
      <c r="E76" s="32"/>
      <c r="F76" s="32">
        <v>74</v>
      </c>
      <c r="G76" s="32"/>
      <c r="H76" s="32"/>
      <c r="I76" s="32"/>
      <c r="J76" s="33"/>
      <c r="K76" s="39">
        <f t="shared" si="4"/>
        <v>2</v>
      </c>
      <c r="L76" s="35">
        <f>SUM(feb!F76 + mrt!L76 + apr!K76+ mei!L76+ jun!M76+ jul!J76+aug!L76+  K76)</f>
        <v>28</v>
      </c>
      <c r="M76" s="36">
        <f t="shared" si="5"/>
        <v>150</v>
      </c>
      <c r="N76" s="37">
        <f>SUM(feb!H76 + mrt!N76 + apr!M76+ mei!N76+ jun!O76+ jul!L76+aug!N76+  M76)</f>
        <v>2381</v>
      </c>
    </row>
    <row r="77" spans="1:14" x14ac:dyDescent="0.2">
      <c r="A77" s="6" t="s">
        <v>18</v>
      </c>
      <c r="B77" s="32">
        <v>89</v>
      </c>
      <c r="C77" s="32"/>
      <c r="D77" s="32">
        <v>84</v>
      </c>
      <c r="E77" s="32"/>
      <c r="F77" s="32">
        <v>78</v>
      </c>
      <c r="G77" s="32"/>
      <c r="H77" s="32">
        <v>80</v>
      </c>
      <c r="I77" s="32"/>
      <c r="J77" s="33"/>
      <c r="K77" s="39">
        <f t="shared" si="4"/>
        <v>4</v>
      </c>
      <c r="L77" s="35">
        <f>SUM(feb!F77 + mrt!L77 + apr!K77+ mei!L77+ jun!M77+ jul!J77+aug!L77+  K77)</f>
        <v>22</v>
      </c>
      <c r="M77" s="36">
        <f t="shared" si="5"/>
        <v>331</v>
      </c>
      <c r="N77" s="37">
        <f>SUM(feb!H77 + mrt!N77 + apr!M77+ mei!N77+ jun!O77+ jul!L77+aug!N77+  M77)</f>
        <v>1823</v>
      </c>
    </row>
    <row r="78" spans="1:14" x14ac:dyDescent="0.2">
      <c r="A78" s="6" t="s">
        <v>105</v>
      </c>
      <c r="B78" s="32">
        <v>89</v>
      </c>
      <c r="C78" s="32"/>
      <c r="D78" s="32"/>
      <c r="E78" s="32">
        <v>115</v>
      </c>
      <c r="F78" s="32"/>
      <c r="G78" s="32"/>
      <c r="H78" s="32"/>
      <c r="I78" s="32"/>
      <c r="J78" s="33"/>
      <c r="K78" s="39">
        <f t="shared" si="4"/>
        <v>2</v>
      </c>
      <c r="L78" s="35">
        <f>SUM(feb!F78 + mrt!L78 + apr!K78+ mei!L78+ jun!M78+ jul!J78+aug!L78+  K78)</f>
        <v>27</v>
      </c>
      <c r="M78" s="36">
        <f t="shared" si="5"/>
        <v>204</v>
      </c>
      <c r="N78" s="37">
        <f>SUM(feb!H78 + mrt!N78 + apr!M78+ mei!N78+ jun!O78+ jul!L78+aug!N78+  M78)</f>
        <v>2701</v>
      </c>
    </row>
    <row r="79" spans="1:14" x14ac:dyDescent="0.2">
      <c r="A79" s="6" t="s">
        <v>109</v>
      </c>
      <c r="B79" s="32"/>
      <c r="C79" s="32"/>
      <c r="D79" s="32"/>
      <c r="E79" s="32"/>
      <c r="F79" s="32"/>
      <c r="G79" s="32"/>
      <c r="H79" s="32"/>
      <c r="I79" s="32"/>
      <c r="J79" s="33"/>
      <c r="K79" s="39">
        <f t="shared" si="4"/>
        <v>0</v>
      </c>
      <c r="L79" s="35">
        <f>SUM(feb!F79 + mrt!L79 + apr!K79+ mei!L79+ jun!M79+ jul!J79+aug!L79+  K79)</f>
        <v>0</v>
      </c>
      <c r="M79" s="36">
        <f t="shared" si="5"/>
        <v>0</v>
      </c>
      <c r="N79" s="37">
        <f>SUM(feb!H79 + mrt!N79 + apr!M79+ mei!N79+ jun!O79+ jul!L79+aug!N79+  M79)</f>
        <v>0</v>
      </c>
    </row>
    <row r="80" spans="1:14" x14ac:dyDescent="0.2">
      <c r="A80" s="6" t="s">
        <v>57</v>
      </c>
      <c r="B80" s="32"/>
      <c r="C80" s="32"/>
      <c r="D80" s="32"/>
      <c r="E80" s="32"/>
      <c r="F80" s="32"/>
      <c r="G80" s="32"/>
      <c r="H80" s="32"/>
      <c r="I80" s="32"/>
      <c r="J80" s="33"/>
      <c r="K80" s="39">
        <f t="shared" si="4"/>
        <v>0</v>
      </c>
      <c r="L80" s="35">
        <f>SUM(feb!F80 + mrt!L80 + apr!K80+ mei!L80+ jun!M80+ jul!J80+aug!L80+  K80)</f>
        <v>0</v>
      </c>
      <c r="M80" s="36">
        <f t="shared" si="5"/>
        <v>0</v>
      </c>
      <c r="N80" s="37">
        <f>SUM(feb!H80 + mrt!N80 + apr!M80+ mei!N80+ jun!O80+ jul!L80+aug!N80+  M80)</f>
        <v>0</v>
      </c>
    </row>
    <row r="81" spans="1:14" x14ac:dyDescent="0.2">
      <c r="A81" s="6" t="s">
        <v>19</v>
      </c>
      <c r="B81" s="32"/>
      <c r="C81" s="32">
        <v>100</v>
      </c>
      <c r="D81" s="32">
        <v>81</v>
      </c>
      <c r="E81" s="32">
        <v>89</v>
      </c>
      <c r="F81" s="32">
        <v>74</v>
      </c>
      <c r="G81" s="32"/>
      <c r="H81" s="32">
        <v>71</v>
      </c>
      <c r="I81" s="32"/>
      <c r="J81" s="33"/>
      <c r="K81" s="39">
        <f t="shared" si="4"/>
        <v>5</v>
      </c>
      <c r="L81" s="35">
        <f>SUM(feb!F81 + mrt!L81 + apr!K81+ mei!L81+ jun!M81+ jul!J81+aug!L81+  K81)</f>
        <v>46</v>
      </c>
      <c r="M81" s="36">
        <f t="shared" si="5"/>
        <v>415</v>
      </c>
      <c r="N81" s="37">
        <f>SUM(feb!H81 + mrt!N81 + apr!M81+ mei!N81+ jun!O81+ jul!L81+aug!N81+  M81)</f>
        <v>3917</v>
      </c>
    </row>
    <row r="82" spans="1:14" x14ac:dyDescent="0.2">
      <c r="A82" s="6" t="s">
        <v>75</v>
      </c>
      <c r="B82" s="32"/>
      <c r="C82" s="32"/>
      <c r="D82" s="32"/>
      <c r="E82" s="32"/>
      <c r="F82" s="32"/>
      <c r="G82" s="32">
        <v>82</v>
      </c>
      <c r="H82" s="32">
        <v>71</v>
      </c>
      <c r="I82" s="32"/>
      <c r="J82" s="33"/>
      <c r="K82" s="39">
        <f t="shared" si="4"/>
        <v>2</v>
      </c>
      <c r="L82" s="35">
        <f>SUM(feb!F82 + mrt!L82 + apr!K82+ mei!L82+ jun!M82+ jul!J82+aug!L82+  K82)</f>
        <v>13</v>
      </c>
      <c r="M82" s="36">
        <f t="shared" si="5"/>
        <v>153</v>
      </c>
      <c r="N82" s="37">
        <f>SUM(feb!H82 + mrt!N82 + apr!M82+ mei!N82+ jun!O82+ jul!L82+aug!N82+  M82)</f>
        <v>1013</v>
      </c>
    </row>
    <row r="83" spans="1:14" x14ac:dyDescent="0.2">
      <c r="A83" s="6" t="s">
        <v>20</v>
      </c>
      <c r="B83" s="32"/>
      <c r="C83" s="32"/>
      <c r="D83" s="32"/>
      <c r="E83" s="32">
        <v>90</v>
      </c>
      <c r="F83" s="32">
        <v>55</v>
      </c>
      <c r="G83" s="32">
        <v>82</v>
      </c>
      <c r="H83" s="32">
        <v>50</v>
      </c>
      <c r="I83" s="32"/>
      <c r="J83" s="33"/>
      <c r="K83" s="39">
        <f t="shared" si="4"/>
        <v>4</v>
      </c>
      <c r="L83" s="35">
        <f>SUM(feb!F83 + mrt!L83 + apr!K83+ mei!L83+ jun!M83+ jul!J83+aug!L83+  K83)</f>
        <v>35</v>
      </c>
      <c r="M83" s="36">
        <f t="shared" si="5"/>
        <v>277</v>
      </c>
      <c r="N83" s="37">
        <f>SUM(feb!H83 + mrt!N83 + apr!M83+ mei!N83+ jun!O83+ jul!L83+aug!N83+  M83)</f>
        <v>2142</v>
      </c>
    </row>
    <row r="84" spans="1:14" x14ac:dyDescent="0.2">
      <c r="A84" s="6" t="s">
        <v>64</v>
      </c>
      <c r="B84" s="32"/>
      <c r="C84" s="32"/>
      <c r="D84" s="32"/>
      <c r="E84" s="32"/>
      <c r="F84" s="32"/>
      <c r="G84" s="32"/>
      <c r="H84" s="32"/>
      <c r="I84" s="32"/>
      <c r="J84" s="33"/>
      <c r="K84" s="39">
        <f t="shared" si="4"/>
        <v>0</v>
      </c>
      <c r="L84" s="35">
        <f>SUM(feb!F84 + mrt!L84 + apr!K84+ mei!L84+ jun!M84+ jul!J84+aug!L84+  K84)</f>
        <v>0</v>
      </c>
      <c r="M84" s="36">
        <f t="shared" si="5"/>
        <v>0</v>
      </c>
      <c r="N84" s="37">
        <f>SUM(feb!H84 + mrt!N84 + apr!M84+ mei!N84+ jun!O84+ jul!L84+aug!N84+  M84)</f>
        <v>0</v>
      </c>
    </row>
    <row r="85" spans="1:14" x14ac:dyDescent="0.2">
      <c r="A85" s="6" t="s">
        <v>26</v>
      </c>
      <c r="B85" s="32">
        <v>53</v>
      </c>
      <c r="C85" s="32"/>
      <c r="D85" s="32"/>
      <c r="E85" s="32">
        <v>90</v>
      </c>
      <c r="F85" s="32">
        <v>55</v>
      </c>
      <c r="G85" s="32">
        <v>82</v>
      </c>
      <c r="H85" s="32"/>
      <c r="I85" s="32"/>
      <c r="J85" s="33"/>
      <c r="K85" s="39">
        <f t="shared" si="4"/>
        <v>4</v>
      </c>
      <c r="L85" s="35">
        <f>SUM(feb!F85 + mrt!L85 + apr!K85+ mei!L85+ jun!M85+ jul!J85+aug!L85+  K85)</f>
        <v>25</v>
      </c>
      <c r="M85" s="36">
        <f t="shared" si="5"/>
        <v>280</v>
      </c>
      <c r="N85" s="37">
        <f>SUM(feb!H85 + mrt!N85 + apr!M85+ mei!N85+ jun!O85+ jul!L85+aug!N85+  M85)</f>
        <v>1620</v>
      </c>
    </row>
    <row r="86" spans="1:14" x14ac:dyDescent="0.2">
      <c r="A86" s="6" t="s">
        <v>43</v>
      </c>
      <c r="B86" s="32">
        <v>89</v>
      </c>
      <c r="C86" s="32">
        <v>116</v>
      </c>
      <c r="D86" s="32">
        <v>83</v>
      </c>
      <c r="E86" s="32">
        <v>115</v>
      </c>
      <c r="F86" s="32">
        <v>78</v>
      </c>
      <c r="G86" s="32">
        <v>94</v>
      </c>
      <c r="H86" s="32">
        <v>73</v>
      </c>
      <c r="I86" s="32">
        <v>97</v>
      </c>
      <c r="J86" s="33">
        <v>70</v>
      </c>
      <c r="K86" s="39">
        <f t="shared" si="4"/>
        <v>9</v>
      </c>
      <c r="L86" s="35">
        <f>SUM(feb!F86 + mrt!L86 + apr!K86+ mei!L86+ jun!M86+ jul!J86+aug!L86+  K86)</f>
        <v>67</v>
      </c>
      <c r="M86" s="36">
        <f t="shared" si="5"/>
        <v>815</v>
      </c>
      <c r="N86" s="37">
        <f>SUM(feb!H86 + mrt!N86 + apr!M86+ mei!N86+ jun!O86+ jul!L86+aug!N86+  M86)</f>
        <v>6294</v>
      </c>
    </row>
    <row r="87" spans="1:14" x14ac:dyDescent="0.2">
      <c r="A87" s="6" t="s">
        <v>121</v>
      </c>
      <c r="B87" s="32"/>
      <c r="C87" s="32"/>
      <c r="D87" s="32">
        <v>50</v>
      </c>
      <c r="E87" s="32">
        <v>90</v>
      </c>
      <c r="F87" s="32">
        <v>55</v>
      </c>
      <c r="G87" s="32"/>
      <c r="H87" s="32"/>
      <c r="I87" s="32"/>
      <c r="J87" s="33"/>
      <c r="K87" s="39">
        <f t="shared" si="4"/>
        <v>3</v>
      </c>
      <c r="L87" s="35">
        <f>SUM(feb!F87 + mrt!L87 + apr!K87+ mei!L87+ jun!M87+ jul!J87+aug!L87+  K87)</f>
        <v>23</v>
      </c>
      <c r="M87" s="36">
        <f t="shared" si="5"/>
        <v>195</v>
      </c>
      <c r="N87" s="37">
        <f>SUM(feb!H87 + mrt!N87 + apr!M87+ mei!N87+ jun!O87+ jul!L87+aug!N87+  M87)</f>
        <v>1350</v>
      </c>
    </row>
    <row r="88" spans="1:14" x14ac:dyDescent="0.2">
      <c r="A88" s="6" t="s">
        <v>61</v>
      </c>
      <c r="B88" s="32"/>
      <c r="C88" s="32"/>
      <c r="D88" s="32"/>
      <c r="E88" s="32"/>
      <c r="F88" s="32"/>
      <c r="G88" s="32"/>
      <c r="H88" s="32"/>
      <c r="I88" s="32"/>
      <c r="J88" s="33"/>
      <c r="K88" s="39">
        <f t="shared" si="4"/>
        <v>0</v>
      </c>
      <c r="L88" s="35">
        <f>SUM(feb!F88 + mrt!L88 + apr!K88+ mei!L88+ jun!M88+ jul!J88+aug!L88+  K88)</f>
        <v>0</v>
      </c>
      <c r="M88" s="36">
        <f t="shared" si="5"/>
        <v>0</v>
      </c>
      <c r="N88" s="37">
        <f>SUM(feb!H88 + mrt!N88 + apr!M88+ mei!N88+ jun!O88+ jul!L88+aug!N88+  M88)</f>
        <v>0</v>
      </c>
    </row>
    <row r="89" spans="1:14" x14ac:dyDescent="0.2">
      <c r="A89" s="6" t="s">
        <v>112</v>
      </c>
      <c r="B89" s="32">
        <v>53</v>
      </c>
      <c r="C89" s="32"/>
      <c r="D89" s="32"/>
      <c r="E89" s="32"/>
      <c r="F89" s="32"/>
      <c r="G89" s="32"/>
      <c r="H89" s="32"/>
      <c r="I89" s="32"/>
      <c r="J89" s="33"/>
      <c r="K89" s="39">
        <f t="shared" si="4"/>
        <v>1</v>
      </c>
      <c r="L89" s="35">
        <f>SUM(feb!F89 + mrt!L89 + apr!K89+ mei!L89+ jun!M89+ jul!J89+aug!L89+  K89)</f>
        <v>13</v>
      </c>
      <c r="M89" s="36">
        <f t="shared" si="5"/>
        <v>53</v>
      </c>
      <c r="N89" s="37">
        <f>SUM(feb!H89 + mrt!N89 + apr!M89+ mei!N89+ jun!O89+ jul!L89+aug!N89+  M89)</f>
        <v>979</v>
      </c>
    </row>
    <row r="90" spans="1:14" x14ac:dyDescent="0.2">
      <c r="A90" s="6" t="s">
        <v>96</v>
      </c>
      <c r="B90" s="32"/>
      <c r="C90" s="32"/>
      <c r="D90" s="32"/>
      <c r="E90" s="32"/>
      <c r="F90" s="32"/>
      <c r="G90" s="32"/>
      <c r="H90" s="32"/>
      <c r="I90" s="32"/>
      <c r="J90" s="33"/>
      <c r="K90" s="39">
        <f t="shared" si="4"/>
        <v>0</v>
      </c>
      <c r="L90" s="35">
        <f>SUM(feb!F90 + mrt!L90 + apr!K90+ mei!L90+ jun!M90+ jul!J90+aug!L90+  K90)</f>
        <v>0</v>
      </c>
      <c r="M90" s="36">
        <f t="shared" si="5"/>
        <v>0</v>
      </c>
      <c r="N90" s="37">
        <f>SUM(feb!H90 + mrt!N90 + apr!M90+ mei!N90+ jun!O90+ jul!L90+aug!N90+  M90)</f>
        <v>0</v>
      </c>
    </row>
    <row r="91" spans="1:14" x14ac:dyDescent="0.2">
      <c r="A91" s="6" t="s">
        <v>97</v>
      </c>
      <c r="B91" s="32"/>
      <c r="C91" s="32"/>
      <c r="D91" s="32"/>
      <c r="E91" s="32"/>
      <c r="F91" s="32"/>
      <c r="G91" s="32"/>
      <c r="H91" s="32"/>
      <c r="I91" s="32"/>
      <c r="J91" s="33"/>
      <c r="K91" s="39">
        <f t="shared" si="4"/>
        <v>0</v>
      </c>
      <c r="L91" s="35">
        <f>SUM(feb!F91 + mrt!L91 + apr!K91+ mei!L91+ jun!M91+ jul!J91+aug!L91+  K91)</f>
        <v>0</v>
      </c>
      <c r="M91" s="36">
        <f t="shared" si="5"/>
        <v>0</v>
      </c>
      <c r="N91" s="37">
        <f>SUM(feb!H91 + mrt!N91 + apr!M91+ mei!N91+ jun!O91+ jul!L91+aug!N91+  M91)</f>
        <v>0</v>
      </c>
    </row>
    <row r="92" spans="1:14" x14ac:dyDescent="0.2">
      <c r="A92" s="6" t="s">
        <v>82</v>
      </c>
      <c r="B92" s="32"/>
      <c r="C92" s="32"/>
      <c r="D92" s="32"/>
      <c r="E92" s="32"/>
      <c r="F92" s="32"/>
      <c r="G92" s="32"/>
      <c r="H92" s="32"/>
      <c r="I92" s="32"/>
      <c r="J92" s="33"/>
      <c r="K92" s="39">
        <f t="shared" si="4"/>
        <v>0</v>
      </c>
      <c r="L92" s="35">
        <f>SUM(feb!F92 + mrt!L92 + apr!K92+ mei!L92+ jun!M92+ jul!J92+aug!L92+  K92)</f>
        <v>7</v>
      </c>
      <c r="M92" s="36">
        <f t="shared" si="5"/>
        <v>0</v>
      </c>
      <c r="N92" s="37">
        <f>SUM(feb!H92 + mrt!N92 + apr!M92+ mei!N92+ jun!O92+ jul!L92+aug!N92+  M92)</f>
        <v>727</v>
      </c>
    </row>
    <row r="93" spans="1:14" x14ac:dyDescent="0.2">
      <c r="A93" s="6" t="s">
        <v>73</v>
      </c>
      <c r="B93" s="32"/>
      <c r="C93" s="32"/>
      <c r="D93" s="32"/>
      <c r="E93" s="32"/>
      <c r="F93" s="32"/>
      <c r="G93" s="32"/>
      <c r="H93" s="32"/>
      <c r="I93" s="32"/>
      <c r="J93" s="33"/>
      <c r="K93" s="39">
        <f t="shared" si="4"/>
        <v>0</v>
      </c>
      <c r="L93" s="35">
        <f>SUM(feb!F93 + mrt!L93 + apr!K93+ mei!L93+ jun!M93+ jul!J93+aug!L93+  K93)</f>
        <v>0</v>
      </c>
      <c r="M93" s="36">
        <f t="shared" si="5"/>
        <v>0</v>
      </c>
      <c r="N93" s="37">
        <f>SUM(feb!H93 + mrt!N93 + apr!M93+ mei!N93+ jun!O93+ jul!L93+aug!N93+  M93)</f>
        <v>0</v>
      </c>
    </row>
    <row r="94" spans="1:14" x14ac:dyDescent="0.2">
      <c r="A94" s="13" t="s">
        <v>216</v>
      </c>
      <c r="B94" s="32"/>
      <c r="C94" s="32"/>
      <c r="D94" s="32">
        <v>50</v>
      </c>
      <c r="E94" s="32">
        <v>90</v>
      </c>
      <c r="F94" s="32">
        <v>55</v>
      </c>
      <c r="G94" s="32">
        <v>82</v>
      </c>
      <c r="H94" s="32">
        <v>50</v>
      </c>
      <c r="I94" s="32"/>
      <c r="J94" s="33"/>
      <c r="K94" s="39">
        <f t="shared" si="4"/>
        <v>5</v>
      </c>
      <c r="L94" s="35">
        <f>SUM(feb!F94 + mrt!L94 + apr!K94+ mei!L94+ jun!M94+ jul!J94+aug!L94+  K94)</f>
        <v>5</v>
      </c>
      <c r="M94" s="36">
        <f t="shared" si="5"/>
        <v>327</v>
      </c>
      <c r="N94" s="37">
        <f>SUM(feb!H94 + mrt!N94 + apr!M94+ mei!N94+ jun!O94+ jul!L94+aug!N94+  M94)</f>
        <v>327</v>
      </c>
    </row>
    <row r="95" spans="1:14" x14ac:dyDescent="0.2">
      <c r="A95" s="13" t="s">
        <v>98</v>
      </c>
      <c r="B95" s="32"/>
      <c r="C95" s="32"/>
      <c r="D95" s="32"/>
      <c r="E95" s="32"/>
      <c r="F95" s="32"/>
      <c r="G95" s="32"/>
      <c r="H95" s="32"/>
      <c r="I95" s="32"/>
      <c r="J95" s="33"/>
      <c r="K95" s="39">
        <f t="shared" si="4"/>
        <v>0</v>
      </c>
      <c r="L95" s="35">
        <f>SUM(feb!F95 + mrt!L95 + apr!K95+ mei!L95+ jun!M95+ jul!J95+aug!L95+  K95)</f>
        <v>1</v>
      </c>
      <c r="M95" s="36">
        <f t="shared" si="5"/>
        <v>0</v>
      </c>
      <c r="N95" s="37">
        <f>SUM(feb!H95 + mrt!N95 + apr!M95+ mei!N95+ jun!O95+ jul!L95+aug!N95+  M95)</f>
        <v>62</v>
      </c>
    </row>
    <row r="96" spans="1:14" x14ac:dyDescent="0.2">
      <c r="A96" s="13" t="s">
        <v>116</v>
      </c>
      <c r="B96" s="32"/>
      <c r="C96" s="32"/>
      <c r="D96" s="32"/>
      <c r="E96" s="32"/>
      <c r="F96" s="32"/>
      <c r="G96" s="32"/>
      <c r="H96" s="32"/>
      <c r="I96" s="32"/>
      <c r="J96" s="33"/>
      <c r="K96" s="39">
        <f t="shared" si="4"/>
        <v>0</v>
      </c>
      <c r="L96" s="35">
        <f>SUM(feb!F96 + mrt!L96 + apr!K96+ mei!L96+ jun!M96+ jul!J96+aug!L96+  K96)</f>
        <v>4</v>
      </c>
      <c r="M96" s="36">
        <f t="shared" si="5"/>
        <v>0</v>
      </c>
      <c r="N96" s="37">
        <f>SUM(feb!H96 + mrt!N96 + apr!M96+ mei!N96+ jun!O96+ jul!L96+aug!N96+  M96)</f>
        <v>327</v>
      </c>
    </row>
    <row r="97" spans="1:14" x14ac:dyDescent="0.2">
      <c r="A97" s="13" t="s">
        <v>101</v>
      </c>
      <c r="B97" s="32"/>
      <c r="C97" s="32"/>
      <c r="D97" s="32"/>
      <c r="E97" s="32">
        <v>90</v>
      </c>
      <c r="F97" s="32"/>
      <c r="G97" s="32"/>
      <c r="H97" s="32"/>
      <c r="I97" s="32"/>
      <c r="J97" s="33"/>
      <c r="K97" s="39">
        <f t="shared" si="4"/>
        <v>1</v>
      </c>
      <c r="L97" s="35">
        <f>SUM(feb!F97 + mrt!L97 + apr!K97+ mei!L97+ jun!M97+ jul!J97+aug!L97+  K97)</f>
        <v>31</v>
      </c>
      <c r="M97" s="36">
        <f t="shared" si="5"/>
        <v>90</v>
      </c>
      <c r="N97" s="37">
        <f>SUM(feb!H97 + mrt!N97 + apr!M97+ mei!N97+ jun!O97+ jul!L97+aug!N97+  M97)</f>
        <v>2685</v>
      </c>
    </row>
    <row r="98" spans="1:14" x14ac:dyDescent="0.2">
      <c r="A98" s="13" t="s">
        <v>99</v>
      </c>
      <c r="B98" s="32"/>
      <c r="C98" s="32"/>
      <c r="D98" s="32"/>
      <c r="E98" s="32"/>
      <c r="F98" s="32"/>
      <c r="G98" s="32"/>
      <c r="H98" s="32"/>
      <c r="I98" s="32"/>
      <c r="J98" s="33"/>
      <c r="K98" s="39">
        <f t="shared" si="4"/>
        <v>0</v>
      </c>
      <c r="L98" s="35">
        <f>SUM(feb!F98 + mrt!L98 + apr!K98+ mei!L98+ jun!M98+ jul!J98+aug!L98+  K98)</f>
        <v>5</v>
      </c>
      <c r="M98" s="36">
        <f t="shared" si="5"/>
        <v>0</v>
      </c>
      <c r="N98" s="37">
        <f>SUM(feb!H98 + mrt!N98 + apr!M98+ mei!N98+ jun!O98+ jul!L98+aug!N98+  M98)</f>
        <v>518</v>
      </c>
    </row>
    <row r="99" spans="1:14" x14ac:dyDescent="0.2">
      <c r="A99" s="13" t="s">
        <v>74</v>
      </c>
      <c r="B99" s="32"/>
      <c r="C99" s="32"/>
      <c r="D99" s="32"/>
      <c r="E99" s="32"/>
      <c r="F99" s="32"/>
      <c r="G99" s="32">
        <v>82</v>
      </c>
      <c r="H99" s="32">
        <v>50</v>
      </c>
      <c r="I99" s="32"/>
      <c r="J99" s="33"/>
      <c r="K99" s="39">
        <f t="shared" si="4"/>
        <v>2</v>
      </c>
      <c r="L99" s="35">
        <f>SUM(feb!F99 + mrt!L99 + apr!K99+ mei!L99+ jun!M99+ jul!J99+aug!L99+  K99)</f>
        <v>35</v>
      </c>
      <c r="M99" s="36">
        <f t="shared" si="5"/>
        <v>132</v>
      </c>
      <c r="N99" s="37">
        <f>SUM(feb!H99 + mrt!N99 + apr!M99+ mei!N99+ jun!O99+ jul!L99+aug!N99+  M99)</f>
        <v>2145</v>
      </c>
    </row>
    <row r="100" spans="1:14" ht="13.5" thickBot="1" x14ac:dyDescent="0.25">
      <c r="A100" s="7" t="s">
        <v>21</v>
      </c>
      <c r="B100" s="32">
        <v>53</v>
      </c>
      <c r="C100" s="38"/>
      <c r="D100" s="38"/>
      <c r="E100" s="38"/>
      <c r="F100" s="38"/>
      <c r="G100" s="38"/>
      <c r="H100" s="38"/>
      <c r="I100" s="38"/>
      <c r="J100" s="40"/>
      <c r="K100" s="39">
        <f t="shared" si="4"/>
        <v>1</v>
      </c>
      <c r="L100" s="35">
        <f>SUM(feb!F100 + mrt!L100 + apr!K100+ mei!L100+ jun!M100+ jul!J100+aug!L100+  K100)</f>
        <v>9</v>
      </c>
      <c r="M100" s="36">
        <f t="shared" si="5"/>
        <v>53</v>
      </c>
      <c r="N100" s="37">
        <f>SUM(feb!H100 + mrt!N100 + apr!M100+ mei!N100+ jun!O100+ jul!L100+aug!N100+  M100)</f>
        <v>505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100"/>
  <sheetViews>
    <sheetView zoomScale="130" zoomScaleNormal="130" workbookViewId="0">
      <pane ySplit="3" topLeftCell="A4" activePane="bottomLeft" state="frozen"/>
      <selection pane="bottomLeft"/>
    </sheetView>
  </sheetViews>
  <sheetFormatPr defaultColWidth="9" defaultRowHeight="12.75" x14ac:dyDescent="0.2"/>
  <cols>
    <col min="1" max="1" width="17" style="61" customWidth="1"/>
    <col min="2" max="4" width="3.5703125" style="61" customWidth="1"/>
    <col min="5" max="5" width="4" style="61" customWidth="1"/>
    <col min="6" max="9" width="5.5703125" style="61" customWidth="1"/>
    <col min="10" max="16384" width="9" style="61"/>
  </cols>
  <sheetData>
    <row r="1" spans="1:9" ht="27.75" customHeight="1" thickBot="1" x14ac:dyDescent="0.3">
      <c r="A1" s="19" t="s">
        <v>146</v>
      </c>
      <c r="I1" s="62" t="s">
        <v>27</v>
      </c>
    </row>
    <row r="2" spans="1:9" s="65" customFormat="1" ht="54.75" customHeight="1" x14ac:dyDescent="0.2">
      <c r="A2" s="63"/>
      <c r="B2" s="64" t="s">
        <v>0</v>
      </c>
      <c r="C2" s="64" t="s">
        <v>1</v>
      </c>
      <c r="D2" s="64" t="s">
        <v>0</v>
      </c>
      <c r="E2" s="64" t="s">
        <v>1</v>
      </c>
      <c r="F2" s="101" t="s">
        <v>131</v>
      </c>
      <c r="G2" s="108" t="s">
        <v>30</v>
      </c>
      <c r="H2" s="103" t="s">
        <v>28</v>
      </c>
      <c r="I2" s="105" t="s">
        <v>29</v>
      </c>
    </row>
    <row r="3" spans="1:9" ht="18" customHeight="1" thickBot="1" x14ac:dyDescent="0.25">
      <c r="A3" s="66"/>
      <c r="B3" s="67">
        <v>5</v>
      </c>
      <c r="C3" s="67">
        <v>6</v>
      </c>
      <c r="D3" s="67">
        <v>12</v>
      </c>
      <c r="E3" s="67">
        <v>13</v>
      </c>
      <c r="F3" s="107"/>
      <c r="G3" s="109"/>
      <c r="H3" s="104"/>
      <c r="I3" s="106"/>
    </row>
    <row r="4" spans="1:9" x14ac:dyDescent="0.2">
      <c r="A4" s="68" t="s">
        <v>83</v>
      </c>
      <c r="B4" s="69">
        <v>97</v>
      </c>
      <c r="C4" s="69"/>
      <c r="D4" s="69">
        <v>90</v>
      </c>
      <c r="E4" s="69">
        <v>50</v>
      </c>
      <c r="F4" s="70">
        <f>COUNT(B4:E4)</f>
        <v>3</v>
      </c>
      <c r="G4" s="71">
        <f>SUM(feb!F4 + mrt!L4 + apr!K4+ mei!L4+ jun!M4+ jul!J4+ aug!L4 +  sep!K4 + F4)</f>
        <v>25</v>
      </c>
      <c r="H4" s="72">
        <f>SUM(B4:E4)</f>
        <v>237</v>
      </c>
      <c r="I4" s="73">
        <f>SUM(feb!H4 + mrt!N4 + apr!M4+ mei!N4+ jun!O4+ jul!L4+ aug!N4 +  sep!M4 + H4)</f>
        <v>2520</v>
      </c>
    </row>
    <row r="5" spans="1:9" x14ac:dyDescent="0.2">
      <c r="A5" s="68" t="s">
        <v>2</v>
      </c>
      <c r="B5" s="69"/>
      <c r="C5" s="69"/>
      <c r="D5" s="69"/>
      <c r="E5" s="69"/>
      <c r="F5" s="70">
        <f t="shared" ref="F5:F66" si="0">COUNT(B5:E5)</f>
        <v>0</v>
      </c>
      <c r="G5" s="71">
        <f>SUM(feb!F5 + mrt!L5 + apr!K5+ mei!L5+ jun!M5+ jul!J5+ aug!L5 +  sep!K5 + F5)</f>
        <v>0</v>
      </c>
      <c r="H5" s="72">
        <f t="shared" ref="H5:H66" si="1">SUM(B5:E5)</f>
        <v>0</v>
      </c>
      <c r="I5" s="73">
        <f>SUM(feb!H5 + mrt!N5 + apr!M5+ mei!N5+ jun!O5+ jul!L5+ aug!N5 +  sep!M5 + H5)</f>
        <v>0</v>
      </c>
    </row>
    <row r="6" spans="1:9" x14ac:dyDescent="0.2">
      <c r="A6" s="68" t="s">
        <v>22</v>
      </c>
      <c r="B6" s="69"/>
      <c r="C6" s="69"/>
      <c r="D6" s="69"/>
      <c r="E6" s="69">
        <v>50</v>
      </c>
      <c r="F6" s="70">
        <f t="shared" si="0"/>
        <v>1</v>
      </c>
      <c r="G6" s="71">
        <f>SUM(feb!F6 + mrt!L6 + apr!K6+ mei!L6+ jun!M6+ jul!J6+ aug!L6 +  sep!K6 + F6)</f>
        <v>2</v>
      </c>
      <c r="H6" s="72">
        <f t="shared" si="1"/>
        <v>50</v>
      </c>
      <c r="I6" s="73">
        <f>SUM(feb!H6 + mrt!N6 + apr!M6+ mei!N6+ jun!O6+ jul!L6+ aug!N6 +  sep!M6 + H6)</f>
        <v>113</v>
      </c>
    </row>
    <row r="7" spans="1:9" x14ac:dyDescent="0.2">
      <c r="A7" s="68" t="s">
        <v>62</v>
      </c>
      <c r="B7" s="69"/>
      <c r="C7" s="69"/>
      <c r="D7" s="69"/>
      <c r="E7" s="69"/>
      <c r="F7" s="70">
        <f t="shared" si="0"/>
        <v>0</v>
      </c>
      <c r="G7" s="71">
        <f>SUM(feb!F7 + mrt!L7 + apr!K7+ mei!L7+ jun!M7+ jul!J7+ aug!L7 +  sep!K7 + F7)</f>
        <v>10</v>
      </c>
      <c r="H7" s="72">
        <f t="shared" si="1"/>
        <v>0</v>
      </c>
      <c r="I7" s="73">
        <f>SUM(feb!H7 + mrt!N7 + apr!M7+ mei!N7+ jun!O7+ jul!L7+ aug!N7 +  sep!M7 + H7)</f>
        <v>905</v>
      </c>
    </row>
    <row r="8" spans="1:9" x14ac:dyDescent="0.2">
      <c r="A8" s="68" t="s">
        <v>55</v>
      </c>
      <c r="B8" s="69"/>
      <c r="C8" s="69"/>
      <c r="D8" s="69"/>
      <c r="E8" s="69"/>
      <c r="F8" s="70">
        <f t="shared" si="0"/>
        <v>0</v>
      </c>
      <c r="G8" s="71">
        <f>SUM(feb!F8 + mrt!L8 + apr!K8+ mei!L8+ jun!M8+ jul!J8+ aug!L8 +  sep!K8 + F8)</f>
        <v>0</v>
      </c>
      <c r="H8" s="72">
        <f t="shared" si="1"/>
        <v>0</v>
      </c>
      <c r="I8" s="73">
        <f>SUM(feb!H8 + mrt!N8 + apr!M8+ mei!N8+ jun!O8+ jul!L8+ aug!N8 +  sep!M8 + H8)</f>
        <v>0</v>
      </c>
    </row>
    <row r="9" spans="1:9" x14ac:dyDescent="0.2">
      <c r="A9" s="68" t="s">
        <v>59</v>
      </c>
      <c r="B9" s="69"/>
      <c r="C9" s="69"/>
      <c r="D9" s="69"/>
      <c r="E9" s="69">
        <v>50</v>
      </c>
      <c r="F9" s="70">
        <f t="shared" si="0"/>
        <v>1</v>
      </c>
      <c r="G9" s="71">
        <f>SUM(feb!F9 + mrt!L9 + apr!K9+ mei!L9+ jun!M9+ jul!J9+ aug!L9 +  sep!K9 + F9)</f>
        <v>35</v>
      </c>
      <c r="H9" s="72">
        <f t="shared" si="1"/>
        <v>50</v>
      </c>
      <c r="I9" s="73">
        <f>SUM(feb!H9 + mrt!N9 + apr!M9+ mei!N9+ jun!O9+ jul!L9+ aug!N9 +  sep!M9 + H9)</f>
        <v>2853</v>
      </c>
    </row>
    <row r="10" spans="1:9" x14ac:dyDescent="0.2">
      <c r="A10" s="68" t="s">
        <v>3</v>
      </c>
      <c r="B10" s="69"/>
      <c r="C10" s="69"/>
      <c r="D10" s="69"/>
      <c r="E10" s="69"/>
      <c r="F10" s="70">
        <f t="shared" si="0"/>
        <v>0</v>
      </c>
      <c r="G10" s="71">
        <f>SUM(feb!F10 + mrt!L10 + apr!K10+ mei!L10+ jun!M10+ jul!J10+ aug!L10 +  sep!K10 + F10)</f>
        <v>37</v>
      </c>
      <c r="H10" s="72">
        <f t="shared" si="1"/>
        <v>0</v>
      </c>
      <c r="I10" s="73">
        <f>SUM(feb!H10 + mrt!N10 + apr!M10+ mei!N10+ jun!O10+ jul!L10+ aug!N10 +  sep!M10 + H10)</f>
        <v>3377</v>
      </c>
    </row>
    <row r="11" spans="1:9" x14ac:dyDescent="0.2">
      <c r="A11" s="68" t="s">
        <v>58</v>
      </c>
      <c r="B11" s="69"/>
      <c r="C11" s="69"/>
      <c r="D11" s="69"/>
      <c r="E11" s="69">
        <v>50</v>
      </c>
      <c r="F11" s="70">
        <f t="shared" si="0"/>
        <v>1</v>
      </c>
      <c r="G11" s="71">
        <f>SUM(feb!F11 + mrt!L11 + apr!K11+ mei!L11+ jun!M11+ jul!J11+ aug!L11 +  sep!K11 + F11)</f>
        <v>36</v>
      </c>
      <c r="H11" s="72">
        <f t="shared" si="1"/>
        <v>50</v>
      </c>
      <c r="I11" s="73">
        <f>SUM(feb!H11 + mrt!N11 + apr!M11+ mei!N11+ jun!O11+ jul!L11+ aug!N11 +  sep!M11 + H11)</f>
        <v>3075</v>
      </c>
    </row>
    <row r="12" spans="1:9" x14ac:dyDescent="0.2">
      <c r="A12" s="68" t="s">
        <v>44</v>
      </c>
      <c r="B12" s="69">
        <v>81</v>
      </c>
      <c r="C12" s="69"/>
      <c r="D12" s="69">
        <v>86</v>
      </c>
      <c r="E12" s="69">
        <v>50</v>
      </c>
      <c r="F12" s="70">
        <f t="shared" si="0"/>
        <v>3</v>
      </c>
      <c r="G12" s="71">
        <f>SUM(feb!F12 + mrt!L12 + apr!K12+ mei!L12+ jun!M12+ jul!J12+ aug!L12 +  sep!K12 + F12)</f>
        <v>42</v>
      </c>
      <c r="H12" s="72">
        <f t="shared" si="1"/>
        <v>217</v>
      </c>
      <c r="I12" s="73">
        <f>SUM(feb!H12 + mrt!N12 + apr!M12+ mei!N12+ jun!O12+ jul!L12+ aug!N12 +  sep!M12 + H12)</f>
        <v>3394</v>
      </c>
    </row>
    <row r="13" spans="1:9" x14ac:dyDescent="0.2">
      <c r="A13" s="68" t="s">
        <v>48</v>
      </c>
      <c r="B13" s="69">
        <v>97</v>
      </c>
      <c r="C13" s="69"/>
      <c r="D13" s="69"/>
      <c r="E13" s="69">
        <v>50</v>
      </c>
      <c r="F13" s="70">
        <f t="shared" si="0"/>
        <v>2</v>
      </c>
      <c r="G13" s="71">
        <f>SUM(feb!F13 + mrt!L13 + apr!K13+ mei!L13+ jun!M13+ jul!J13+ aug!L13 +  sep!K13 + F13)</f>
        <v>38</v>
      </c>
      <c r="H13" s="72">
        <f t="shared" si="1"/>
        <v>147</v>
      </c>
      <c r="I13" s="73">
        <f>SUM(feb!H13 + mrt!N13 + apr!M13+ mei!N13+ jun!O13+ jul!L13+ aug!N13 +  sep!M13 + H13)</f>
        <v>3741</v>
      </c>
    </row>
    <row r="14" spans="1:9" x14ac:dyDescent="0.2">
      <c r="A14" s="68" t="s">
        <v>45</v>
      </c>
      <c r="B14" s="69"/>
      <c r="C14" s="69"/>
      <c r="D14" s="69"/>
      <c r="E14" s="69"/>
      <c r="F14" s="70">
        <f t="shared" si="0"/>
        <v>0</v>
      </c>
      <c r="G14" s="71">
        <f>SUM(feb!F14 + mrt!L14 + apr!K14+ mei!L14+ jun!M14+ jul!J14+ aug!L14 +  sep!K14 + F14)</f>
        <v>5</v>
      </c>
      <c r="H14" s="72">
        <f t="shared" si="1"/>
        <v>0</v>
      </c>
      <c r="I14" s="73">
        <f>SUM(feb!H14 + mrt!N14 + apr!M14+ mei!N14+ jun!O14+ jul!L14+ aug!N14 +  sep!M14 + H14)</f>
        <v>322</v>
      </c>
    </row>
    <row r="15" spans="1:9" x14ac:dyDescent="0.2">
      <c r="A15" s="68" t="s">
        <v>52</v>
      </c>
      <c r="B15" s="69"/>
      <c r="C15" s="69"/>
      <c r="D15" s="69"/>
      <c r="E15" s="69"/>
      <c r="F15" s="70">
        <f t="shared" si="0"/>
        <v>0</v>
      </c>
      <c r="G15" s="71">
        <f>SUM(feb!F15 + mrt!L15 + apr!K15+ mei!L15+ jun!M15+ jul!J15+ aug!L15 +  sep!K15 + F15)</f>
        <v>13</v>
      </c>
      <c r="H15" s="72">
        <f t="shared" si="1"/>
        <v>0</v>
      </c>
      <c r="I15" s="73">
        <f>SUM(feb!H15 + mrt!N15 + apr!M15+ mei!N15+ jun!O15+ jul!L15+ aug!N15 +  sep!M15 + H15)</f>
        <v>1232</v>
      </c>
    </row>
    <row r="16" spans="1:9" x14ac:dyDescent="0.2">
      <c r="A16" s="68" t="s">
        <v>65</v>
      </c>
      <c r="B16" s="69"/>
      <c r="C16" s="69"/>
      <c r="D16" s="69"/>
      <c r="E16" s="69"/>
      <c r="F16" s="70">
        <f t="shared" si="0"/>
        <v>0</v>
      </c>
      <c r="G16" s="71">
        <f>SUM(feb!F16 + mrt!L16 + apr!K16+ mei!L16+ jun!M16+ jul!J16+ aug!L16 +  sep!K16 + F16)</f>
        <v>19</v>
      </c>
      <c r="H16" s="72">
        <f t="shared" si="1"/>
        <v>0</v>
      </c>
      <c r="I16" s="73">
        <f>SUM(feb!H16 + mrt!N16 + apr!M16+ mei!N16+ jun!O16+ jul!L16+ aug!N16 +  sep!M16 + H16)</f>
        <v>1009</v>
      </c>
    </row>
    <row r="17" spans="1:9" x14ac:dyDescent="0.2">
      <c r="A17" s="68" t="s">
        <v>94</v>
      </c>
      <c r="B17" s="69"/>
      <c r="C17" s="69"/>
      <c r="D17" s="69"/>
      <c r="E17" s="69"/>
      <c r="F17" s="70">
        <f t="shared" si="0"/>
        <v>0</v>
      </c>
      <c r="G17" s="71">
        <f>SUM(feb!F17 + mrt!L17 + apr!K17+ mei!L17+ jun!M17+ jul!J17+ aug!L17 +  sep!K17 + F17)</f>
        <v>0</v>
      </c>
      <c r="H17" s="72">
        <f t="shared" si="1"/>
        <v>0</v>
      </c>
      <c r="I17" s="73">
        <f>SUM(feb!H17 + mrt!N17 + apr!M17+ mei!N17+ jun!O17+ jul!L17+ aug!N17 +  sep!M17 + H17)</f>
        <v>0</v>
      </c>
    </row>
    <row r="18" spans="1:9" x14ac:dyDescent="0.2">
      <c r="A18" s="68" t="s">
        <v>70</v>
      </c>
      <c r="B18" s="69"/>
      <c r="C18" s="69"/>
      <c r="D18" s="69"/>
      <c r="E18" s="69"/>
      <c r="F18" s="70">
        <f t="shared" si="0"/>
        <v>0</v>
      </c>
      <c r="G18" s="71">
        <f>SUM(feb!F18 + mrt!L18 + apr!K18+ mei!L18+ jun!M18+ jul!J18+ aug!L18 +  sep!K18 + F18)</f>
        <v>7</v>
      </c>
      <c r="H18" s="72">
        <f t="shared" si="1"/>
        <v>0</v>
      </c>
      <c r="I18" s="73">
        <f>SUM(feb!H18 + mrt!N18 + apr!M18+ mei!N18+ jun!O18+ jul!L18+ aug!N18 +  sep!M18 + H18)</f>
        <v>428</v>
      </c>
    </row>
    <row r="19" spans="1:9" x14ac:dyDescent="0.2">
      <c r="A19" s="68" t="s">
        <v>81</v>
      </c>
      <c r="B19" s="69"/>
      <c r="C19" s="69"/>
      <c r="D19" s="69"/>
      <c r="E19" s="69"/>
      <c r="F19" s="70">
        <f t="shared" si="0"/>
        <v>0</v>
      </c>
      <c r="G19" s="71">
        <f>SUM(feb!F19 + mrt!L19 + apr!K19+ mei!L19+ jun!M19+ jul!J19+ aug!L19 +  sep!K19 + F19)</f>
        <v>0</v>
      </c>
      <c r="H19" s="72">
        <f t="shared" si="1"/>
        <v>0</v>
      </c>
      <c r="I19" s="73">
        <f>SUM(feb!H19 + mrt!N19 + apr!M19+ mei!N19+ jun!O19+ jul!L19+ aug!N19 +  sep!M19 + H19)</f>
        <v>0</v>
      </c>
    </row>
    <row r="20" spans="1:9" x14ac:dyDescent="0.2">
      <c r="A20" s="68" t="s">
        <v>4</v>
      </c>
      <c r="B20" s="69">
        <v>97</v>
      </c>
      <c r="C20" s="69">
        <v>66</v>
      </c>
      <c r="D20" s="69">
        <v>90</v>
      </c>
      <c r="E20" s="69">
        <v>50</v>
      </c>
      <c r="F20" s="70">
        <f t="shared" si="0"/>
        <v>4</v>
      </c>
      <c r="G20" s="71">
        <f>SUM(feb!F20 + mrt!L20 + apr!K20+ mei!L20+ jun!M20+ jul!J20+ aug!L20 +  sep!K20 + F20)</f>
        <v>46</v>
      </c>
      <c r="H20" s="72">
        <f t="shared" si="1"/>
        <v>303</v>
      </c>
      <c r="I20" s="73">
        <f>SUM(feb!H20 + mrt!N20 + apr!M20+ mei!N20+ jun!O20+ jul!L20+ aug!N20 +  sep!M20 + H20)</f>
        <v>4236</v>
      </c>
    </row>
    <row r="21" spans="1:9" x14ac:dyDescent="0.2">
      <c r="A21" s="68" t="s">
        <v>25</v>
      </c>
      <c r="B21" s="69"/>
      <c r="C21" s="69"/>
      <c r="D21" s="69"/>
      <c r="E21" s="69"/>
      <c r="F21" s="70">
        <f t="shared" si="0"/>
        <v>0</v>
      </c>
      <c r="G21" s="71">
        <f>SUM(feb!F21 + mrt!L21 + apr!K21+ mei!L21+ jun!M21+ jul!J21+ aug!L21 +  sep!K21 + F21)</f>
        <v>0</v>
      </c>
      <c r="H21" s="72">
        <f t="shared" si="1"/>
        <v>0</v>
      </c>
      <c r="I21" s="73">
        <f>SUM(feb!H21 + mrt!N21 + apr!M21+ mei!N21+ jun!O21+ jul!L21+ aug!N21 +  sep!M21 + H21)</f>
        <v>0</v>
      </c>
    </row>
    <row r="22" spans="1:9" x14ac:dyDescent="0.2">
      <c r="A22" s="68" t="s">
        <v>100</v>
      </c>
      <c r="B22" s="69">
        <v>81</v>
      </c>
      <c r="C22" s="69"/>
      <c r="D22" s="69">
        <v>86</v>
      </c>
      <c r="E22" s="69">
        <v>50</v>
      </c>
      <c r="F22" s="70">
        <f t="shared" si="0"/>
        <v>3</v>
      </c>
      <c r="G22" s="71">
        <f>SUM(feb!F22 + mrt!L22 + apr!K22+ mei!L22+ jun!M22+ jul!J22+ aug!L22 +  sep!K22 + F22)</f>
        <v>49</v>
      </c>
      <c r="H22" s="72">
        <f t="shared" si="1"/>
        <v>217</v>
      </c>
      <c r="I22" s="73">
        <f>SUM(feb!H22 + mrt!N22 + apr!M22+ mei!N22+ jun!O22+ jul!L22+ aug!N22 +  sep!M22 + H22)</f>
        <v>4058</v>
      </c>
    </row>
    <row r="23" spans="1:9" x14ac:dyDescent="0.2">
      <c r="A23" s="68" t="s">
        <v>66</v>
      </c>
      <c r="B23" s="69"/>
      <c r="C23" s="69"/>
      <c r="D23" s="69"/>
      <c r="E23" s="69"/>
      <c r="F23" s="70">
        <f t="shared" si="0"/>
        <v>0</v>
      </c>
      <c r="G23" s="71">
        <f>SUM(feb!F23 + mrt!L23 + apr!K23+ mei!L23+ jun!M23+ jul!J23+ aug!L23 +  sep!K23 + F23)</f>
        <v>9</v>
      </c>
      <c r="H23" s="72">
        <f t="shared" si="1"/>
        <v>0</v>
      </c>
      <c r="I23" s="73">
        <f>SUM(feb!H23 + mrt!N23 + apr!M23+ mei!N23+ jun!O23+ jul!L23+ aug!N23 +  sep!M23 + H23)</f>
        <v>669</v>
      </c>
    </row>
    <row r="24" spans="1:9" x14ac:dyDescent="0.2">
      <c r="A24" s="68" t="s">
        <v>67</v>
      </c>
      <c r="B24" s="69">
        <v>81</v>
      </c>
      <c r="C24" s="69"/>
      <c r="D24" s="69"/>
      <c r="E24" s="69"/>
      <c r="F24" s="70">
        <f t="shared" si="0"/>
        <v>1</v>
      </c>
      <c r="G24" s="71">
        <f>SUM(feb!F24 + mrt!L24 + apr!K24+ mei!L24+ jun!M24+ jul!J24+ aug!L24 +  sep!K24 + F24)</f>
        <v>25</v>
      </c>
      <c r="H24" s="72">
        <f t="shared" si="1"/>
        <v>81</v>
      </c>
      <c r="I24" s="73">
        <f>SUM(feb!H24 + mrt!N24 + apr!M24+ mei!N24+ jun!O24+ jul!L24+ aug!N24 +  sep!M24 + H24)</f>
        <v>2062</v>
      </c>
    </row>
    <row r="25" spans="1:9" x14ac:dyDescent="0.2">
      <c r="A25" s="68" t="s">
        <v>5</v>
      </c>
      <c r="B25" s="69">
        <v>81</v>
      </c>
      <c r="C25" s="69"/>
      <c r="D25" s="69">
        <v>86</v>
      </c>
      <c r="E25" s="69">
        <v>50</v>
      </c>
      <c r="F25" s="70">
        <f t="shared" si="0"/>
        <v>3</v>
      </c>
      <c r="G25" s="71">
        <f>SUM(feb!F25 + mrt!L25 + apr!K25+ mei!L25+ jun!M25+ jul!J25+ aug!L25 +  sep!K25 + F25)</f>
        <v>51</v>
      </c>
      <c r="H25" s="72">
        <f t="shared" si="1"/>
        <v>217</v>
      </c>
      <c r="I25" s="73">
        <f>SUM(feb!H25 + mrt!N25 + apr!M25+ mei!N25+ jun!O25+ jul!L25+ aug!N25 +  sep!M25 + H25)</f>
        <v>4220</v>
      </c>
    </row>
    <row r="26" spans="1:9" x14ac:dyDescent="0.2">
      <c r="A26" s="68" t="s">
        <v>6</v>
      </c>
      <c r="B26" s="69"/>
      <c r="C26" s="69"/>
      <c r="D26" s="69"/>
      <c r="E26" s="69"/>
      <c r="F26" s="70">
        <f t="shared" si="0"/>
        <v>0</v>
      </c>
      <c r="G26" s="71">
        <f>SUM(feb!F26 + mrt!L26 + apr!K26+ mei!L26+ jun!M26+ jul!J26+ aug!L26 +  sep!K26 + F26)</f>
        <v>13</v>
      </c>
      <c r="H26" s="72">
        <f t="shared" si="1"/>
        <v>0</v>
      </c>
      <c r="I26" s="73">
        <f>SUM(feb!H26 + mrt!N26 + apr!M26+ mei!N26+ jun!O26+ jul!L26+ aug!N26 +  sep!M26 + H26)</f>
        <v>691</v>
      </c>
    </row>
    <row r="27" spans="1:9" x14ac:dyDescent="0.2">
      <c r="A27" s="6" t="s">
        <v>132</v>
      </c>
      <c r="B27" s="69"/>
      <c r="C27" s="69"/>
      <c r="D27" s="69"/>
      <c r="E27" s="69"/>
      <c r="F27" s="70">
        <f t="shared" si="0"/>
        <v>0</v>
      </c>
      <c r="G27" s="71">
        <f>SUM(feb!F27 + mrt!L27 + apr!K27+ mei!L27+ jun!M27+ jul!J27+ aug!L27 +  sep!K27 + F27)</f>
        <v>17</v>
      </c>
      <c r="H27" s="72">
        <f t="shared" si="1"/>
        <v>0</v>
      </c>
      <c r="I27" s="73">
        <f>SUM(feb!H27 + mrt!N27 + apr!M27+ mei!N27+ jun!O27+ jul!L27+ aug!N27 +  sep!M27 + H27)</f>
        <v>1519</v>
      </c>
    </row>
    <row r="28" spans="1:9" x14ac:dyDescent="0.2">
      <c r="A28" s="6" t="s">
        <v>133</v>
      </c>
      <c r="B28" s="69"/>
      <c r="C28" s="69"/>
      <c r="D28" s="69"/>
      <c r="E28" s="69"/>
      <c r="F28" s="70">
        <f t="shared" si="0"/>
        <v>0</v>
      </c>
      <c r="G28" s="71">
        <f>SUM(feb!F28 + mrt!L28 + apr!K28+ mei!L28+ jun!M28+ jul!J28+ aug!L28 +  sep!K28 + F28)</f>
        <v>11</v>
      </c>
      <c r="H28" s="72">
        <f t="shared" si="1"/>
        <v>0</v>
      </c>
      <c r="I28" s="73">
        <f>SUM(feb!H28 + mrt!N28 + apr!M28+ mei!N28+ jun!O28+ jul!L28+ aug!N28 +  sep!M28 + H28)</f>
        <v>1127</v>
      </c>
    </row>
    <row r="29" spans="1:9" x14ac:dyDescent="0.2">
      <c r="A29" s="6" t="s">
        <v>152</v>
      </c>
      <c r="B29" s="69"/>
      <c r="C29" s="69"/>
      <c r="D29" s="69"/>
      <c r="E29" s="69">
        <v>50</v>
      </c>
      <c r="F29" s="70">
        <f t="shared" si="0"/>
        <v>1</v>
      </c>
      <c r="G29" s="71">
        <f>SUM(feb!F29 + mrt!L29 + apr!K29+ mei!L29+ jun!M29+ jul!J29+ aug!L29 +  sep!K29 + F29)</f>
        <v>13</v>
      </c>
      <c r="H29" s="72">
        <f t="shared" si="1"/>
        <v>50</v>
      </c>
      <c r="I29" s="73">
        <f>SUM(feb!H29 + mrt!N29 + apr!M29+ mei!N29+ jun!O29+ jul!L29+ aug!N29 +  sep!M29 + H29)</f>
        <v>1287</v>
      </c>
    </row>
    <row r="30" spans="1:9" x14ac:dyDescent="0.2">
      <c r="A30" s="6" t="s">
        <v>134</v>
      </c>
      <c r="B30" s="69"/>
      <c r="C30" s="69"/>
      <c r="D30" s="69"/>
      <c r="E30" s="69"/>
      <c r="F30" s="70">
        <f t="shared" si="0"/>
        <v>0</v>
      </c>
      <c r="G30" s="71">
        <f>SUM(feb!F30 + mrt!L30 + apr!K30+ mei!L30+ jun!M30+ jul!J30+ aug!L30 +  sep!K30 + F30)</f>
        <v>0</v>
      </c>
      <c r="H30" s="72">
        <f t="shared" si="1"/>
        <v>0</v>
      </c>
      <c r="I30" s="73">
        <f>SUM(feb!H30 + mrt!N30 + apr!M30+ mei!N30+ jun!O30+ jul!L30+ aug!N30 +  sep!M30 + H30)</f>
        <v>0</v>
      </c>
    </row>
    <row r="31" spans="1:9" x14ac:dyDescent="0.2">
      <c r="A31" s="68" t="s">
        <v>7</v>
      </c>
      <c r="B31" s="69">
        <v>97</v>
      </c>
      <c r="C31" s="69"/>
      <c r="D31" s="69">
        <v>90</v>
      </c>
      <c r="E31" s="69">
        <v>50</v>
      </c>
      <c r="F31" s="70">
        <f t="shared" si="0"/>
        <v>3</v>
      </c>
      <c r="G31" s="71">
        <f>SUM(feb!F31 + mrt!L31 + apr!K31+ mei!L31+ jun!M31+ jul!J31+ aug!L31 +  sep!K31 + F31)</f>
        <v>59</v>
      </c>
      <c r="H31" s="72">
        <f t="shared" si="1"/>
        <v>237</v>
      </c>
      <c r="I31" s="73">
        <f>SUM(feb!H31 + mrt!N31 + apr!M31+ mei!N31+ jun!O31+ jul!L31+ aug!N31 +  sep!M31 + H31)</f>
        <v>5675</v>
      </c>
    </row>
    <row r="32" spans="1:9" x14ac:dyDescent="0.2">
      <c r="A32" s="74" t="s">
        <v>78</v>
      </c>
      <c r="B32" s="69"/>
      <c r="C32" s="69"/>
      <c r="D32" s="69"/>
      <c r="E32" s="69"/>
      <c r="F32" s="70">
        <f t="shared" si="0"/>
        <v>0</v>
      </c>
      <c r="G32" s="71">
        <f>SUM(feb!F32 + mrt!L32 + apr!K32+ mei!L32+ jun!M32+ jul!J32+ aug!L32 +  sep!K32 + F32)</f>
        <v>10</v>
      </c>
      <c r="H32" s="72">
        <f t="shared" si="1"/>
        <v>0</v>
      </c>
      <c r="I32" s="73">
        <f>SUM(feb!H32 + mrt!N32 + apr!M32+ mei!N32+ jun!O32+ jul!L32+ aug!N32 +  sep!M32 + H32)</f>
        <v>737</v>
      </c>
    </row>
    <row r="33" spans="1:9" x14ac:dyDescent="0.2">
      <c r="A33" s="74" t="s">
        <v>93</v>
      </c>
      <c r="B33" s="69"/>
      <c r="C33" s="69"/>
      <c r="D33" s="69"/>
      <c r="E33" s="69"/>
      <c r="F33" s="70">
        <f t="shared" si="0"/>
        <v>0</v>
      </c>
      <c r="G33" s="71">
        <f>SUM(feb!F33 + mrt!L33 + apr!K33+ mei!L33+ jun!M33+ jul!J33+ aug!L33 +  sep!K33 + F33)</f>
        <v>5</v>
      </c>
      <c r="H33" s="72">
        <f t="shared" si="1"/>
        <v>0</v>
      </c>
      <c r="I33" s="73">
        <f>SUM(feb!H33 + mrt!N33 + apr!M33+ mei!N33+ jun!O33+ jul!L33+ aug!N33 +  sep!M33 + H33)</f>
        <v>254</v>
      </c>
    </row>
    <row r="34" spans="1:9" x14ac:dyDescent="0.2">
      <c r="A34" s="74" t="s">
        <v>95</v>
      </c>
      <c r="B34" s="69">
        <v>97</v>
      </c>
      <c r="C34" s="69"/>
      <c r="D34" s="69"/>
      <c r="E34" s="69">
        <v>50</v>
      </c>
      <c r="F34" s="70">
        <f t="shared" si="0"/>
        <v>2</v>
      </c>
      <c r="G34" s="71">
        <f>SUM(feb!F34 + mrt!L34 + apr!K34+ mei!L34+ jun!M34+ jul!J34+ aug!L34 +  sep!K34 + F34)</f>
        <v>21</v>
      </c>
      <c r="H34" s="72">
        <f t="shared" si="1"/>
        <v>147</v>
      </c>
      <c r="I34" s="73">
        <f>SUM(feb!H34 + mrt!N34 + apr!M34+ mei!N34+ jun!O34+ jul!L34+ aug!N34 +  sep!M34 + H34)</f>
        <v>2144</v>
      </c>
    </row>
    <row r="35" spans="1:9" x14ac:dyDescent="0.2">
      <c r="A35" s="74" t="s">
        <v>154</v>
      </c>
      <c r="B35" s="69"/>
      <c r="C35" s="69"/>
      <c r="D35" s="69"/>
      <c r="E35" s="69"/>
      <c r="F35" s="70">
        <f t="shared" ref="F35" si="2">COUNT(B35:E35)</f>
        <v>0</v>
      </c>
      <c r="G35" s="71">
        <f>SUM(feb!F35 + mrt!L35 + apr!K35+ mei!L35+ jun!M35+ jul!J35+ aug!L35 +  sep!K35 + F35)</f>
        <v>6</v>
      </c>
      <c r="H35" s="72">
        <f t="shared" ref="H35" si="3">SUM(B35:E35)</f>
        <v>0</v>
      </c>
      <c r="I35" s="73">
        <f>SUM(feb!H35 + mrt!N35 + apr!M35+ mei!N35+ jun!O35+ jul!L35+ aug!N35 +  sep!M35 + H35)</f>
        <v>730</v>
      </c>
    </row>
    <row r="36" spans="1:9" x14ac:dyDescent="0.2">
      <c r="A36" s="74" t="s">
        <v>103</v>
      </c>
      <c r="B36" s="69"/>
      <c r="C36" s="69"/>
      <c r="D36" s="69"/>
      <c r="E36" s="69"/>
      <c r="F36" s="70">
        <f t="shared" si="0"/>
        <v>0</v>
      </c>
      <c r="G36" s="71">
        <f>SUM(feb!F36 + mrt!L36 + apr!K36+ mei!L36+ jun!M36+ jul!J36+ aug!L36 +  sep!K36 + F36)</f>
        <v>3</v>
      </c>
      <c r="H36" s="72">
        <f t="shared" si="1"/>
        <v>0</v>
      </c>
      <c r="I36" s="73">
        <f>SUM(feb!H36 + mrt!N36 + apr!M36+ mei!N36+ jun!O36+ jul!L36+ aug!N36 +  sep!M36 + H36)</f>
        <v>211</v>
      </c>
    </row>
    <row r="37" spans="1:9" x14ac:dyDescent="0.2">
      <c r="A37" s="74" t="s">
        <v>107</v>
      </c>
      <c r="B37" s="69"/>
      <c r="C37" s="69"/>
      <c r="D37" s="69"/>
      <c r="E37" s="69"/>
      <c r="F37" s="70">
        <f t="shared" si="0"/>
        <v>0</v>
      </c>
      <c r="G37" s="71">
        <f>SUM(feb!F37 + mrt!L37 + apr!K37+ mei!L37+ jun!M37+ jul!J37+ aug!L37 +  sep!K37 + F37)</f>
        <v>22</v>
      </c>
      <c r="H37" s="72">
        <f t="shared" si="1"/>
        <v>0</v>
      </c>
      <c r="I37" s="73">
        <f>SUM(feb!H37 + mrt!N37 + apr!M37+ mei!N37+ jun!O37+ jul!L37+ aug!N37 +  sep!M37 + H37)</f>
        <v>2051</v>
      </c>
    </row>
    <row r="38" spans="1:9" x14ac:dyDescent="0.2">
      <c r="A38" s="74" t="s">
        <v>71</v>
      </c>
      <c r="B38" s="69"/>
      <c r="C38" s="69"/>
      <c r="D38" s="69"/>
      <c r="E38" s="69"/>
      <c r="F38" s="70">
        <f t="shared" si="0"/>
        <v>0</v>
      </c>
      <c r="G38" s="71">
        <f>SUM(feb!F38 + mrt!L38 + apr!K38+ mei!L38+ jun!M38+ jul!J38+ aug!L38 +  sep!K38 + F38)</f>
        <v>0</v>
      </c>
      <c r="H38" s="72">
        <f t="shared" si="1"/>
        <v>0</v>
      </c>
      <c r="I38" s="73">
        <f>SUM(feb!H38 + mrt!N38 + apr!M38+ mei!N38+ jun!O38+ jul!L38+ aug!N38 +  sep!M38 + H38)</f>
        <v>0</v>
      </c>
    </row>
    <row r="39" spans="1:9" x14ac:dyDescent="0.2">
      <c r="A39" s="74" t="s">
        <v>89</v>
      </c>
      <c r="B39" s="69">
        <v>97</v>
      </c>
      <c r="C39" s="69"/>
      <c r="D39" s="69">
        <v>90</v>
      </c>
      <c r="E39" s="69">
        <v>50</v>
      </c>
      <c r="F39" s="70">
        <f t="shared" si="0"/>
        <v>3</v>
      </c>
      <c r="G39" s="71">
        <f>SUM(feb!F39 + mrt!L39 + apr!K39+ mei!L39+ jun!M39+ jul!J39+ aug!L39 +  sep!K39 + F39)</f>
        <v>23</v>
      </c>
      <c r="H39" s="72">
        <f t="shared" si="1"/>
        <v>237</v>
      </c>
      <c r="I39" s="73">
        <f>SUM(feb!H39 + mrt!N39 + apr!M39+ mei!N39+ jun!O39+ jul!L39+ aug!N39 +  sep!M39 + H39)</f>
        <v>2251</v>
      </c>
    </row>
    <row r="40" spans="1:9" x14ac:dyDescent="0.2">
      <c r="A40" s="68" t="s">
        <v>76</v>
      </c>
      <c r="B40" s="69"/>
      <c r="C40" s="69"/>
      <c r="D40" s="69"/>
      <c r="E40" s="69"/>
      <c r="F40" s="70">
        <f t="shared" si="0"/>
        <v>0</v>
      </c>
      <c r="G40" s="71">
        <f>SUM(feb!F40 + mrt!L40 + apr!K40+ mei!L40+ jun!M40+ jul!J40+ aug!L40 +  sep!K40 + F40)</f>
        <v>20</v>
      </c>
      <c r="H40" s="72">
        <f t="shared" si="1"/>
        <v>0</v>
      </c>
      <c r="I40" s="73">
        <f>SUM(feb!H40 + mrt!N40 + apr!M40+ mei!N40+ jun!O40+ jul!L40+ aug!N40 +  sep!M40 + H40)</f>
        <v>1021</v>
      </c>
    </row>
    <row r="41" spans="1:9" x14ac:dyDescent="0.2">
      <c r="A41" s="68" t="s">
        <v>8</v>
      </c>
      <c r="B41" s="69"/>
      <c r="C41" s="69"/>
      <c r="D41" s="69"/>
      <c r="E41" s="69">
        <v>50</v>
      </c>
      <c r="F41" s="70">
        <f t="shared" si="0"/>
        <v>1</v>
      </c>
      <c r="G41" s="71">
        <f>SUM(feb!F41 + mrt!L41 + apr!K41+ mei!L41+ jun!M41+ jul!J41+ aug!L41 +  sep!K41 + F41)</f>
        <v>29</v>
      </c>
      <c r="H41" s="72">
        <f t="shared" si="1"/>
        <v>50</v>
      </c>
      <c r="I41" s="73">
        <f>SUM(feb!H41 + mrt!N41 + apr!M41+ mei!N41+ jun!O41+ jul!L41+ aug!N41 +  sep!M41 + H41)</f>
        <v>1727</v>
      </c>
    </row>
    <row r="42" spans="1:9" x14ac:dyDescent="0.2">
      <c r="A42" s="68" t="s">
        <v>50</v>
      </c>
      <c r="B42" s="69">
        <v>82</v>
      </c>
      <c r="C42" s="69"/>
      <c r="D42" s="69">
        <v>79</v>
      </c>
      <c r="E42" s="69">
        <v>50</v>
      </c>
      <c r="F42" s="70">
        <f t="shared" si="0"/>
        <v>3</v>
      </c>
      <c r="G42" s="71">
        <f>SUM(feb!F42 + mrt!L42 + apr!K42+ mei!L42+ jun!M42+ jul!J42+ aug!L42 +  sep!K42 + F42)</f>
        <v>64</v>
      </c>
      <c r="H42" s="72">
        <f t="shared" si="1"/>
        <v>211</v>
      </c>
      <c r="I42" s="73">
        <f>SUM(feb!H42 + mrt!N42 + apr!M42+ mei!N42+ jun!O42+ jul!L42+ aug!N42 +  sep!M42 + H42)</f>
        <v>4638</v>
      </c>
    </row>
    <row r="43" spans="1:9" x14ac:dyDescent="0.2">
      <c r="A43" s="68" t="s">
        <v>106</v>
      </c>
      <c r="B43" s="69">
        <v>81</v>
      </c>
      <c r="C43" s="69"/>
      <c r="D43" s="69">
        <v>86</v>
      </c>
      <c r="E43" s="69">
        <v>50</v>
      </c>
      <c r="F43" s="70">
        <f t="shared" si="0"/>
        <v>3</v>
      </c>
      <c r="G43" s="71">
        <f>SUM(feb!F43 + mrt!L43 + apr!K43+ mei!L43+ jun!M43+ jul!J43+ aug!L43 +  sep!K43 + F43)</f>
        <v>35</v>
      </c>
      <c r="H43" s="72">
        <f t="shared" si="1"/>
        <v>217</v>
      </c>
      <c r="I43" s="73">
        <f>SUM(feb!H43 + mrt!N43 + apr!M43+ mei!N43+ jun!O43+ jul!L43+ aug!N43 +  sep!M43 + H43)</f>
        <v>2970</v>
      </c>
    </row>
    <row r="44" spans="1:9" x14ac:dyDescent="0.2">
      <c r="A44" s="68" t="s">
        <v>79</v>
      </c>
      <c r="B44" s="69"/>
      <c r="C44" s="69"/>
      <c r="D44" s="69"/>
      <c r="E44" s="69"/>
      <c r="F44" s="70">
        <f t="shared" si="0"/>
        <v>0</v>
      </c>
      <c r="G44" s="71">
        <f>SUM(feb!F44 + mrt!L44 + apr!K44+ mei!L44+ jun!M44+ jul!J44+ aug!L44 +  sep!K44 + F44)</f>
        <v>4</v>
      </c>
      <c r="H44" s="72">
        <f t="shared" si="1"/>
        <v>0</v>
      </c>
      <c r="I44" s="73">
        <f>SUM(feb!H44 + mrt!N44 + apr!M44+ mei!N44+ jun!O44+ jul!L44+ aug!N44 +  sep!M44 + H44)</f>
        <v>295</v>
      </c>
    </row>
    <row r="45" spans="1:9" x14ac:dyDescent="0.2">
      <c r="A45" s="68" t="s">
        <v>24</v>
      </c>
      <c r="B45" s="69"/>
      <c r="C45" s="69"/>
      <c r="D45" s="69"/>
      <c r="E45" s="69"/>
      <c r="F45" s="70">
        <f t="shared" si="0"/>
        <v>0</v>
      </c>
      <c r="G45" s="71">
        <f>SUM(feb!F45 + mrt!L45 + apr!K45+ mei!L45+ jun!M45+ jul!J45+ aug!L45 +  sep!K45 + F45)</f>
        <v>0</v>
      </c>
      <c r="H45" s="72">
        <f t="shared" si="1"/>
        <v>0</v>
      </c>
      <c r="I45" s="73">
        <f>SUM(feb!H45 + mrt!N45 + apr!M45+ mei!N45+ jun!O45+ jul!L45+ aug!N45 +  sep!M45 + H45)</f>
        <v>0</v>
      </c>
    </row>
    <row r="46" spans="1:9" x14ac:dyDescent="0.2">
      <c r="A46" s="68" t="s">
        <v>63</v>
      </c>
      <c r="B46" s="69"/>
      <c r="C46" s="69"/>
      <c r="D46" s="69"/>
      <c r="E46" s="69"/>
      <c r="F46" s="70">
        <f t="shared" si="0"/>
        <v>0</v>
      </c>
      <c r="G46" s="71">
        <f>SUM(feb!F46 + mrt!L46 + apr!K46+ mei!L46+ jun!M46+ jul!J46+ aug!L46 +  sep!K46 + F46)</f>
        <v>0</v>
      </c>
      <c r="H46" s="72">
        <f t="shared" si="1"/>
        <v>0</v>
      </c>
      <c r="I46" s="73">
        <f>SUM(feb!H46 + mrt!N46 + apr!M46+ mei!N46+ jun!O46+ jul!L46+ aug!N46 +  sep!M46 + H46)</f>
        <v>0</v>
      </c>
    </row>
    <row r="47" spans="1:9" x14ac:dyDescent="0.2">
      <c r="A47" s="68" t="s">
        <v>9</v>
      </c>
      <c r="B47" s="69"/>
      <c r="C47" s="69"/>
      <c r="D47" s="69"/>
      <c r="E47" s="69"/>
      <c r="F47" s="70">
        <f t="shared" si="0"/>
        <v>0</v>
      </c>
      <c r="G47" s="71">
        <f>SUM(feb!F47 + mrt!L47 + apr!K47+ mei!L47+ jun!M47+ jul!J47+ aug!L47 +  sep!K47 + F47)</f>
        <v>0</v>
      </c>
      <c r="H47" s="72">
        <f t="shared" si="1"/>
        <v>0</v>
      </c>
      <c r="I47" s="73">
        <f>SUM(feb!H47 + mrt!N47 + apr!M47+ mei!N47+ jun!O47+ jul!L47+ aug!N47 +  sep!M47 + H47)</f>
        <v>0</v>
      </c>
    </row>
    <row r="48" spans="1:9" x14ac:dyDescent="0.2">
      <c r="A48" s="68" t="s">
        <v>77</v>
      </c>
      <c r="B48" s="69">
        <v>81</v>
      </c>
      <c r="C48" s="69"/>
      <c r="D48" s="69"/>
      <c r="E48" s="69">
        <v>50</v>
      </c>
      <c r="F48" s="70">
        <f t="shared" si="0"/>
        <v>2</v>
      </c>
      <c r="G48" s="71">
        <f>SUM(feb!F48 + mrt!L48 + apr!K48+ mei!L48+ jun!M48+ jul!J48+ aug!L48 +  sep!K48 + F48)</f>
        <v>35</v>
      </c>
      <c r="H48" s="72">
        <f t="shared" si="1"/>
        <v>131</v>
      </c>
      <c r="I48" s="73">
        <f>SUM(feb!H48 + mrt!N48 + apr!M48+ mei!N48+ jun!O48+ jul!L48+ aug!N48 +  sep!M48 + H48)</f>
        <v>2745</v>
      </c>
    </row>
    <row r="49" spans="1:9" x14ac:dyDescent="0.2">
      <c r="A49" s="68" t="s">
        <v>10</v>
      </c>
      <c r="B49" s="69">
        <v>97</v>
      </c>
      <c r="C49" s="69"/>
      <c r="D49" s="69">
        <v>90</v>
      </c>
      <c r="E49" s="69">
        <v>50</v>
      </c>
      <c r="F49" s="70">
        <f t="shared" si="0"/>
        <v>3</v>
      </c>
      <c r="G49" s="71">
        <f>SUM(feb!F49 + mrt!L49 + apr!K49+ mei!L49+ jun!M49+ jul!J49+ aug!L49 +  sep!K49 + F49)</f>
        <v>32</v>
      </c>
      <c r="H49" s="72">
        <f t="shared" si="1"/>
        <v>237</v>
      </c>
      <c r="I49" s="73">
        <f>SUM(feb!H49 + mrt!N49 + apr!M49+ mei!N49+ jun!O49+ jul!L49+ aug!N49 +  sep!M49 + H49)</f>
        <v>3061</v>
      </c>
    </row>
    <row r="50" spans="1:9" x14ac:dyDescent="0.2">
      <c r="A50" s="68" t="s">
        <v>53</v>
      </c>
      <c r="B50" s="69"/>
      <c r="C50" s="69"/>
      <c r="D50" s="69"/>
      <c r="E50" s="69">
        <v>50</v>
      </c>
      <c r="F50" s="70">
        <f t="shared" si="0"/>
        <v>1</v>
      </c>
      <c r="G50" s="71">
        <f>SUM(feb!F50 + mrt!L50 + apr!K50+ mei!L50+ jun!M50+ jul!J50+ aug!L50 +  sep!K50 + F50)</f>
        <v>33</v>
      </c>
      <c r="H50" s="72">
        <f t="shared" si="1"/>
        <v>50</v>
      </c>
      <c r="I50" s="73">
        <f>SUM(feb!H50 + mrt!N50 + apr!M50+ mei!N50+ jun!O50+ jul!L50+ aug!N50 +  sep!M50 + H50)</f>
        <v>1938</v>
      </c>
    </row>
    <row r="51" spans="1:9" x14ac:dyDescent="0.2">
      <c r="A51" s="68" t="s">
        <v>11</v>
      </c>
      <c r="B51" s="69"/>
      <c r="C51" s="69"/>
      <c r="D51" s="69"/>
      <c r="E51" s="69">
        <v>50</v>
      </c>
      <c r="F51" s="70">
        <f t="shared" si="0"/>
        <v>1</v>
      </c>
      <c r="G51" s="71">
        <f>SUM(feb!F51 + mrt!L51 + apr!K51+ mei!L51+ jun!M51+ jul!J51+ aug!L51 +  sep!K51 + F51)</f>
        <v>21</v>
      </c>
      <c r="H51" s="72">
        <f t="shared" si="1"/>
        <v>50</v>
      </c>
      <c r="I51" s="73">
        <f>SUM(feb!H51 + mrt!N51 + apr!M51+ mei!N51+ jun!O51+ jul!L51+ aug!N51 +  sep!M51 + H51)</f>
        <v>1133</v>
      </c>
    </row>
    <row r="52" spans="1:9" x14ac:dyDescent="0.2">
      <c r="A52" s="68" t="s">
        <v>49</v>
      </c>
      <c r="B52" s="69"/>
      <c r="C52" s="69"/>
      <c r="D52" s="69"/>
      <c r="E52" s="69">
        <v>50</v>
      </c>
      <c r="F52" s="70">
        <f t="shared" si="0"/>
        <v>1</v>
      </c>
      <c r="G52" s="71">
        <f>SUM(feb!F52 + mrt!L52 + apr!K52+ mei!L52+ jun!M52+ jul!J52+ aug!L52 +  sep!K52 + F52)</f>
        <v>21</v>
      </c>
      <c r="H52" s="72">
        <f t="shared" si="1"/>
        <v>50</v>
      </c>
      <c r="I52" s="73">
        <f>SUM(feb!H52 + mrt!N52 + apr!M52+ mei!N52+ jun!O52+ jul!L52+ aug!N52 +  sep!M52 + H52)</f>
        <v>1645</v>
      </c>
    </row>
    <row r="53" spans="1:9" x14ac:dyDescent="0.2">
      <c r="A53" s="68" t="s">
        <v>23</v>
      </c>
      <c r="B53" s="69"/>
      <c r="C53" s="69"/>
      <c r="D53" s="69"/>
      <c r="E53" s="69">
        <v>50</v>
      </c>
      <c r="F53" s="70">
        <f t="shared" si="0"/>
        <v>1</v>
      </c>
      <c r="G53" s="71">
        <f>SUM(feb!F53 + mrt!L53 + apr!K53+ mei!L53+ jun!M53+ jul!J53+ aug!L53 +  sep!K53 + F53)</f>
        <v>1</v>
      </c>
      <c r="H53" s="72">
        <f t="shared" si="1"/>
        <v>50</v>
      </c>
      <c r="I53" s="73">
        <f>SUM(feb!H53 + mrt!N53 + apr!M53+ mei!N53+ jun!O53+ jul!L53+ aug!N53 +  sep!M53 + H53)</f>
        <v>50</v>
      </c>
    </row>
    <row r="54" spans="1:9" x14ac:dyDescent="0.2">
      <c r="A54" s="68" t="s">
        <v>115</v>
      </c>
      <c r="B54" s="69"/>
      <c r="C54" s="69"/>
      <c r="D54" s="69"/>
      <c r="E54" s="69"/>
      <c r="F54" s="70">
        <f t="shared" si="0"/>
        <v>0</v>
      </c>
      <c r="G54" s="71">
        <f>SUM(feb!F54 + mrt!L54 + apr!K54+ mei!L54+ jun!M54+ jul!J54+ aug!L54 +  sep!K54 + F54)</f>
        <v>0</v>
      </c>
      <c r="H54" s="72">
        <f t="shared" si="1"/>
        <v>0</v>
      </c>
      <c r="I54" s="73">
        <f>SUM(feb!H54 + mrt!N54 + apr!M54+ mei!N54+ jun!O54+ jul!L54+ aug!N54 +  sep!M54 + H54)</f>
        <v>0</v>
      </c>
    </row>
    <row r="55" spans="1:9" x14ac:dyDescent="0.2">
      <c r="A55" s="68" t="s">
        <v>84</v>
      </c>
      <c r="B55" s="69">
        <v>81</v>
      </c>
      <c r="C55" s="69"/>
      <c r="D55" s="69">
        <v>86</v>
      </c>
      <c r="E55" s="69">
        <v>50</v>
      </c>
      <c r="F55" s="70">
        <f t="shared" si="0"/>
        <v>3</v>
      </c>
      <c r="G55" s="71">
        <f>SUM(feb!F55 + mrt!L55 + apr!K55+ mei!L55+ jun!M55+ jul!J55+ aug!L55 +  sep!K55 + F55)</f>
        <v>39</v>
      </c>
      <c r="H55" s="72">
        <f t="shared" si="1"/>
        <v>217</v>
      </c>
      <c r="I55" s="73">
        <f>SUM(feb!H55 + mrt!N55 + apr!M55+ mei!N55+ jun!O55+ jul!L55+ aug!N55 +  sep!M55 + H55)</f>
        <v>3204</v>
      </c>
    </row>
    <row r="56" spans="1:9" x14ac:dyDescent="0.2">
      <c r="A56" s="68" t="s">
        <v>68</v>
      </c>
      <c r="B56" s="69">
        <v>81</v>
      </c>
      <c r="C56" s="69"/>
      <c r="D56" s="69">
        <v>86</v>
      </c>
      <c r="E56" s="69">
        <v>50</v>
      </c>
      <c r="F56" s="70">
        <f t="shared" si="0"/>
        <v>3</v>
      </c>
      <c r="G56" s="71">
        <f>SUM(feb!F56 + mrt!L56 + apr!K56+ mei!L56+ jun!M56+ jul!J56+ aug!L56 +  sep!K56 + F56)</f>
        <v>40</v>
      </c>
      <c r="H56" s="72">
        <f t="shared" si="1"/>
        <v>217</v>
      </c>
      <c r="I56" s="73">
        <f>SUM(feb!H56 + mrt!N56 + apr!M56+ mei!N56+ jun!O56+ jul!L56+ aug!N56 +  sep!M56 + H56)</f>
        <v>3244</v>
      </c>
    </row>
    <row r="57" spans="1:9" x14ac:dyDescent="0.2">
      <c r="A57" s="68" t="s">
        <v>153</v>
      </c>
      <c r="B57" s="69"/>
      <c r="C57" s="69"/>
      <c r="D57" s="69"/>
      <c r="E57" s="69"/>
      <c r="F57" s="70">
        <f t="shared" si="0"/>
        <v>0</v>
      </c>
      <c r="G57" s="71">
        <f>SUM(feb!F57 + mrt!L57 + apr!K57+ mei!L57+ jun!M57+ jul!J57+ aug!L57 +  sep!K57 + F57)</f>
        <v>2</v>
      </c>
      <c r="H57" s="72">
        <f t="shared" si="1"/>
        <v>0</v>
      </c>
      <c r="I57" s="73">
        <f>SUM(feb!H57 + mrt!N57 + apr!M57+ mei!N57+ jun!O57+ jul!L57+ aug!N57 +  sep!M57 + H57)</f>
        <v>154</v>
      </c>
    </row>
    <row r="58" spans="1:9" x14ac:dyDescent="0.2">
      <c r="A58" s="68" t="s">
        <v>56</v>
      </c>
      <c r="B58" s="69"/>
      <c r="C58" s="69"/>
      <c r="D58" s="69"/>
      <c r="E58" s="69"/>
      <c r="F58" s="70">
        <f t="shared" si="0"/>
        <v>0</v>
      </c>
      <c r="G58" s="71">
        <f>SUM(feb!F58 + mrt!L58 + apr!K58+ mei!L58+ jun!M58+ jul!J58+ aug!L58 +  sep!K58 + F58)</f>
        <v>1</v>
      </c>
      <c r="H58" s="72">
        <f t="shared" si="1"/>
        <v>0</v>
      </c>
      <c r="I58" s="73">
        <f>SUM(feb!H58 + mrt!N58 + apr!M58+ mei!N58+ jun!O58+ jul!L58+ aug!N58 +  sep!M58 + H58)</f>
        <v>79</v>
      </c>
    </row>
    <row r="59" spans="1:9" x14ac:dyDescent="0.2">
      <c r="A59" s="6" t="s">
        <v>135</v>
      </c>
      <c r="B59" s="69"/>
      <c r="C59" s="69"/>
      <c r="D59" s="69"/>
      <c r="E59" s="69"/>
      <c r="F59" s="70">
        <f t="shared" si="0"/>
        <v>0</v>
      </c>
      <c r="G59" s="71">
        <f>SUM(feb!F59 + mrt!L59 + apr!K59+ mei!L59+ jun!M59+ jul!J59+ aug!L59 +  sep!K59 + F59)</f>
        <v>3</v>
      </c>
      <c r="H59" s="72">
        <f t="shared" si="1"/>
        <v>0</v>
      </c>
      <c r="I59" s="73">
        <f>SUM(feb!H59 + mrt!N59 + apr!M59+ mei!N59+ jun!O59+ jul!L59+ aug!N59 +  sep!M59 + H59)</f>
        <v>253</v>
      </c>
    </row>
    <row r="60" spans="1:9" x14ac:dyDescent="0.2">
      <c r="A60" s="68" t="s">
        <v>51</v>
      </c>
      <c r="B60" s="69"/>
      <c r="C60" s="69"/>
      <c r="D60" s="69">
        <v>86</v>
      </c>
      <c r="E60" s="69"/>
      <c r="F60" s="70">
        <f t="shared" si="0"/>
        <v>1</v>
      </c>
      <c r="G60" s="71">
        <f>SUM(feb!F60 + mrt!L60 + apr!K60+ mei!L60+ jun!M60+ jul!J60+ aug!L60 +  sep!K60 + F60)</f>
        <v>25</v>
      </c>
      <c r="H60" s="72">
        <f t="shared" si="1"/>
        <v>86</v>
      </c>
      <c r="I60" s="73">
        <f>SUM(feb!H60 + mrt!N60 + apr!M60+ mei!N60+ jun!O60+ jul!L60+ aug!N60 +  sep!M60 + H60)</f>
        <v>2198</v>
      </c>
    </row>
    <row r="61" spans="1:9" x14ac:dyDescent="0.2">
      <c r="A61" s="68" t="s">
        <v>69</v>
      </c>
      <c r="B61" s="69"/>
      <c r="C61" s="69"/>
      <c r="D61" s="69"/>
      <c r="E61" s="69"/>
      <c r="F61" s="70">
        <f t="shared" si="0"/>
        <v>0</v>
      </c>
      <c r="G61" s="71">
        <f>SUM(feb!F61 + mrt!L61 + apr!K61+ mei!L61+ jun!M61+ jul!J61+ aug!L61 +  sep!K61 + F61)</f>
        <v>2</v>
      </c>
      <c r="H61" s="72">
        <f t="shared" si="1"/>
        <v>0</v>
      </c>
      <c r="I61" s="73">
        <f>SUM(feb!H61 + mrt!N61 + apr!M61+ mei!N61+ jun!O61+ jul!L61+ aug!N61 +  sep!M61 + H61)</f>
        <v>134</v>
      </c>
    </row>
    <row r="62" spans="1:9" x14ac:dyDescent="0.2">
      <c r="A62" s="68" t="s">
        <v>12</v>
      </c>
      <c r="B62" s="69"/>
      <c r="C62" s="69"/>
      <c r="D62" s="69"/>
      <c r="E62" s="69"/>
      <c r="F62" s="70">
        <f t="shared" si="0"/>
        <v>0</v>
      </c>
      <c r="G62" s="71">
        <f>SUM(feb!F62 + mrt!L62 + apr!K62+ mei!L62+ jun!M62+ jul!J62+ aug!L62 +  sep!K62 + F62)</f>
        <v>0</v>
      </c>
      <c r="H62" s="72">
        <f t="shared" si="1"/>
        <v>0</v>
      </c>
      <c r="I62" s="73">
        <f>SUM(feb!H62 + mrt!N62 + apr!M62+ mei!N62+ jun!O62+ jul!L62+ aug!N62 +  sep!M62 + H62)</f>
        <v>0</v>
      </c>
    </row>
    <row r="63" spans="1:9" x14ac:dyDescent="0.2">
      <c r="A63" s="68" t="s">
        <v>60</v>
      </c>
      <c r="B63" s="69"/>
      <c r="C63" s="69"/>
      <c r="D63" s="69"/>
      <c r="E63" s="69"/>
      <c r="F63" s="70">
        <f t="shared" si="0"/>
        <v>0</v>
      </c>
      <c r="G63" s="71">
        <f>SUM(feb!F63 + mrt!L63 + apr!K63+ mei!L63+ jun!M63+ jul!J63+ aug!L63 +  sep!K63 + F63)</f>
        <v>12</v>
      </c>
      <c r="H63" s="72">
        <f t="shared" si="1"/>
        <v>0</v>
      </c>
      <c r="I63" s="73">
        <f>SUM(feb!H63 + mrt!N63 + apr!M63+ mei!N63+ jun!O63+ jul!L63+ aug!N63 +  sep!M63 + H63)</f>
        <v>618</v>
      </c>
    </row>
    <row r="64" spans="1:9" x14ac:dyDescent="0.2">
      <c r="A64" s="68" t="s">
        <v>72</v>
      </c>
      <c r="B64" s="69"/>
      <c r="C64" s="69"/>
      <c r="D64" s="69">
        <v>90</v>
      </c>
      <c r="E64" s="69"/>
      <c r="F64" s="70">
        <f t="shared" si="0"/>
        <v>1</v>
      </c>
      <c r="G64" s="71">
        <f>SUM(feb!F64 + mrt!L64 + apr!K64+ mei!L64+ jun!M64+ jul!J64+ aug!L64 +  sep!K64 + F64)</f>
        <v>29</v>
      </c>
      <c r="H64" s="72">
        <f t="shared" si="1"/>
        <v>90</v>
      </c>
      <c r="I64" s="73">
        <f>SUM(feb!H64 + mrt!N64 + apr!M64+ mei!N64+ jun!O64+ jul!L64+ aug!N64 +  sep!M64 + H64)</f>
        <v>2608</v>
      </c>
    </row>
    <row r="65" spans="1:9" x14ac:dyDescent="0.2">
      <c r="A65" s="68" t="s">
        <v>117</v>
      </c>
      <c r="B65" s="69"/>
      <c r="C65" s="69"/>
      <c r="D65" s="69"/>
      <c r="E65" s="69"/>
      <c r="F65" s="70">
        <f t="shared" si="0"/>
        <v>0</v>
      </c>
      <c r="G65" s="71">
        <f>SUM(feb!F65 + mrt!L65 + apr!K65+ mei!L65+ jun!M65+ jul!J65+ aug!L65 +  sep!K65 + F65)</f>
        <v>16</v>
      </c>
      <c r="H65" s="72">
        <f t="shared" si="1"/>
        <v>0</v>
      </c>
      <c r="I65" s="73">
        <f>SUM(feb!H65 + mrt!N65 + apr!M65+ mei!N65+ jun!O65+ jul!L65+ aug!N65 +  sep!M65 + H65)</f>
        <v>1631</v>
      </c>
    </row>
    <row r="66" spans="1:9" x14ac:dyDescent="0.2">
      <c r="A66" s="68" t="s">
        <v>13</v>
      </c>
      <c r="B66" s="69"/>
      <c r="C66" s="69"/>
      <c r="D66" s="69"/>
      <c r="E66" s="69"/>
      <c r="F66" s="70">
        <f t="shared" si="0"/>
        <v>0</v>
      </c>
      <c r="G66" s="71">
        <f>SUM(feb!F66 + mrt!L66 + apr!K66+ mei!L66+ jun!M66+ jul!J66+ aug!L66 +  sep!K66 + F66)</f>
        <v>14</v>
      </c>
      <c r="H66" s="72">
        <f t="shared" si="1"/>
        <v>0</v>
      </c>
      <c r="I66" s="73">
        <f>SUM(feb!H66 + mrt!N66 + apr!M66+ mei!N66+ jun!O66+ jul!L66+ aug!N66 +  sep!M66 + H66)</f>
        <v>1135</v>
      </c>
    </row>
    <row r="67" spans="1:9" x14ac:dyDescent="0.2">
      <c r="A67" s="68" t="s">
        <v>47</v>
      </c>
      <c r="B67" s="69">
        <v>97</v>
      </c>
      <c r="C67" s="69">
        <v>66</v>
      </c>
      <c r="D67" s="69">
        <v>90</v>
      </c>
      <c r="E67" s="69">
        <v>50</v>
      </c>
      <c r="F67" s="70">
        <f t="shared" ref="F67:F100" si="4">COUNT(B67:E67)</f>
        <v>4</v>
      </c>
      <c r="G67" s="71">
        <f>SUM(feb!F67 + mrt!L67 + apr!K67+ mei!L67+ jun!M67+ jul!J67+ aug!L67 +  sep!K67 + F67)</f>
        <v>70</v>
      </c>
      <c r="H67" s="72">
        <f t="shared" ref="H67:H100" si="5">SUM(B67:E67)</f>
        <v>303</v>
      </c>
      <c r="I67" s="73">
        <f>SUM(feb!H67 + mrt!N67 + apr!M67+ mei!N67+ jun!O67+ jul!L67+ aug!N67 +  sep!M67 + H67)</f>
        <v>7216</v>
      </c>
    </row>
    <row r="68" spans="1:9" x14ac:dyDescent="0.2">
      <c r="A68" s="68" t="s">
        <v>85</v>
      </c>
      <c r="B68" s="69"/>
      <c r="C68" s="69"/>
      <c r="D68" s="69"/>
      <c r="E68" s="69"/>
      <c r="F68" s="70">
        <f t="shared" si="4"/>
        <v>0</v>
      </c>
      <c r="G68" s="71">
        <f>SUM(feb!F68 + mrt!L68 + apr!K68+ mei!L68+ jun!M68+ jul!J68+ aug!L68 +  sep!K68 + F68)</f>
        <v>15</v>
      </c>
      <c r="H68" s="72">
        <f t="shared" si="5"/>
        <v>0</v>
      </c>
      <c r="I68" s="73">
        <f>SUM(feb!H68 + mrt!N68 + apr!M68+ mei!N68+ jun!O68+ jul!L68+ aug!N68 +  sep!M68 + H68)</f>
        <v>763</v>
      </c>
    </row>
    <row r="69" spans="1:9" x14ac:dyDescent="0.2">
      <c r="A69" s="68" t="s">
        <v>14</v>
      </c>
      <c r="B69" s="69"/>
      <c r="C69" s="69"/>
      <c r="D69" s="69"/>
      <c r="E69" s="69">
        <v>50</v>
      </c>
      <c r="F69" s="70">
        <f t="shared" si="4"/>
        <v>1</v>
      </c>
      <c r="G69" s="71">
        <f>SUM(feb!F69 + mrt!L69 + apr!K69+ mei!L69+ jun!M69+ jul!J69+ aug!L69 +  sep!K69 + F69)</f>
        <v>48</v>
      </c>
      <c r="H69" s="72">
        <f t="shared" si="5"/>
        <v>50</v>
      </c>
      <c r="I69" s="73">
        <f>SUM(feb!H69 + mrt!N69 + apr!M69+ mei!N69+ jun!O69+ jul!L69+ aug!N69 +  sep!M69 + H69)</f>
        <v>4436</v>
      </c>
    </row>
    <row r="70" spans="1:9" x14ac:dyDescent="0.2">
      <c r="A70" s="68" t="s">
        <v>46</v>
      </c>
      <c r="B70" s="69"/>
      <c r="C70" s="69"/>
      <c r="D70" s="69"/>
      <c r="E70" s="69">
        <v>50</v>
      </c>
      <c r="F70" s="70">
        <f t="shared" si="4"/>
        <v>1</v>
      </c>
      <c r="G70" s="71">
        <f>SUM(feb!F70 + mrt!L70 + apr!K70+ mei!L70+ jun!M70+ jul!J70+ aug!L70 +  sep!K70 + F70)</f>
        <v>39</v>
      </c>
      <c r="H70" s="72">
        <f t="shared" si="5"/>
        <v>50</v>
      </c>
      <c r="I70" s="73">
        <f>SUM(feb!H70 + mrt!N70 + apr!M70+ mei!N70+ jun!O70+ jul!L70+ aug!N70 +  sep!M70 + H70)</f>
        <v>2537</v>
      </c>
    </row>
    <row r="71" spans="1:9" x14ac:dyDescent="0.2">
      <c r="A71" s="68" t="s">
        <v>15</v>
      </c>
      <c r="B71" s="69"/>
      <c r="C71" s="69"/>
      <c r="D71" s="69"/>
      <c r="E71" s="69"/>
      <c r="F71" s="70">
        <f t="shared" si="4"/>
        <v>0</v>
      </c>
      <c r="G71" s="71">
        <f>SUM(feb!F71 + mrt!L71 + apr!K71+ mei!L71+ jun!M71+ jul!J71+ aug!L71 +  sep!K71 + F71)</f>
        <v>0</v>
      </c>
      <c r="H71" s="72">
        <f t="shared" si="5"/>
        <v>0</v>
      </c>
      <c r="I71" s="73">
        <f>SUM(feb!H71 + mrt!N71 + apr!M71+ mei!N71+ jun!O71+ jul!L71+ aug!N71 +  sep!M71 + H71)</f>
        <v>0</v>
      </c>
    </row>
    <row r="72" spans="1:9" x14ac:dyDescent="0.2">
      <c r="A72" s="68" t="s">
        <v>54</v>
      </c>
      <c r="B72" s="69"/>
      <c r="C72" s="69"/>
      <c r="D72" s="69"/>
      <c r="E72" s="69"/>
      <c r="F72" s="70">
        <f t="shared" si="4"/>
        <v>0</v>
      </c>
      <c r="G72" s="71">
        <f>SUM(feb!F72 + mrt!L72 + apr!K72+ mei!L72+ jun!M72+ jul!J72+ aug!L72 +  sep!K72 + F72)</f>
        <v>8</v>
      </c>
      <c r="H72" s="72">
        <f t="shared" si="5"/>
        <v>0</v>
      </c>
      <c r="I72" s="73">
        <f>SUM(feb!H72 + mrt!N72 + apr!M72+ mei!N72+ jun!O72+ jul!L72+ aug!N72 +  sep!M72 + H72)</f>
        <v>630</v>
      </c>
    </row>
    <row r="73" spans="1:9" x14ac:dyDescent="0.2">
      <c r="A73" s="68" t="s">
        <v>102</v>
      </c>
      <c r="B73" s="69"/>
      <c r="C73" s="69"/>
      <c r="D73" s="69"/>
      <c r="E73" s="69"/>
      <c r="F73" s="70">
        <f t="shared" si="4"/>
        <v>0</v>
      </c>
      <c r="G73" s="71">
        <f>SUM(feb!F73 + mrt!L73 + apr!K73+ mei!L73+ jun!M73+ jul!J73+ aug!L73 +  sep!K73 + F73)</f>
        <v>0</v>
      </c>
      <c r="H73" s="72">
        <f t="shared" si="5"/>
        <v>0</v>
      </c>
      <c r="I73" s="73">
        <f>SUM(feb!H73 + mrt!N73 + apr!M73+ mei!N73+ jun!O73+ jul!L73+ aug!N73 +  sep!M73 + H73)</f>
        <v>0</v>
      </c>
    </row>
    <row r="74" spans="1:9" x14ac:dyDescent="0.2">
      <c r="A74" s="68" t="s">
        <v>16</v>
      </c>
      <c r="B74" s="69"/>
      <c r="C74" s="69"/>
      <c r="D74" s="69"/>
      <c r="E74" s="69"/>
      <c r="F74" s="70">
        <f t="shared" si="4"/>
        <v>0</v>
      </c>
      <c r="G74" s="71">
        <f>SUM(feb!F74 + mrt!L74 + apr!K74+ mei!L74+ jun!M74+ jul!J74+ aug!L74 +  sep!K74 + F74)</f>
        <v>27</v>
      </c>
      <c r="H74" s="72">
        <f t="shared" si="5"/>
        <v>0</v>
      </c>
      <c r="I74" s="73">
        <f>SUM(feb!H74 + mrt!N74 + apr!M74+ mei!N74+ jun!O74+ jul!L74+ aug!N74 +  sep!M74 + H74)</f>
        <v>1512</v>
      </c>
    </row>
    <row r="75" spans="1:9" x14ac:dyDescent="0.2">
      <c r="A75" s="68" t="s">
        <v>80</v>
      </c>
      <c r="B75" s="69">
        <v>97</v>
      </c>
      <c r="C75" s="69"/>
      <c r="D75" s="69"/>
      <c r="E75" s="69"/>
      <c r="F75" s="70">
        <f t="shared" si="4"/>
        <v>1</v>
      </c>
      <c r="G75" s="71">
        <f>SUM(feb!F75 + mrt!L75 + apr!K75+ mei!L75+ jun!M75+ jul!J75+ aug!L75 +  sep!K75 + F75)</f>
        <v>42</v>
      </c>
      <c r="H75" s="72">
        <f t="shared" si="5"/>
        <v>97</v>
      </c>
      <c r="I75" s="73">
        <f>SUM(feb!H75 + mrt!N75 + apr!M75+ mei!N75+ jun!O75+ jul!L75+ aug!N75 +  sep!M75 + H75)</f>
        <v>4132</v>
      </c>
    </row>
    <row r="76" spans="1:9" x14ac:dyDescent="0.2">
      <c r="A76" s="68" t="s">
        <v>17</v>
      </c>
      <c r="B76" s="69"/>
      <c r="C76" s="69"/>
      <c r="D76" s="69"/>
      <c r="E76" s="69"/>
      <c r="F76" s="70">
        <f t="shared" si="4"/>
        <v>0</v>
      </c>
      <c r="G76" s="71">
        <f>SUM(feb!F76 + mrt!L76 + apr!K76+ mei!L76+ jun!M76+ jul!J76+ aug!L76 +  sep!K76 + F76)</f>
        <v>28</v>
      </c>
      <c r="H76" s="72">
        <f t="shared" si="5"/>
        <v>0</v>
      </c>
      <c r="I76" s="73">
        <f>SUM(feb!H76 + mrt!N76 + apr!M76+ mei!N76+ jun!O76+ jul!L76+ aug!N76 +  sep!M76 + H76)</f>
        <v>2381</v>
      </c>
    </row>
    <row r="77" spans="1:9" x14ac:dyDescent="0.2">
      <c r="A77" s="68" t="s">
        <v>18</v>
      </c>
      <c r="B77" s="69"/>
      <c r="C77" s="69"/>
      <c r="D77" s="69">
        <v>90</v>
      </c>
      <c r="E77" s="69"/>
      <c r="F77" s="70">
        <f t="shared" si="4"/>
        <v>1</v>
      </c>
      <c r="G77" s="71">
        <f>SUM(feb!F77 + mrt!L77 + apr!K77+ mei!L77+ jun!M77+ jul!J77+ aug!L77 +  sep!K77 + F77)</f>
        <v>23</v>
      </c>
      <c r="H77" s="72">
        <f t="shared" si="5"/>
        <v>90</v>
      </c>
      <c r="I77" s="73">
        <f>SUM(feb!H77 + mrt!N77 + apr!M77+ mei!N77+ jun!O77+ jul!L77+ aug!N77 +  sep!M77 + H77)</f>
        <v>1913</v>
      </c>
    </row>
    <row r="78" spans="1:9" x14ac:dyDescent="0.2">
      <c r="A78" s="68" t="s">
        <v>105</v>
      </c>
      <c r="B78" s="69"/>
      <c r="C78" s="69"/>
      <c r="D78" s="69">
        <v>90</v>
      </c>
      <c r="E78" s="69"/>
      <c r="F78" s="70">
        <f t="shared" si="4"/>
        <v>1</v>
      </c>
      <c r="G78" s="71">
        <f>SUM(feb!F78 + mrt!L78 + apr!K78+ mei!L78+ jun!M78+ jul!J78+ aug!L78 +  sep!K78 + F78)</f>
        <v>28</v>
      </c>
      <c r="H78" s="72">
        <f t="shared" si="5"/>
        <v>90</v>
      </c>
      <c r="I78" s="73">
        <f>SUM(feb!H78 + mrt!N78 + apr!M78+ mei!N78+ jun!O78+ jul!L78+ aug!N78 +  sep!M78 + H78)</f>
        <v>2791</v>
      </c>
    </row>
    <row r="79" spans="1:9" x14ac:dyDescent="0.2">
      <c r="A79" s="68" t="s">
        <v>109</v>
      </c>
      <c r="B79" s="69"/>
      <c r="C79" s="69"/>
      <c r="D79" s="69"/>
      <c r="E79" s="69"/>
      <c r="F79" s="70">
        <f t="shared" si="4"/>
        <v>0</v>
      </c>
      <c r="G79" s="71">
        <f>SUM(feb!F79 + mrt!L79 + apr!K79+ mei!L79+ jun!M79+ jul!J79+ aug!L79 +  sep!K79 + F79)</f>
        <v>0</v>
      </c>
      <c r="H79" s="72">
        <f t="shared" si="5"/>
        <v>0</v>
      </c>
      <c r="I79" s="73">
        <f>SUM(feb!H79 + mrt!N79 + apr!M79+ mei!N79+ jun!O79+ jul!L79+ aug!N79 +  sep!M79 + H79)</f>
        <v>0</v>
      </c>
    </row>
    <row r="80" spans="1:9" x14ac:dyDescent="0.2">
      <c r="A80" s="68" t="s">
        <v>57</v>
      </c>
      <c r="B80" s="69"/>
      <c r="C80" s="69"/>
      <c r="D80" s="69"/>
      <c r="E80" s="69"/>
      <c r="F80" s="70">
        <f t="shared" si="4"/>
        <v>0</v>
      </c>
      <c r="G80" s="71">
        <f>SUM(feb!F80 + mrt!L80 + apr!K80+ mei!L80+ jun!M80+ jul!J80+ aug!L80 +  sep!K80 + F80)</f>
        <v>0</v>
      </c>
      <c r="H80" s="72">
        <f t="shared" si="5"/>
        <v>0</v>
      </c>
      <c r="I80" s="73">
        <f>SUM(feb!H80 + mrt!N80 + apr!M80+ mei!N80+ jun!O80+ jul!L80+ aug!N80 +  sep!M80 + H80)</f>
        <v>0</v>
      </c>
    </row>
    <row r="81" spans="1:9" x14ac:dyDescent="0.2">
      <c r="A81" s="68" t="s">
        <v>19</v>
      </c>
      <c r="B81" s="69">
        <v>81</v>
      </c>
      <c r="C81" s="69"/>
      <c r="D81" s="69">
        <v>86</v>
      </c>
      <c r="E81" s="69">
        <v>50</v>
      </c>
      <c r="F81" s="70">
        <f t="shared" si="4"/>
        <v>3</v>
      </c>
      <c r="G81" s="71">
        <f>SUM(feb!F81 + mrt!L81 + apr!K81+ mei!L81+ jun!M81+ jul!J81+ aug!L81 +  sep!K81 + F81)</f>
        <v>49</v>
      </c>
      <c r="H81" s="72">
        <f t="shared" si="5"/>
        <v>217</v>
      </c>
      <c r="I81" s="73">
        <f>SUM(feb!H81 + mrt!N81 + apr!M81+ mei!N81+ jun!O81+ jul!L81+ aug!N81 +  sep!M81 + H81)</f>
        <v>4134</v>
      </c>
    </row>
    <row r="82" spans="1:9" x14ac:dyDescent="0.2">
      <c r="A82" s="68" t="s">
        <v>75</v>
      </c>
      <c r="B82" s="69"/>
      <c r="C82" s="69"/>
      <c r="D82" s="69"/>
      <c r="E82" s="69">
        <v>50</v>
      </c>
      <c r="F82" s="70">
        <f t="shared" si="4"/>
        <v>1</v>
      </c>
      <c r="G82" s="71">
        <f>SUM(feb!F82 + mrt!L82 + apr!K82+ mei!L82+ jun!M82+ jul!J82+ aug!L82 +  sep!K82 + F82)</f>
        <v>14</v>
      </c>
      <c r="H82" s="72">
        <f t="shared" si="5"/>
        <v>50</v>
      </c>
      <c r="I82" s="73">
        <f>SUM(feb!H82 + mrt!N82 + apr!M82+ mei!N82+ jun!O82+ jul!L82+ aug!N82 +  sep!M82 + H82)</f>
        <v>1063</v>
      </c>
    </row>
    <row r="83" spans="1:9" x14ac:dyDescent="0.2">
      <c r="A83" s="68" t="s">
        <v>20</v>
      </c>
      <c r="B83" s="69"/>
      <c r="C83" s="69"/>
      <c r="D83" s="69"/>
      <c r="E83" s="69">
        <v>50</v>
      </c>
      <c r="F83" s="70">
        <f t="shared" si="4"/>
        <v>1</v>
      </c>
      <c r="G83" s="71">
        <f>SUM(feb!F83 + mrt!L83 + apr!K83+ mei!L83+ jun!M83+ jul!J83+ aug!L83 +  sep!K83 + F83)</f>
        <v>36</v>
      </c>
      <c r="H83" s="72">
        <f t="shared" si="5"/>
        <v>50</v>
      </c>
      <c r="I83" s="73">
        <f>SUM(feb!H83 + mrt!N83 + apr!M83+ mei!N83+ jun!O83+ jul!L83+ aug!N83 +  sep!M83 + H83)</f>
        <v>2192</v>
      </c>
    </row>
    <row r="84" spans="1:9" x14ac:dyDescent="0.2">
      <c r="A84" s="68" t="s">
        <v>64</v>
      </c>
      <c r="B84" s="69"/>
      <c r="C84" s="69"/>
      <c r="D84" s="69"/>
      <c r="E84" s="69"/>
      <c r="F84" s="70">
        <f t="shared" si="4"/>
        <v>0</v>
      </c>
      <c r="G84" s="71">
        <f>SUM(feb!F84 + mrt!L84 + apr!K84+ mei!L84+ jun!M84+ jul!J84+ aug!L84 +  sep!K84 + F84)</f>
        <v>0</v>
      </c>
      <c r="H84" s="72">
        <f t="shared" si="5"/>
        <v>0</v>
      </c>
      <c r="I84" s="73">
        <f>SUM(feb!H84 + mrt!N84 + apr!M84+ mei!N84+ jun!O84+ jul!L84+ aug!N84 +  sep!M84 + H84)</f>
        <v>0</v>
      </c>
    </row>
    <row r="85" spans="1:9" x14ac:dyDescent="0.2">
      <c r="A85" s="68" t="s">
        <v>26</v>
      </c>
      <c r="B85" s="69"/>
      <c r="C85" s="69"/>
      <c r="D85" s="69"/>
      <c r="E85" s="69"/>
      <c r="F85" s="70">
        <f t="shared" si="4"/>
        <v>0</v>
      </c>
      <c r="G85" s="71">
        <f>SUM(feb!F85 + mrt!L85 + apr!K85+ mei!L85+ jun!M85+ jul!J85+ aug!L85 +  sep!K85 + F85)</f>
        <v>25</v>
      </c>
      <c r="H85" s="72">
        <f t="shared" si="5"/>
        <v>0</v>
      </c>
      <c r="I85" s="73">
        <f>SUM(feb!H85 + mrt!N85 + apr!M85+ mei!N85+ jun!O85+ jul!L85+ aug!N85 +  sep!M85 + H85)</f>
        <v>1620</v>
      </c>
    </row>
    <row r="86" spans="1:9" x14ac:dyDescent="0.2">
      <c r="A86" s="68" t="s">
        <v>43</v>
      </c>
      <c r="B86" s="69">
        <v>97</v>
      </c>
      <c r="C86" s="69">
        <v>66</v>
      </c>
      <c r="D86" s="69">
        <v>90</v>
      </c>
      <c r="E86" s="69">
        <v>50</v>
      </c>
      <c r="F86" s="70">
        <f t="shared" si="4"/>
        <v>4</v>
      </c>
      <c r="G86" s="71">
        <f>SUM(feb!F86 + mrt!L86 + apr!K86+ mei!L86+ jun!M86+ jul!J86+ aug!L86 +  sep!K86 + F86)</f>
        <v>71</v>
      </c>
      <c r="H86" s="72">
        <f t="shared" si="5"/>
        <v>303</v>
      </c>
      <c r="I86" s="73">
        <f>SUM(feb!H86 + mrt!N86 + apr!M86+ mei!N86+ jun!O86+ jul!L86+ aug!N86 +  sep!M86 + H86)</f>
        <v>6597</v>
      </c>
    </row>
    <row r="87" spans="1:9" x14ac:dyDescent="0.2">
      <c r="A87" s="68" t="s">
        <v>121</v>
      </c>
      <c r="B87" s="69"/>
      <c r="C87" s="69"/>
      <c r="D87" s="69">
        <v>79</v>
      </c>
      <c r="E87" s="69">
        <v>50</v>
      </c>
      <c r="F87" s="70">
        <f t="shared" si="4"/>
        <v>2</v>
      </c>
      <c r="G87" s="71">
        <f>SUM(feb!F87 + mrt!L87 + apr!K87+ mei!L87+ jun!M87+ jul!J87+ aug!L87 +  sep!K87 + F87)</f>
        <v>25</v>
      </c>
      <c r="H87" s="72">
        <f t="shared" si="5"/>
        <v>129</v>
      </c>
      <c r="I87" s="73">
        <f>SUM(feb!H87 + mrt!N87 + apr!M87+ mei!N87+ jun!O87+ jul!L87+ aug!N87 +  sep!M87 + H87)</f>
        <v>1479</v>
      </c>
    </row>
    <row r="88" spans="1:9" x14ac:dyDescent="0.2">
      <c r="A88" s="68" t="s">
        <v>61</v>
      </c>
      <c r="B88" s="69"/>
      <c r="C88" s="69"/>
      <c r="D88" s="69"/>
      <c r="E88" s="69"/>
      <c r="F88" s="70">
        <f t="shared" si="4"/>
        <v>0</v>
      </c>
      <c r="G88" s="71">
        <f>SUM(feb!F88 + mrt!L88 + apr!K88+ mei!L88+ jun!M88+ jul!J88+ aug!L88 +  sep!K88 + F88)</f>
        <v>0</v>
      </c>
      <c r="H88" s="72">
        <f t="shared" si="5"/>
        <v>0</v>
      </c>
      <c r="I88" s="73">
        <f>SUM(feb!H88 + mrt!N88 + apr!M88+ mei!N88+ jun!O88+ jul!L88+ aug!N88 +  sep!M88 + H88)</f>
        <v>0</v>
      </c>
    </row>
    <row r="89" spans="1:9" x14ac:dyDescent="0.2">
      <c r="A89" s="68" t="s">
        <v>112</v>
      </c>
      <c r="B89" s="69"/>
      <c r="C89" s="69"/>
      <c r="D89" s="69">
        <v>86</v>
      </c>
      <c r="E89" s="69"/>
      <c r="F89" s="70">
        <f t="shared" si="4"/>
        <v>1</v>
      </c>
      <c r="G89" s="71">
        <f>SUM(feb!F89 + mrt!L89 + apr!K89+ mei!L89+ jun!M89+ jul!J89+ aug!L89 +  sep!K89 + F89)</f>
        <v>14</v>
      </c>
      <c r="H89" s="72">
        <f t="shared" si="5"/>
        <v>86</v>
      </c>
      <c r="I89" s="73">
        <f>SUM(feb!H89 + mrt!N89 + apr!M89+ mei!N89+ jun!O89+ jul!L89+ aug!N89 +  sep!M89 + H89)</f>
        <v>1065</v>
      </c>
    </row>
    <row r="90" spans="1:9" x14ac:dyDescent="0.2">
      <c r="A90" s="68" t="s">
        <v>96</v>
      </c>
      <c r="B90" s="69"/>
      <c r="C90" s="69"/>
      <c r="D90" s="69"/>
      <c r="E90" s="69"/>
      <c r="F90" s="70">
        <f t="shared" si="4"/>
        <v>0</v>
      </c>
      <c r="G90" s="71">
        <f>SUM(feb!F90 + mrt!L90 + apr!K90+ mei!L90+ jun!M90+ jul!J90+ aug!L90 +  sep!K90 + F90)</f>
        <v>0</v>
      </c>
      <c r="H90" s="72">
        <f t="shared" si="5"/>
        <v>0</v>
      </c>
      <c r="I90" s="73">
        <f>SUM(feb!H90 + mrt!N90 + apr!M90+ mei!N90+ jun!O90+ jul!L90+ aug!N90 +  sep!M90 + H90)</f>
        <v>0</v>
      </c>
    </row>
    <row r="91" spans="1:9" x14ac:dyDescent="0.2">
      <c r="A91" s="68" t="s">
        <v>97</v>
      </c>
      <c r="B91" s="69"/>
      <c r="C91" s="69"/>
      <c r="D91" s="69"/>
      <c r="E91" s="69"/>
      <c r="F91" s="70">
        <f t="shared" si="4"/>
        <v>0</v>
      </c>
      <c r="G91" s="71">
        <f>SUM(feb!F91 + mrt!L91 + apr!K91+ mei!L91+ jun!M91+ jul!J91+ aug!L91 +  sep!K91 + F91)</f>
        <v>0</v>
      </c>
      <c r="H91" s="72">
        <f t="shared" si="5"/>
        <v>0</v>
      </c>
      <c r="I91" s="73">
        <f>SUM(feb!H91 + mrt!N91 + apr!M91+ mei!N91+ jun!O91+ jul!L91+ aug!N91 +  sep!M91 + H91)</f>
        <v>0</v>
      </c>
    </row>
    <row r="92" spans="1:9" x14ac:dyDescent="0.2">
      <c r="A92" s="68" t="s">
        <v>82</v>
      </c>
      <c r="B92" s="69"/>
      <c r="C92" s="69"/>
      <c r="D92" s="69"/>
      <c r="E92" s="69"/>
      <c r="F92" s="70">
        <f t="shared" si="4"/>
        <v>0</v>
      </c>
      <c r="G92" s="71">
        <f>SUM(feb!F92 + mrt!L92 + apr!K92+ mei!L92+ jun!M92+ jul!J92+ aug!L92 +  sep!K92 + F92)</f>
        <v>7</v>
      </c>
      <c r="H92" s="72">
        <f t="shared" si="5"/>
        <v>0</v>
      </c>
      <c r="I92" s="73">
        <f>SUM(feb!H92 + mrt!N92 + apr!M92+ mei!N92+ jun!O92+ jul!L92+ aug!N92 +  sep!M92 + H92)</f>
        <v>727</v>
      </c>
    </row>
    <row r="93" spans="1:9" x14ac:dyDescent="0.2">
      <c r="A93" s="68" t="s">
        <v>73</v>
      </c>
      <c r="B93" s="69"/>
      <c r="C93" s="69"/>
      <c r="D93" s="69"/>
      <c r="E93" s="69"/>
      <c r="F93" s="70">
        <f t="shared" si="4"/>
        <v>0</v>
      </c>
      <c r="G93" s="71">
        <f>SUM(feb!F93 + mrt!L93 + apr!K93+ mei!L93+ jun!M93+ jul!J93+ aug!L93 +  sep!K93 + F93)</f>
        <v>0</v>
      </c>
      <c r="H93" s="72">
        <f t="shared" si="5"/>
        <v>0</v>
      </c>
      <c r="I93" s="73">
        <f>SUM(feb!H93 + mrt!N93 + apr!M93+ mei!N93+ jun!O93+ jul!L93+ aug!N93 +  sep!M93 + H93)</f>
        <v>0</v>
      </c>
    </row>
    <row r="94" spans="1:9" x14ac:dyDescent="0.2">
      <c r="A94" s="75" t="s">
        <v>216</v>
      </c>
      <c r="B94" s="69">
        <v>82</v>
      </c>
      <c r="C94" s="69"/>
      <c r="D94" s="69">
        <v>79</v>
      </c>
      <c r="E94" s="69">
        <v>50</v>
      </c>
      <c r="F94" s="70">
        <f t="shared" si="4"/>
        <v>3</v>
      </c>
      <c r="G94" s="71">
        <f>SUM(feb!F94 + mrt!L94 + apr!K94+ mei!L94+ jun!M94+ jul!J94+ aug!L94 +  sep!K94 + F94)</f>
        <v>8</v>
      </c>
      <c r="H94" s="72">
        <f t="shared" si="5"/>
        <v>211</v>
      </c>
      <c r="I94" s="73">
        <f>SUM(feb!H94 + mrt!N94 + apr!M94+ mei!N94+ jun!O94+ jul!L94+ aug!N94 +  sep!M94 + H94)</f>
        <v>538</v>
      </c>
    </row>
    <row r="95" spans="1:9" x14ac:dyDescent="0.2">
      <c r="A95" s="75" t="s">
        <v>98</v>
      </c>
      <c r="B95" s="69"/>
      <c r="C95" s="69"/>
      <c r="D95" s="69"/>
      <c r="E95" s="69"/>
      <c r="F95" s="70">
        <f t="shared" si="4"/>
        <v>0</v>
      </c>
      <c r="G95" s="71">
        <f>SUM(feb!F95 + mrt!L95 + apr!K95+ mei!L95+ jun!M95+ jul!J95+ aug!L95 +  sep!K95 + F95)</f>
        <v>1</v>
      </c>
      <c r="H95" s="72">
        <f t="shared" si="5"/>
        <v>0</v>
      </c>
      <c r="I95" s="73">
        <f>SUM(feb!H95 + mrt!N95 + apr!M95+ mei!N95+ jun!O95+ jul!L95+ aug!N95 +  sep!M95 + H95)</f>
        <v>62</v>
      </c>
    </row>
    <row r="96" spans="1:9" x14ac:dyDescent="0.2">
      <c r="A96" s="75" t="s">
        <v>116</v>
      </c>
      <c r="B96" s="69"/>
      <c r="C96" s="69"/>
      <c r="D96" s="69"/>
      <c r="E96" s="69"/>
      <c r="F96" s="70">
        <f t="shared" si="4"/>
        <v>0</v>
      </c>
      <c r="G96" s="71">
        <f>SUM(feb!F96 + mrt!L96 + apr!K96+ mei!L96+ jun!M96+ jul!J96+ aug!L96 +  sep!K96 + F96)</f>
        <v>4</v>
      </c>
      <c r="H96" s="72">
        <f t="shared" si="5"/>
        <v>0</v>
      </c>
      <c r="I96" s="73">
        <f>SUM(feb!H96 + mrt!N96 + apr!M96+ mei!N96+ jun!O96+ jul!L96+ aug!N96 +  sep!M96 + H96)</f>
        <v>327</v>
      </c>
    </row>
    <row r="97" spans="1:9" x14ac:dyDescent="0.2">
      <c r="A97" s="75" t="s">
        <v>101</v>
      </c>
      <c r="B97" s="69">
        <v>81</v>
      </c>
      <c r="C97" s="69"/>
      <c r="D97" s="69">
        <v>86</v>
      </c>
      <c r="E97" s="69"/>
      <c r="F97" s="70">
        <f t="shared" si="4"/>
        <v>2</v>
      </c>
      <c r="G97" s="71">
        <f>SUM(feb!F97 + mrt!L97 + apr!K97+ mei!L97+ jun!M97+ jul!J97+ aug!L97 +  sep!K97 + F97)</f>
        <v>33</v>
      </c>
      <c r="H97" s="72">
        <f t="shared" si="5"/>
        <v>167</v>
      </c>
      <c r="I97" s="73">
        <f>SUM(feb!H97 + mrt!N97 + apr!M97+ mei!N97+ jun!O97+ jul!L97+ aug!N97 +  sep!M97 + H97)</f>
        <v>2852</v>
      </c>
    </row>
    <row r="98" spans="1:9" x14ac:dyDescent="0.2">
      <c r="A98" s="75" t="s">
        <v>99</v>
      </c>
      <c r="B98" s="69"/>
      <c r="C98" s="69"/>
      <c r="D98" s="69"/>
      <c r="E98" s="69"/>
      <c r="F98" s="70">
        <f t="shared" si="4"/>
        <v>0</v>
      </c>
      <c r="G98" s="71">
        <f>SUM(feb!F98 + mrt!L98 + apr!K98+ mei!L98+ jun!M98+ jul!J98+ aug!L98 +  sep!K98 + F98)</f>
        <v>5</v>
      </c>
      <c r="H98" s="72">
        <f t="shared" si="5"/>
        <v>0</v>
      </c>
      <c r="I98" s="73">
        <f>SUM(feb!H98 + mrt!N98 + apr!M98+ mei!N98+ jun!O98+ jul!L98+ aug!N98 +  sep!M98 + H98)</f>
        <v>518</v>
      </c>
    </row>
    <row r="99" spans="1:9" x14ac:dyDescent="0.2">
      <c r="A99" s="75" t="s">
        <v>74</v>
      </c>
      <c r="B99" s="69">
        <v>82</v>
      </c>
      <c r="C99" s="69"/>
      <c r="D99" s="69">
        <v>79</v>
      </c>
      <c r="E99" s="69">
        <v>50</v>
      </c>
      <c r="F99" s="70">
        <f t="shared" si="4"/>
        <v>3</v>
      </c>
      <c r="G99" s="71">
        <f>SUM(feb!F99 + mrt!L99 + apr!K99+ mei!L99+ jun!M99+ jul!J99+ aug!L99 +  sep!K99 + F99)</f>
        <v>38</v>
      </c>
      <c r="H99" s="72">
        <f t="shared" si="5"/>
        <v>211</v>
      </c>
      <c r="I99" s="73">
        <f>SUM(feb!H99 + mrt!N99 + apr!M99+ mei!N99+ jun!O99+ jul!L99+ aug!N99 +  sep!M99 + H99)</f>
        <v>2356</v>
      </c>
    </row>
    <row r="100" spans="1:9" ht="14.25" customHeight="1" thickBot="1" x14ac:dyDescent="0.25">
      <c r="A100" s="76" t="s">
        <v>21</v>
      </c>
      <c r="B100" s="77"/>
      <c r="C100" s="77"/>
      <c r="D100" s="77"/>
      <c r="E100" s="77"/>
      <c r="F100" s="70">
        <f t="shared" si="4"/>
        <v>0</v>
      </c>
      <c r="G100" s="71">
        <f>SUM(feb!F100 + mrt!L100 + apr!K100+ mei!L100+ jun!M100+ jul!J100+ aug!L100 +  sep!K100 + F100)</f>
        <v>9</v>
      </c>
      <c r="H100" s="72">
        <f t="shared" si="5"/>
        <v>0</v>
      </c>
      <c r="I100" s="73">
        <f>SUM(feb!H100 + mrt!N100 + apr!M100+ mei!N100+ jun!O100+ jul!L100+ aug!N100 +  sep!M100 + H100)</f>
        <v>505</v>
      </c>
    </row>
  </sheetData>
  <mergeCells count="4">
    <mergeCell ref="H2:H3"/>
    <mergeCell ref="I2:I3"/>
    <mergeCell ref="F2:F3"/>
    <mergeCell ref="G2:G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K113"/>
  <sheetViews>
    <sheetView topLeftCell="A64" zoomScale="80" zoomScaleNormal="80" workbookViewId="0">
      <selection activeCell="X101" sqref="X101"/>
    </sheetView>
  </sheetViews>
  <sheetFormatPr defaultRowHeight="12.75" x14ac:dyDescent="0.2"/>
  <cols>
    <col min="1" max="1" width="31" bestFit="1" customWidth="1"/>
    <col min="2" max="14" width="3.42578125" customWidth="1"/>
    <col min="15" max="15" width="5.5703125" customWidth="1"/>
    <col min="16" max="16" width="7.5703125" customWidth="1"/>
    <col min="17" max="17" width="9" customWidth="1"/>
    <col min="18" max="18" width="10.140625" customWidth="1"/>
    <col min="19" max="19" width="2.42578125" customWidth="1"/>
    <col min="20" max="20" width="10.42578125" customWidth="1"/>
    <col min="21" max="21" width="8.5703125" customWidth="1"/>
    <col min="22" max="22" width="10" customWidth="1"/>
    <col min="23" max="23" width="39.42578125" customWidth="1"/>
    <col min="24" max="24" width="11.85546875" customWidth="1"/>
    <col min="25" max="25" width="3.5703125" customWidth="1"/>
    <col min="26" max="26" width="7.5703125" hidden="1" customWidth="1"/>
    <col min="27" max="30" width="7.5703125" customWidth="1"/>
    <col min="32" max="32" width="14" customWidth="1"/>
    <col min="33" max="36" width="8.7109375" customWidth="1"/>
  </cols>
  <sheetData>
    <row r="1" spans="1:33" s="1" customFormat="1" ht="92.25" customHeight="1" thickBot="1" x14ac:dyDescent="0.25">
      <c r="A1" s="12"/>
      <c r="B1" s="11" t="s">
        <v>34</v>
      </c>
      <c r="C1" s="11" t="s">
        <v>35</v>
      </c>
      <c r="D1" s="11" t="s">
        <v>36</v>
      </c>
      <c r="E1" s="11" t="s">
        <v>37</v>
      </c>
      <c r="F1" s="11" t="s">
        <v>38</v>
      </c>
      <c r="G1" s="11" t="s">
        <v>39</v>
      </c>
      <c r="H1" s="11" t="s">
        <v>41</v>
      </c>
      <c r="I1" s="11" t="s">
        <v>40</v>
      </c>
      <c r="J1" s="11" t="s">
        <v>42</v>
      </c>
      <c r="K1" s="11" t="s">
        <v>119</v>
      </c>
      <c r="L1" s="11" t="s">
        <v>86</v>
      </c>
      <c r="M1" s="11" t="s">
        <v>87</v>
      </c>
      <c r="N1" s="11" t="s">
        <v>88</v>
      </c>
      <c r="O1" s="17" t="s">
        <v>33</v>
      </c>
      <c r="P1" s="22" t="s">
        <v>90</v>
      </c>
      <c r="Q1" s="22" t="s">
        <v>91</v>
      </c>
      <c r="R1" s="16" t="s">
        <v>92</v>
      </c>
      <c r="T1" s="59" t="s">
        <v>137</v>
      </c>
      <c r="U1" s="22" t="s">
        <v>104</v>
      </c>
      <c r="V1" s="16" t="s">
        <v>136</v>
      </c>
      <c r="W1" s="59"/>
      <c r="X1" s="59" t="s">
        <v>120</v>
      </c>
      <c r="Y1" s="52"/>
      <c r="Z1" s="16">
        <v>2016</v>
      </c>
      <c r="AA1" s="16">
        <v>2017</v>
      </c>
      <c r="AB1" s="16">
        <v>2018</v>
      </c>
      <c r="AC1" s="16">
        <v>2019</v>
      </c>
      <c r="AD1" s="16"/>
    </row>
    <row r="2" spans="1:33" ht="18.75" thickBot="1" x14ac:dyDescent="0.3">
      <c r="A2" s="46" t="s">
        <v>83</v>
      </c>
      <c r="B2" s="2">
        <f>feb!F4</f>
        <v>2</v>
      </c>
      <c r="C2" s="2">
        <f>mrt!L4</f>
        <v>2</v>
      </c>
      <c r="D2" s="2">
        <f>apr!K4</f>
        <v>2</v>
      </c>
      <c r="E2" s="2">
        <f>mei!L4</f>
        <v>4</v>
      </c>
      <c r="F2" s="2">
        <f>jun!M4</f>
        <v>5</v>
      </c>
      <c r="G2" s="2">
        <f>jul!J4</f>
        <v>1</v>
      </c>
      <c r="H2" s="2">
        <f>aug!L4</f>
        <v>3</v>
      </c>
      <c r="I2" s="2">
        <f>sep!K4</f>
        <v>3</v>
      </c>
      <c r="J2" s="2">
        <f>okt!F4</f>
        <v>3</v>
      </c>
      <c r="K2" s="2"/>
      <c r="L2" s="2"/>
      <c r="M2" s="2"/>
      <c r="N2" s="2">
        <v>10</v>
      </c>
      <c r="O2" s="18">
        <f>SUM(B2:N2)</f>
        <v>35</v>
      </c>
      <c r="P2" s="24">
        <f>(SUM(B2:J2))*40/100</f>
        <v>10</v>
      </c>
      <c r="Q2" s="24">
        <f>SUM(K2:N2)*80/100</f>
        <v>8</v>
      </c>
      <c r="R2" s="21">
        <f>P2+Q2</f>
        <v>18</v>
      </c>
      <c r="T2" s="88">
        <v>50.8</v>
      </c>
      <c r="U2" s="78"/>
      <c r="V2" s="21">
        <v>64</v>
      </c>
      <c r="W2" s="21" t="s">
        <v>155</v>
      </c>
      <c r="X2" s="88">
        <f>R2+T2-V2+U2</f>
        <v>4.7999999999999972</v>
      </c>
      <c r="Y2" s="53"/>
      <c r="Z2" s="54">
        <v>20</v>
      </c>
      <c r="AA2" s="54">
        <v>10</v>
      </c>
      <c r="AB2" s="54">
        <v>0</v>
      </c>
      <c r="AC2" s="54">
        <f>K2+L2+M2+N2</f>
        <v>10</v>
      </c>
      <c r="AD2" s="44">
        <f>AA2+AB2+AC2</f>
        <v>20</v>
      </c>
      <c r="AF2" s="80" t="s">
        <v>122</v>
      </c>
      <c r="AG2" s="81" t="s">
        <v>126</v>
      </c>
    </row>
    <row r="3" spans="1:33" ht="18.75" thickBot="1" x14ac:dyDescent="0.3">
      <c r="A3" s="46" t="s">
        <v>2</v>
      </c>
      <c r="B3" s="2">
        <f>feb!F5</f>
        <v>0</v>
      </c>
      <c r="C3" s="2">
        <f>mrt!L5</f>
        <v>0</v>
      </c>
      <c r="D3" s="2">
        <f>apr!K5</f>
        <v>0</v>
      </c>
      <c r="E3" s="2">
        <f>mei!L5</f>
        <v>0</v>
      </c>
      <c r="F3" s="2">
        <f>jun!M5</f>
        <v>0</v>
      </c>
      <c r="G3" s="2">
        <f>jul!J5</f>
        <v>0</v>
      </c>
      <c r="H3" s="2">
        <f>aug!L5</f>
        <v>0</v>
      </c>
      <c r="I3" s="2">
        <f>sep!K5</f>
        <v>0</v>
      </c>
      <c r="J3" s="2">
        <f>okt!F5</f>
        <v>0</v>
      </c>
      <c r="K3" s="2"/>
      <c r="L3" s="2"/>
      <c r="M3" s="2"/>
      <c r="N3" s="2"/>
      <c r="O3" s="18">
        <f t="shared" ref="O3:O63" si="0">SUM(B3:N3)</f>
        <v>0</v>
      </c>
      <c r="P3" s="24">
        <f t="shared" ref="P3:P63" si="1">(SUM(B3:J3))*40/100</f>
        <v>0</v>
      </c>
      <c r="Q3" s="24">
        <f t="shared" ref="Q3:Q63" si="2">SUM(K3:N3)*80/100</f>
        <v>0</v>
      </c>
      <c r="R3" s="21">
        <f t="shared" ref="R3:R63" si="3">P3+Q3</f>
        <v>0</v>
      </c>
      <c r="T3" s="88">
        <v>0.8</v>
      </c>
      <c r="U3" s="78"/>
      <c r="V3" s="21"/>
      <c r="W3" s="21"/>
      <c r="X3" s="91">
        <f t="shared" ref="X3:X63" si="4">R3+T3-V3+U3</f>
        <v>0.8</v>
      </c>
      <c r="Y3" s="53"/>
      <c r="Z3" s="54">
        <v>0</v>
      </c>
      <c r="AA3" s="54">
        <v>0</v>
      </c>
      <c r="AB3" s="54">
        <v>0</v>
      </c>
      <c r="AC3" s="54">
        <f t="shared" ref="AC3:AC63" si="5">K3+L3+M3+N3</f>
        <v>0</v>
      </c>
      <c r="AD3" s="44">
        <f t="shared" ref="AD3:AD63" si="6">AA3+AB3+AC3</f>
        <v>0</v>
      </c>
      <c r="AF3" s="81"/>
      <c r="AG3" s="81"/>
    </row>
    <row r="4" spans="1:33" ht="18.75" thickBot="1" x14ac:dyDescent="0.3">
      <c r="A4" s="46" t="s">
        <v>22</v>
      </c>
      <c r="B4" s="2">
        <f>feb!F6</f>
        <v>1</v>
      </c>
      <c r="C4" s="2">
        <f>mrt!L6</f>
        <v>0</v>
      </c>
      <c r="D4" s="2">
        <f>apr!K6</f>
        <v>0</v>
      </c>
      <c r="E4" s="2">
        <f>mei!L6</f>
        <v>0</v>
      </c>
      <c r="F4" s="2">
        <f>jun!M6</f>
        <v>0</v>
      </c>
      <c r="G4" s="2">
        <f>jul!J6</f>
        <v>0</v>
      </c>
      <c r="H4" s="2">
        <f>aug!L6</f>
        <v>0</v>
      </c>
      <c r="I4" s="2">
        <f>sep!K6</f>
        <v>0</v>
      </c>
      <c r="J4" s="2">
        <f>okt!F6</f>
        <v>1</v>
      </c>
      <c r="K4" s="2"/>
      <c r="L4" s="2"/>
      <c r="M4" s="2"/>
      <c r="N4" s="2">
        <v>10</v>
      </c>
      <c r="O4" s="18">
        <f t="shared" si="0"/>
        <v>12</v>
      </c>
      <c r="P4" s="24">
        <f t="shared" si="1"/>
        <v>0.8</v>
      </c>
      <c r="Q4" s="24">
        <f t="shared" si="2"/>
        <v>8</v>
      </c>
      <c r="R4" s="21">
        <f t="shared" si="3"/>
        <v>8.8000000000000007</v>
      </c>
      <c r="T4" s="88">
        <v>10.4</v>
      </c>
      <c r="U4" s="78"/>
      <c r="V4" s="21">
        <v>18.8</v>
      </c>
      <c r="W4" s="21" t="s">
        <v>156</v>
      </c>
      <c r="X4" s="88">
        <f t="shared" si="4"/>
        <v>0.40000000000000213</v>
      </c>
      <c r="Y4" s="53"/>
      <c r="Z4" s="54">
        <v>0</v>
      </c>
      <c r="AA4" s="54">
        <v>10</v>
      </c>
      <c r="AB4" s="54">
        <v>0</v>
      </c>
      <c r="AC4" s="54">
        <f t="shared" si="5"/>
        <v>10</v>
      </c>
      <c r="AD4" s="44">
        <f t="shared" si="6"/>
        <v>20</v>
      </c>
      <c r="AF4" s="80" t="s">
        <v>123</v>
      </c>
      <c r="AG4" s="81" t="s">
        <v>124</v>
      </c>
    </row>
    <row r="5" spans="1:33" ht="18.75" thickBot="1" x14ac:dyDescent="0.3">
      <c r="A5" s="46" t="s">
        <v>62</v>
      </c>
      <c r="B5" s="2">
        <f>feb!F7</f>
        <v>1</v>
      </c>
      <c r="C5" s="2">
        <f>mrt!L7</f>
        <v>3</v>
      </c>
      <c r="D5" s="2">
        <f>apr!K7</f>
        <v>3</v>
      </c>
      <c r="E5" s="2">
        <f>mei!L7</f>
        <v>3</v>
      </c>
      <c r="F5" s="2">
        <f>jun!M7</f>
        <v>0</v>
      </c>
      <c r="G5" s="2">
        <f>jul!J7</f>
        <v>0</v>
      </c>
      <c r="H5" s="2">
        <f>aug!L7</f>
        <v>0</v>
      </c>
      <c r="I5" s="2">
        <f>sep!K7</f>
        <v>0</v>
      </c>
      <c r="J5" s="2">
        <f>okt!F7</f>
        <v>0</v>
      </c>
      <c r="K5" s="2"/>
      <c r="L5" s="2"/>
      <c r="M5" s="2">
        <v>5</v>
      </c>
      <c r="N5" s="2">
        <v>10</v>
      </c>
      <c r="O5" s="18">
        <f t="shared" si="0"/>
        <v>25</v>
      </c>
      <c r="P5" s="24">
        <f t="shared" si="1"/>
        <v>4</v>
      </c>
      <c r="Q5" s="24">
        <f t="shared" si="2"/>
        <v>12</v>
      </c>
      <c r="R5" s="21">
        <f t="shared" si="3"/>
        <v>16</v>
      </c>
      <c r="T5" s="88">
        <v>33.200000000000003</v>
      </c>
      <c r="U5" s="78"/>
      <c r="V5" s="21">
        <v>49.2</v>
      </c>
      <c r="W5" s="21" t="s">
        <v>157</v>
      </c>
      <c r="X5" s="88">
        <f t="shared" si="4"/>
        <v>0</v>
      </c>
      <c r="Y5" s="53"/>
      <c r="Z5" s="54">
        <v>0</v>
      </c>
      <c r="AA5" s="54">
        <v>10</v>
      </c>
      <c r="AB5" s="54">
        <v>15</v>
      </c>
      <c r="AC5" s="54">
        <f t="shared" si="5"/>
        <v>15</v>
      </c>
      <c r="AD5" s="44">
        <f t="shared" si="6"/>
        <v>40</v>
      </c>
      <c r="AF5" s="81"/>
      <c r="AG5" s="81" t="s">
        <v>125</v>
      </c>
    </row>
    <row r="6" spans="1:33" ht="18.75" thickBot="1" x14ac:dyDescent="0.3">
      <c r="A6" s="46" t="s">
        <v>55</v>
      </c>
      <c r="B6" s="2">
        <f>feb!F8</f>
        <v>0</v>
      </c>
      <c r="C6" s="2">
        <f>mrt!L8</f>
        <v>0</v>
      </c>
      <c r="D6" s="2">
        <f>apr!K8</f>
        <v>0</v>
      </c>
      <c r="E6" s="2">
        <f>mei!L8</f>
        <v>0</v>
      </c>
      <c r="F6" s="2">
        <f>jun!M8</f>
        <v>0</v>
      </c>
      <c r="G6" s="2">
        <f>jul!J8</f>
        <v>0</v>
      </c>
      <c r="H6" s="2">
        <f>aug!L8</f>
        <v>0</v>
      </c>
      <c r="I6" s="2">
        <f>sep!K8</f>
        <v>0</v>
      </c>
      <c r="J6" s="2">
        <f>okt!F8</f>
        <v>0</v>
      </c>
      <c r="K6" s="2"/>
      <c r="L6" s="2"/>
      <c r="M6" s="2"/>
      <c r="N6" s="2">
        <v>10</v>
      </c>
      <c r="O6" s="18">
        <f t="shared" si="0"/>
        <v>10</v>
      </c>
      <c r="P6" s="24">
        <f t="shared" si="1"/>
        <v>0</v>
      </c>
      <c r="Q6" s="24">
        <f t="shared" si="2"/>
        <v>8</v>
      </c>
      <c r="R6" s="21">
        <f t="shared" si="3"/>
        <v>8</v>
      </c>
      <c r="T6" s="88">
        <v>22.4</v>
      </c>
      <c r="U6" s="78"/>
      <c r="V6" s="21"/>
      <c r="W6" s="21"/>
      <c r="X6" s="88">
        <f t="shared" si="4"/>
        <v>30.4</v>
      </c>
      <c r="Y6" s="53"/>
      <c r="Z6" s="54">
        <v>0</v>
      </c>
      <c r="AA6" s="54">
        <v>10</v>
      </c>
      <c r="AB6" s="54">
        <v>10</v>
      </c>
      <c r="AC6" s="54">
        <f t="shared" si="5"/>
        <v>10</v>
      </c>
      <c r="AD6" s="44">
        <f t="shared" si="6"/>
        <v>30</v>
      </c>
    </row>
    <row r="7" spans="1:33" ht="18.75" thickBot="1" x14ac:dyDescent="0.3">
      <c r="A7" s="46" t="s">
        <v>59</v>
      </c>
      <c r="B7" s="2">
        <f>feb!F9</f>
        <v>4</v>
      </c>
      <c r="C7" s="2">
        <f>mrt!L9</f>
        <v>5</v>
      </c>
      <c r="D7" s="2">
        <f>apr!K9</f>
        <v>5</v>
      </c>
      <c r="E7" s="2">
        <f>mei!L9</f>
        <v>3</v>
      </c>
      <c r="F7" s="2">
        <f>jun!M9</f>
        <v>7</v>
      </c>
      <c r="G7" s="2">
        <f>jul!J9</f>
        <v>4</v>
      </c>
      <c r="H7" s="2">
        <f>aug!L9</f>
        <v>4</v>
      </c>
      <c r="I7" s="2">
        <f>sep!K9</f>
        <v>2</v>
      </c>
      <c r="J7" s="2">
        <f>okt!F9</f>
        <v>1</v>
      </c>
      <c r="K7" s="2"/>
      <c r="L7" s="2"/>
      <c r="M7" s="2"/>
      <c r="N7" s="2"/>
      <c r="O7" s="18">
        <f t="shared" si="0"/>
        <v>35</v>
      </c>
      <c r="P7" s="24">
        <f t="shared" si="1"/>
        <v>14</v>
      </c>
      <c r="Q7" s="24">
        <f t="shared" si="2"/>
        <v>0</v>
      </c>
      <c r="R7" s="21">
        <f t="shared" si="3"/>
        <v>14</v>
      </c>
      <c r="T7" s="88">
        <v>53.4</v>
      </c>
      <c r="U7" s="78"/>
      <c r="V7" s="21">
        <v>61.8</v>
      </c>
      <c r="W7" s="21" t="s">
        <v>158</v>
      </c>
      <c r="X7" s="88">
        <f t="shared" si="4"/>
        <v>5.6000000000000085</v>
      </c>
      <c r="Y7" s="53"/>
      <c r="Z7" s="54">
        <v>20</v>
      </c>
      <c r="AA7" s="54">
        <v>10</v>
      </c>
      <c r="AB7" s="54">
        <v>20</v>
      </c>
      <c r="AC7" s="54">
        <f t="shared" si="5"/>
        <v>0</v>
      </c>
      <c r="AD7" s="44">
        <f t="shared" si="6"/>
        <v>30</v>
      </c>
    </row>
    <row r="8" spans="1:33" ht="18.75" thickBot="1" x14ac:dyDescent="0.3">
      <c r="A8" s="46" t="s">
        <v>3</v>
      </c>
      <c r="B8" s="2">
        <f>feb!F10</f>
        <v>4</v>
      </c>
      <c r="C8" s="2">
        <f>mrt!L10</f>
        <v>8</v>
      </c>
      <c r="D8" s="2">
        <f>apr!K10</f>
        <v>5</v>
      </c>
      <c r="E8" s="2">
        <f>mei!L10</f>
        <v>5</v>
      </c>
      <c r="F8" s="2">
        <f>jun!M10</f>
        <v>8</v>
      </c>
      <c r="G8" s="2">
        <f>jul!J10</f>
        <v>0</v>
      </c>
      <c r="H8" s="2">
        <f>aug!L10</f>
        <v>4</v>
      </c>
      <c r="I8" s="2">
        <f>sep!K10</f>
        <v>3</v>
      </c>
      <c r="J8" s="2">
        <f>okt!F10</f>
        <v>0</v>
      </c>
      <c r="K8" s="2"/>
      <c r="L8" s="2"/>
      <c r="M8" s="2"/>
      <c r="N8" s="2">
        <v>20</v>
      </c>
      <c r="O8" s="18">
        <f t="shared" si="0"/>
        <v>57</v>
      </c>
      <c r="P8" s="24">
        <f t="shared" si="1"/>
        <v>14.8</v>
      </c>
      <c r="Q8" s="24">
        <f t="shared" si="2"/>
        <v>16</v>
      </c>
      <c r="R8" s="21">
        <f t="shared" si="3"/>
        <v>30.8</v>
      </c>
      <c r="T8" s="88">
        <v>39.200000000000003</v>
      </c>
      <c r="U8" s="78"/>
      <c r="V8" s="21">
        <v>66</v>
      </c>
      <c r="W8" s="21" t="s">
        <v>159</v>
      </c>
      <c r="X8" s="88">
        <f t="shared" si="4"/>
        <v>4</v>
      </c>
      <c r="Y8" s="53"/>
      <c r="Z8" s="54">
        <v>15</v>
      </c>
      <c r="AA8" s="54">
        <v>20</v>
      </c>
      <c r="AB8" s="54">
        <v>0</v>
      </c>
      <c r="AC8" s="54">
        <f t="shared" si="5"/>
        <v>20</v>
      </c>
      <c r="AD8" s="44">
        <f t="shared" si="6"/>
        <v>40</v>
      </c>
    </row>
    <row r="9" spans="1:33" ht="18.75" thickBot="1" x14ac:dyDescent="0.3">
      <c r="A9" s="46" t="s">
        <v>58</v>
      </c>
      <c r="B9" s="2">
        <f>feb!F11</f>
        <v>4</v>
      </c>
      <c r="C9" s="2">
        <f>mrt!L11</f>
        <v>7</v>
      </c>
      <c r="D9" s="2">
        <f>apr!K11</f>
        <v>4</v>
      </c>
      <c r="E9" s="2">
        <f>mei!L11</f>
        <v>6</v>
      </c>
      <c r="F9" s="2">
        <f>jun!M11</f>
        <v>7</v>
      </c>
      <c r="G9" s="2">
        <f>jul!J11</f>
        <v>2</v>
      </c>
      <c r="H9" s="2">
        <f>aug!L11</f>
        <v>2</v>
      </c>
      <c r="I9" s="2">
        <f>sep!K11</f>
        <v>3</v>
      </c>
      <c r="J9" s="2">
        <f>okt!F11</f>
        <v>1</v>
      </c>
      <c r="K9" s="2"/>
      <c r="L9" s="2"/>
      <c r="M9" s="2">
        <v>10</v>
      </c>
      <c r="N9" s="2">
        <v>30</v>
      </c>
      <c r="O9" s="18">
        <f t="shared" si="0"/>
        <v>76</v>
      </c>
      <c r="P9" s="24">
        <f t="shared" si="1"/>
        <v>14.4</v>
      </c>
      <c r="Q9" s="24">
        <f t="shared" si="2"/>
        <v>32</v>
      </c>
      <c r="R9" s="21">
        <f t="shared" si="3"/>
        <v>46.4</v>
      </c>
      <c r="T9" s="88">
        <v>91.6</v>
      </c>
      <c r="U9" s="78"/>
      <c r="V9" s="21">
        <v>133.6</v>
      </c>
      <c r="W9" s="21" t="s">
        <v>160</v>
      </c>
      <c r="X9" s="88">
        <f t="shared" si="4"/>
        <v>4.4000000000000057</v>
      </c>
      <c r="Y9" s="53"/>
      <c r="Z9" s="54">
        <v>25</v>
      </c>
      <c r="AA9" s="54">
        <v>25</v>
      </c>
      <c r="AB9" s="54">
        <v>25</v>
      </c>
      <c r="AC9" s="54">
        <f t="shared" si="5"/>
        <v>40</v>
      </c>
      <c r="AD9" s="44">
        <f t="shared" si="6"/>
        <v>90</v>
      </c>
      <c r="AG9" s="45"/>
    </row>
    <row r="10" spans="1:33" ht="18.75" thickBot="1" x14ac:dyDescent="0.3">
      <c r="A10" s="46" t="s">
        <v>44</v>
      </c>
      <c r="B10" s="2">
        <f>feb!F12</f>
        <v>3</v>
      </c>
      <c r="C10" s="2">
        <f>mrt!L12</f>
        <v>5</v>
      </c>
      <c r="D10" s="2">
        <f>apr!K12</f>
        <v>5</v>
      </c>
      <c r="E10" s="2">
        <f>mei!L12</f>
        <v>7</v>
      </c>
      <c r="F10" s="2">
        <f>jun!M12</f>
        <v>5</v>
      </c>
      <c r="G10" s="2">
        <f>jul!J12</f>
        <v>3</v>
      </c>
      <c r="H10" s="2">
        <f>aug!L12</f>
        <v>7</v>
      </c>
      <c r="I10" s="2">
        <f>sep!K12</f>
        <v>4</v>
      </c>
      <c r="J10" s="2">
        <f>okt!F12</f>
        <v>3</v>
      </c>
      <c r="K10" s="2"/>
      <c r="L10" s="2">
        <v>10</v>
      </c>
      <c r="M10" s="2">
        <v>5</v>
      </c>
      <c r="N10" s="2">
        <v>20</v>
      </c>
      <c r="O10" s="18">
        <f t="shared" si="0"/>
        <v>77</v>
      </c>
      <c r="P10" s="24">
        <f t="shared" si="1"/>
        <v>16.8</v>
      </c>
      <c r="Q10" s="24">
        <f t="shared" si="2"/>
        <v>28</v>
      </c>
      <c r="R10" s="21">
        <f t="shared" si="3"/>
        <v>44.8</v>
      </c>
      <c r="T10" s="88">
        <v>113.4</v>
      </c>
      <c r="U10" s="78"/>
      <c r="V10" s="21">
        <v>150.19999999999999</v>
      </c>
      <c r="W10" s="21" t="s">
        <v>161</v>
      </c>
      <c r="X10" s="88">
        <f t="shared" si="4"/>
        <v>8</v>
      </c>
      <c r="Y10" s="53"/>
      <c r="Z10" s="54">
        <v>25</v>
      </c>
      <c r="AA10" s="54">
        <v>25</v>
      </c>
      <c r="AB10" s="54">
        <v>25</v>
      </c>
      <c r="AC10" s="54">
        <f t="shared" si="5"/>
        <v>35</v>
      </c>
      <c r="AD10" s="44">
        <f t="shared" si="6"/>
        <v>85</v>
      </c>
    </row>
    <row r="11" spans="1:33" ht="18.75" thickBot="1" x14ac:dyDescent="0.3">
      <c r="A11" s="46" t="s">
        <v>48</v>
      </c>
      <c r="B11" s="2">
        <f>feb!F13</f>
        <v>1</v>
      </c>
      <c r="C11" s="2">
        <f>mrt!L13</f>
        <v>3</v>
      </c>
      <c r="D11" s="2">
        <f>apr!K13</f>
        <v>5</v>
      </c>
      <c r="E11" s="2">
        <f>mei!L13</f>
        <v>7</v>
      </c>
      <c r="F11" s="2">
        <f>jun!M13</f>
        <v>5</v>
      </c>
      <c r="G11" s="2">
        <f>jul!J13</f>
        <v>5</v>
      </c>
      <c r="H11" s="2">
        <f>aug!L13</f>
        <v>5</v>
      </c>
      <c r="I11" s="2">
        <f>sep!K13</f>
        <v>5</v>
      </c>
      <c r="J11" s="2">
        <f>okt!F13</f>
        <v>2</v>
      </c>
      <c r="K11" s="2"/>
      <c r="L11" s="2">
        <v>40</v>
      </c>
      <c r="M11" s="2"/>
      <c r="N11" s="2">
        <v>20</v>
      </c>
      <c r="O11" s="18">
        <f t="shared" si="0"/>
        <v>98</v>
      </c>
      <c r="P11" s="24">
        <f t="shared" si="1"/>
        <v>15.2</v>
      </c>
      <c r="Q11" s="24">
        <f t="shared" si="2"/>
        <v>48</v>
      </c>
      <c r="R11" s="21">
        <f t="shared" si="3"/>
        <v>63.2</v>
      </c>
      <c r="T11" s="88">
        <v>182.4</v>
      </c>
      <c r="U11" s="78"/>
      <c r="V11" s="21">
        <v>238.4</v>
      </c>
      <c r="W11" s="21" t="s">
        <v>162</v>
      </c>
      <c r="X11" s="88">
        <f t="shared" si="4"/>
        <v>7.2000000000000171</v>
      </c>
      <c r="Y11" s="53"/>
      <c r="Z11" s="54">
        <v>65</v>
      </c>
      <c r="AA11" s="54">
        <v>60</v>
      </c>
      <c r="AB11" s="54">
        <v>20</v>
      </c>
      <c r="AC11" s="54">
        <f t="shared" si="5"/>
        <v>60</v>
      </c>
      <c r="AD11" s="44">
        <f t="shared" si="6"/>
        <v>140</v>
      </c>
    </row>
    <row r="12" spans="1:33" ht="18.75" thickBot="1" x14ac:dyDescent="0.3">
      <c r="A12" s="46" t="s">
        <v>45</v>
      </c>
      <c r="B12" s="2">
        <f>feb!F14</f>
        <v>2</v>
      </c>
      <c r="C12" s="2">
        <f>mrt!L14</f>
        <v>2</v>
      </c>
      <c r="D12" s="2">
        <f>apr!K14</f>
        <v>0</v>
      </c>
      <c r="E12" s="2">
        <f>mei!L14</f>
        <v>0</v>
      </c>
      <c r="F12" s="2">
        <f>jun!M14</f>
        <v>1</v>
      </c>
      <c r="G12" s="2">
        <f>jul!J14</f>
        <v>0</v>
      </c>
      <c r="H12" s="2">
        <f>aug!L14</f>
        <v>0</v>
      </c>
      <c r="I12" s="2">
        <f>sep!K14</f>
        <v>0</v>
      </c>
      <c r="J12" s="2">
        <f>okt!F14</f>
        <v>0</v>
      </c>
      <c r="K12" s="2"/>
      <c r="L12" s="2"/>
      <c r="M12" s="2"/>
      <c r="N12" s="2">
        <v>20</v>
      </c>
      <c r="O12" s="18">
        <f t="shared" si="0"/>
        <v>25</v>
      </c>
      <c r="P12" s="24">
        <f t="shared" si="1"/>
        <v>2</v>
      </c>
      <c r="Q12" s="24">
        <f t="shared" si="2"/>
        <v>16</v>
      </c>
      <c r="R12" s="21">
        <f t="shared" si="3"/>
        <v>18</v>
      </c>
      <c r="T12" s="88">
        <v>68</v>
      </c>
      <c r="U12" s="78"/>
      <c r="V12" s="21">
        <v>86</v>
      </c>
      <c r="W12" s="21" t="s">
        <v>163</v>
      </c>
      <c r="X12" s="88">
        <f t="shared" si="4"/>
        <v>0</v>
      </c>
      <c r="Y12" s="53"/>
      <c r="Z12" s="54">
        <v>25</v>
      </c>
      <c r="AA12" s="54">
        <v>10</v>
      </c>
      <c r="AB12" s="54">
        <v>10</v>
      </c>
      <c r="AC12" s="54">
        <f t="shared" si="5"/>
        <v>20</v>
      </c>
      <c r="AD12" s="44">
        <f t="shared" si="6"/>
        <v>40</v>
      </c>
    </row>
    <row r="13" spans="1:33" ht="18.75" thickBot="1" x14ac:dyDescent="0.3">
      <c r="A13" s="46" t="s">
        <v>52</v>
      </c>
      <c r="B13" s="2">
        <f>feb!F15</f>
        <v>1</v>
      </c>
      <c r="C13" s="2">
        <f>mrt!L15</f>
        <v>3</v>
      </c>
      <c r="D13" s="2">
        <f>apr!K15</f>
        <v>4</v>
      </c>
      <c r="E13" s="2">
        <f>mei!L15</f>
        <v>2</v>
      </c>
      <c r="F13" s="2">
        <f>jun!M15</f>
        <v>0</v>
      </c>
      <c r="G13" s="2">
        <f>jul!J15</f>
        <v>1</v>
      </c>
      <c r="H13" s="2">
        <f>aug!L15</f>
        <v>1</v>
      </c>
      <c r="I13" s="2">
        <f>sep!K15</f>
        <v>1</v>
      </c>
      <c r="J13" s="2">
        <f>okt!F15</f>
        <v>0</v>
      </c>
      <c r="K13" s="2">
        <v>20</v>
      </c>
      <c r="L13" s="2">
        <v>20</v>
      </c>
      <c r="M13" s="2">
        <v>10</v>
      </c>
      <c r="N13" s="2">
        <v>60</v>
      </c>
      <c r="O13" s="18">
        <f t="shared" si="0"/>
        <v>123</v>
      </c>
      <c r="P13" s="24">
        <f t="shared" si="1"/>
        <v>5.2</v>
      </c>
      <c r="Q13" s="24">
        <f t="shared" si="2"/>
        <v>88</v>
      </c>
      <c r="R13" s="21">
        <f t="shared" si="3"/>
        <v>93.2</v>
      </c>
      <c r="T13" s="88">
        <v>286</v>
      </c>
      <c r="U13" s="78"/>
      <c r="V13" s="21">
        <v>378</v>
      </c>
      <c r="W13" s="21" t="s">
        <v>164</v>
      </c>
      <c r="X13" s="88">
        <f t="shared" si="4"/>
        <v>1.1999999999999886</v>
      </c>
      <c r="Y13" s="53"/>
      <c r="Z13" s="54">
        <v>60</v>
      </c>
      <c r="AA13" s="54">
        <v>80</v>
      </c>
      <c r="AB13" s="54">
        <v>70</v>
      </c>
      <c r="AC13" s="54">
        <f t="shared" si="5"/>
        <v>110</v>
      </c>
      <c r="AD13" s="44">
        <f t="shared" si="6"/>
        <v>260</v>
      </c>
    </row>
    <row r="14" spans="1:33" ht="18.75" thickBot="1" x14ac:dyDescent="0.3">
      <c r="A14" s="46" t="s">
        <v>65</v>
      </c>
      <c r="B14" s="2">
        <f>feb!F16</f>
        <v>1</v>
      </c>
      <c r="C14" s="2">
        <f>mrt!L16</f>
        <v>1</v>
      </c>
      <c r="D14" s="2">
        <f>apr!K16</f>
        <v>2</v>
      </c>
      <c r="E14" s="2">
        <f>mei!L16</f>
        <v>1</v>
      </c>
      <c r="F14" s="2">
        <f>jun!M16</f>
        <v>4</v>
      </c>
      <c r="G14" s="2">
        <f>jul!J16</f>
        <v>4</v>
      </c>
      <c r="H14" s="2">
        <f>aug!L16</f>
        <v>5</v>
      </c>
      <c r="I14" s="2">
        <f>sep!K16</f>
        <v>1</v>
      </c>
      <c r="J14" s="2">
        <f>okt!F16</f>
        <v>0</v>
      </c>
      <c r="K14" s="2"/>
      <c r="L14" s="2"/>
      <c r="M14" s="2"/>
      <c r="N14" s="2"/>
      <c r="O14" s="18">
        <f t="shared" si="0"/>
        <v>19</v>
      </c>
      <c r="P14" s="24">
        <f t="shared" si="1"/>
        <v>7.6</v>
      </c>
      <c r="Q14" s="24">
        <f t="shared" si="2"/>
        <v>0</v>
      </c>
      <c r="R14" s="21">
        <f t="shared" si="3"/>
        <v>7.6</v>
      </c>
      <c r="T14" s="88">
        <v>32.4</v>
      </c>
      <c r="U14" s="78"/>
      <c r="V14" s="21"/>
      <c r="W14" s="21"/>
      <c r="X14" s="91">
        <f t="shared" si="4"/>
        <v>40</v>
      </c>
      <c r="Y14" s="53"/>
      <c r="Z14" s="54">
        <v>0</v>
      </c>
      <c r="AA14" s="54">
        <v>0</v>
      </c>
      <c r="AB14" s="54">
        <v>0</v>
      </c>
      <c r="AC14" s="54">
        <f t="shared" si="5"/>
        <v>0</v>
      </c>
      <c r="AD14" s="44">
        <f t="shared" si="6"/>
        <v>0</v>
      </c>
    </row>
    <row r="15" spans="1:33" ht="18.75" thickBot="1" x14ac:dyDescent="0.3">
      <c r="A15" s="46" t="s">
        <v>94</v>
      </c>
      <c r="B15" s="2">
        <f>feb!F17</f>
        <v>0</v>
      </c>
      <c r="C15" s="2">
        <f>mrt!L17</f>
        <v>0</v>
      </c>
      <c r="D15" s="2">
        <f>apr!K17</f>
        <v>0</v>
      </c>
      <c r="E15" s="2">
        <f>mei!L17</f>
        <v>0</v>
      </c>
      <c r="F15" s="2">
        <f>jun!M17</f>
        <v>0</v>
      </c>
      <c r="G15" s="2">
        <f>jul!J17</f>
        <v>0</v>
      </c>
      <c r="H15" s="2">
        <f>aug!L17</f>
        <v>0</v>
      </c>
      <c r="I15" s="2">
        <f>sep!K17</f>
        <v>0</v>
      </c>
      <c r="J15" s="2">
        <f>okt!F17</f>
        <v>0</v>
      </c>
      <c r="K15" s="2"/>
      <c r="L15" s="2"/>
      <c r="M15" s="2"/>
      <c r="N15" s="2">
        <v>10</v>
      </c>
      <c r="O15" s="18">
        <f t="shared" si="0"/>
        <v>10</v>
      </c>
      <c r="P15" s="24">
        <f t="shared" si="1"/>
        <v>0</v>
      </c>
      <c r="Q15" s="24">
        <f t="shared" si="2"/>
        <v>8</v>
      </c>
      <c r="R15" s="21">
        <f t="shared" si="3"/>
        <v>8</v>
      </c>
      <c r="T15" s="88">
        <v>57.2</v>
      </c>
      <c r="U15" s="78"/>
      <c r="V15" s="21"/>
      <c r="W15" s="21"/>
      <c r="X15" s="88">
        <f t="shared" si="4"/>
        <v>65.2</v>
      </c>
      <c r="Y15" s="53"/>
      <c r="Z15" s="54">
        <v>20</v>
      </c>
      <c r="AA15" s="54">
        <v>20</v>
      </c>
      <c r="AB15" s="54">
        <v>0</v>
      </c>
      <c r="AC15" s="54">
        <f t="shared" si="5"/>
        <v>10</v>
      </c>
      <c r="AD15" s="44">
        <f t="shared" si="6"/>
        <v>30</v>
      </c>
    </row>
    <row r="16" spans="1:33" ht="18.75" thickBot="1" x14ac:dyDescent="0.3">
      <c r="A16" s="46" t="s">
        <v>70</v>
      </c>
      <c r="B16" s="2">
        <f>feb!F18</f>
        <v>0</v>
      </c>
      <c r="C16" s="2">
        <f>mrt!L18</f>
        <v>0</v>
      </c>
      <c r="D16" s="2">
        <f>apr!K18</f>
        <v>1</v>
      </c>
      <c r="E16" s="2">
        <f>mei!L18</f>
        <v>1</v>
      </c>
      <c r="F16" s="2">
        <f>jun!M18</f>
        <v>4</v>
      </c>
      <c r="G16" s="2">
        <f>jul!J18</f>
        <v>1</v>
      </c>
      <c r="H16" s="2">
        <f>aug!L18</f>
        <v>0</v>
      </c>
      <c r="I16" s="2">
        <f>sep!K18</f>
        <v>0</v>
      </c>
      <c r="J16" s="2">
        <f>okt!F18</f>
        <v>0</v>
      </c>
      <c r="K16" s="2"/>
      <c r="L16" s="2"/>
      <c r="M16" s="2">
        <v>5</v>
      </c>
      <c r="N16" s="2">
        <v>20</v>
      </c>
      <c r="O16" s="18">
        <f t="shared" si="0"/>
        <v>32</v>
      </c>
      <c r="P16" s="24">
        <f t="shared" si="1"/>
        <v>2.8</v>
      </c>
      <c r="Q16" s="24">
        <f t="shared" si="2"/>
        <v>20</v>
      </c>
      <c r="R16" s="21">
        <f t="shared" si="3"/>
        <v>22.8</v>
      </c>
      <c r="T16" s="88">
        <v>6</v>
      </c>
      <c r="U16" s="78"/>
      <c r="V16" s="21">
        <v>28.4</v>
      </c>
      <c r="W16" s="21" t="s">
        <v>165</v>
      </c>
      <c r="X16" s="88">
        <f t="shared" si="4"/>
        <v>0.40000000000000213</v>
      </c>
      <c r="Y16" s="53"/>
      <c r="Z16" s="54">
        <v>5</v>
      </c>
      <c r="AA16" s="54">
        <v>25</v>
      </c>
      <c r="AB16" s="54">
        <v>0</v>
      </c>
      <c r="AC16" s="54">
        <f t="shared" si="5"/>
        <v>25</v>
      </c>
      <c r="AD16" s="44">
        <f t="shared" si="6"/>
        <v>50</v>
      </c>
    </row>
    <row r="17" spans="1:33" ht="18.75" thickBot="1" x14ac:dyDescent="0.3">
      <c r="A17" s="46" t="s">
        <v>81</v>
      </c>
      <c r="B17" s="2">
        <f>feb!F19</f>
        <v>0</v>
      </c>
      <c r="C17" s="2">
        <f>mrt!L19</f>
        <v>0</v>
      </c>
      <c r="D17" s="2">
        <f>apr!K19</f>
        <v>0</v>
      </c>
      <c r="E17" s="2">
        <f>mei!L19</f>
        <v>0</v>
      </c>
      <c r="F17" s="2">
        <f>jun!M19</f>
        <v>0</v>
      </c>
      <c r="G17" s="2">
        <f>jul!J19</f>
        <v>0</v>
      </c>
      <c r="H17" s="2">
        <f>aug!L19</f>
        <v>0</v>
      </c>
      <c r="I17" s="2">
        <f>sep!K19</f>
        <v>0</v>
      </c>
      <c r="J17" s="2">
        <f>okt!F19</f>
        <v>0</v>
      </c>
      <c r="K17" s="2"/>
      <c r="L17" s="2"/>
      <c r="M17" s="2"/>
      <c r="N17" s="2"/>
      <c r="O17" s="18">
        <f t="shared" si="0"/>
        <v>0</v>
      </c>
      <c r="P17" s="24">
        <f t="shared" si="1"/>
        <v>0</v>
      </c>
      <c r="Q17" s="24">
        <f t="shared" si="2"/>
        <v>0</v>
      </c>
      <c r="R17" s="21">
        <f t="shared" si="3"/>
        <v>0</v>
      </c>
      <c r="T17" s="88">
        <v>85.6</v>
      </c>
      <c r="U17" s="78"/>
      <c r="V17" s="21">
        <v>85.6</v>
      </c>
      <c r="W17" s="21" t="s">
        <v>166</v>
      </c>
      <c r="X17" s="88">
        <f t="shared" si="4"/>
        <v>0</v>
      </c>
      <c r="Y17" s="53"/>
      <c r="Z17" s="54">
        <v>20</v>
      </c>
      <c r="AA17" s="54">
        <v>20</v>
      </c>
      <c r="AB17" s="54">
        <v>20</v>
      </c>
      <c r="AC17" s="54">
        <f t="shared" si="5"/>
        <v>0</v>
      </c>
      <c r="AD17" s="44">
        <f t="shared" si="6"/>
        <v>40</v>
      </c>
    </row>
    <row r="18" spans="1:33" ht="18.75" thickBot="1" x14ac:dyDescent="0.3">
      <c r="A18" s="46" t="s">
        <v>4</v>
      </c>
      <c r="B18" s="2">
        <f>feb!F20</f>
        <v>4</v>
      </c>
      <c r="C18" s="2">
        <f>mrt!L20</f>
        <v>6</v>
      </c>
      <c r="D18" s="2">
        <f>apr!K20</f>
        <v>7</v>
      </c>
      <c r="E18" s="2">
        <f>mei!L20</f>
        <v>7</v>
      </c>
      <c r="F18" s="2">
        <f>jun!M20</f>
        <v>3</v>
      </c>
      <c r="G18" s="2">
        <f>jul!J20</f>
        <v>2</v>
      </c>
      <c r="H18" s="2">
        <f>aug!L20</f>
        <v>7</v>
      </c>
      <c r="I18" s="2">
        <f>sep!K20</f>
        <v>6</v>
      </c>
      <c r="J18" s="2">
        <f>okt!F20</f>
        <v>4</v>
      </c>
      <c r="K18" s="2">
        <v>20</v>
      </c>
      <c r="L18" s="2"/>
      <c r="M18" s="2">
        <v>10</v>
      </c>
      <c r="N18" s="2">
        <v>30</v>
      </c>
      <c r="O18" s="18">
        <f t="shared" si="0"/>
        <v>106</v>
      </c>
      <c r="P18" s="24">
        <f t="shared" si="1"/>
        <v>18.399999999999999</v>
      </c>
      <c r="Q18" s="24">
        <f t="shared" si="2"/>
        <v>48</v>
      </c>
      <c r="R18" s="21">
        <f t="shared" si="3"/>
        <v>66.400000000000006</v>
      </c>
      <c r="T18" s="88">
        <v>68.400000000000006</v>
      </c>
      <c r="U18" s="78"/>
      <c r="V18" s="21">
        <v>127.6</v>
      </c>
      <c r="W18" s="21" t="s">
        <v>167</v>
      </c>
      <c r="X18" s="88">
        <f t="shared" si="4"/>
        <v>7.2000000000000171</v>
      </c>
      <c r="Y18" s="53"/>
      <c r="Z18" s="54">
        <v>75</v>
      </c>
      <c r="AA18" s="54">
        <v>45</v>
      </c>
      <c r="AB18" s="54">
        <v>35</v>
      </c>
      <c r="AC18" s="54">
        <f t="shared" si="5"/>
        <v>60</v>
      </c>
      <c r="AD18" s="44">
        <f t="shared" si="6"/>
        <v>140</v>
      </c>
    </row>
    <row r="19" spans="1:33" ht="18.75" thickBot="1" x14ac:dyDescent="0.3">
      <c r="A19" s="46" t="s">
        <v>25</v>
      </c>
      <c r="B19" s="2">
        <f>feb!F21</f>
        <v>0</v>
      </c>
      <c r="C19" s="2">
        <f>mrt!L21</f>
        <v>0</v>
      </c>
      <c r="D19" s="2">
        <f>apr!K21</f>
        <v>0</v>
      </c>
      <c r="E19" s="2">
        <f>mei!L21</f>
        <v>0</v>
      </c>
      <c r="F19" s="2">
        <f>jun!M21</f>
        <v>0</v>
      </c>
      <c r="G19" s="2">
        <f>jul!J21</f>
        <v>0</v>
      </c>
      <c r="H19" s="2">
        <f>aug!L21</f>
        <v>0</v>
      </c>
      <c r="I19" s="2">
        <f>sep!K21</f>
        <v>0</v>
      </c>
      <c r="J19" s="2">
        <f>okt!F21</f>
        <v>0</v>
      </c>
      <c r="K19" s="2"/>
      <c r="L19" s="2"/>
      <c r="M19" s="2"/>
      <c r="N19" s="2">
        <v>10</v>
      </c>
      <c r="O19" s="18">
        <f t="shared" si="0"/>
        <v>10</v>
      </c>
      <c r="P19" s="24">
        <f t="shared" si="1"/>
        <v>0</v>
      </c>
      <c r="Q19" s="24">
        <f t="shared" si="2"/>
        <v>8</v>
      </c>
      <c r="R19" s="21">
        <f t="shared" si="3"/>
        <v>8</v>
      </c>
      <c r="T19" s="88">
        <v>54.4</v>
      </c>
      <c r="U19" s="78"/>
      <c r="V19" s="21">
        <v>62.4</v>
      </c>
      <c r="W19" s="21" t="s">
        <v>168</v>
      </c>
      <c r="X19" s="88">
        <f t="shared" si="4"/>
        <v>0</v>
      </c>
      <c r="Y19" s="53"/>
      <c r="Z19" s="54">
        <v>20</v>
      </c>
      <c r="AA19" s="54">
        <v>20</v>
      </c>
      <c r="AB19" s="54">
        <v>20</v>
      </c>
      <c r="AC19" s="54">
        <f t="shared" si="5"/>
        <v>10</v>
      </c>
      <c r="AD19" s="44">
        <f t="shared" si="6"/>
        <v>50</v>
      </c>
    </row>
    <row r="20" spans="1:33" ht="18.75" thickBot="1" x14ac:dyDescent="0.3">
      <c r="A20" s="46" t="s">
        <v>100</v>
      </c>
      <c r="B20" s="2">
        <f>feb!F22</f>
        <v>4</v>
      </c>
      <c r="C20" s="2">
        <f>mrt!L22</f>
        <v>5</v>
      </c>
      <c r="D20" s="2">
        <f>apr!K22</f>
        <v>7</v>
      </c>
      <c r="E20" s="2">
        <f>mei!L22</f>
        <v>7</v>
      </c>
      <c r="F20" s="2">
        <f>jun!M22</f>
        <v>8</v>
      </c>
      <c r="G20" s="2">
        <f>jul!J22</f>
        <v>5</v>
      </c>
      <c r="H20" s="2">
        <f>aug!L22</f>
        <v>4</v>
      </c>
      <c r="I20" s="2">
        <f>sep!K22</f>
        <v>6</v>
      </c>
      <c r="J20" s="2">
        <f>okt!F22</f>
        <v>3</v>
      </c>
      <c r="K20" s="2"/>
      <c r="L20" s="2"/>
      <c r="M20" s="2">
        <v>5</v>
      </c>
      <c r="N20" s="2">
        <v>20</v>
      </c>
      <c r="O20" s="18">
        <f t="shared" si="0"/>
        <v>74</v>
      </c>
      <c r="P20" s="24">
        <f t="shared" si="1"/>
        <v>19.600000000000001</v>
      </c>
      <c r="Q20" s="24">
        <f t="shared" si="2"/>
        <v>20</v>
      </c>
      <c r="R20" s="21">
        <f t="shared" si="3"/>
        <v>39.6</v>
      </c>
      <c r="T20" s="88">
        <v>32.799999999999997</v>
      </c>
      <c r="U20" s="78"/>
      <c r="V20" s="21">
        <v>63.6</v>
      </c>
      <c r="W20" s="21" t="s">
        <v>169</v>
      </c>
      <c r="X20" s="88">
        <f t="shared" si="4"/>
        <v>8.8000000000000043</v>
      </c>
      <c r="Y20" s="53"/>
      <c r="Z20" s="54">
        <v>50</v>
      </c>
      <c r="AA20" s="54">
        <v>25</v>
      </c>
      <c r="AB20" s="54">
        <v>0</v>
      </c>
      <c r="AC20" s="54">
        <f t="shared" si="5"/>
        <v>25</v>
      </c>
      <c r="AD20" s="44">
        <f t="shared" si="6"/>
        <v>50</v>
      </c>
    </row>
    <row r="21" spans="1:33" ht="18.75" thickBot="1" x14ac:dyDescent="0.3">
      <c r="A21" s="46" t="s">
        <v>66</v>
      </c>
      <c r="B21" s="2">
        <f>feb!F23</f>
        <v>2</v>
      </c>
      <c r="C21" s="2">
        <f>mrt!L23</f>
        <v>2</v>
      </c>
      <c r="D21" s="2">
        <f>apr!K23</f>
        <v>2</v>
      </c>
      <c r="E21" s="2">
        <f>mei!L23</f>
        <v>0</v>
      </c>
      <c r="F21" s="2">
        <f>jun!M23</f>
        <v>1</v>
      </c>
      <c r="G21" s="2">
        <f>jul!J23</f>
        <v>1</v>
      </c>
      <c r="H21" s="2">
        <f>aug!L23</f>
        <v>0</v>
      </c>
      <c r="I21" s="2">
        <f>sep!K23</f>
        <v>1</v>
      </c>
      <c r="J21" s="2">
        <f>okt!F23</f>
        <v>0</v>
      </c>
      <c r="K21" s="2"/>
      <c r="L21" s="2"/>
      <c r="M21" s="2"/>
      <c r="N21" s="2"/>
      <c r="O21" s="18">
        <f t="shared" si="0"/>
        <v>9</v>
      </c>
      <c r="P21" s="24">
        <f t="shared" si="1"/>
        <v>3.6</v>
      </c>
      <c r="Q21" s="24">
        <f t="shared" si="2"/>
        <v>0</v>
      </c>
      <c r="R21" s="21">
        <f t="shared" si="3"/>
        <v>3.6</v>
      </c>
      <c r="T21" s="88">
        <v>22.8</v>
      </c>
      <c r="U21" s="78"/>
      <c r="V21" s="21"/>
      <c r="W21" s="21"/>
      <c r="X21" s="91">
        <f t="shared" si="4"/>
        <v>26.400000000000002</v>
      </c>
      <c r="Y21" s="53"/>
      <c r="Z21" s="54">
        <v>5</v>
      </c>
      <c r="AA21" s="54">
        <v>0</v>
      </c>
      <c r="AB21" s="54">
        <v>0</v>
      </c>
      <c r="AC21" s="54">
        <f t="shared" si="5"/>
        <v>0</v>
      </c>
      <c r="AD21" s="44">
        <f t="shared" si="6"/>
        <v>0</v>
      </c>
    </row>
    <row r="22" spans="1:33" ht="18.75" thickBot="1" x14ac:dyDescent="0.3">
      <c r="A22" s="46" t="s">
        <v>67</v>
      </c>
      <c r="B22" s="2">
        <f>feb!F24</f>
        <v>2</v>
      </c>
      <c r="C22" s="2">
        <f>mrt!L24</f>
        <v>4</v>
      </c>
      <c r="D22" s="2">
        <f>apr!K24</f>
        <v>4</v>
      </c>
      <c r="E22" s="2">
        <f>mei!L24</f>
        <v>3</v>
      </c>
      <c r="F22" s="2">
        <f>jun!M24</f>
        <v>3</v>
      </c>
      <c r="G22" s="2">
        <f>jul!J24</f>
        <v>3</v>
      </c>
      <c r="H22" s="2">
        <f>aug!L24</f>
        <v>3</v>
      </c>
      <c r="I22" s="2">
        <f>sep!K24</f>
        <v>2</v>
      </c>
      <c r="J22" s="2">
        <f>okt!F24</f>
        <v>1</v>
      </c>
      <c r="K22" s="2"/>
      <c r="L22" s="2"/>
      <c r="M22" s="2">
        <v>5</v>
      </c>
      <c r="N22" s="2">
        <v>30</v>
      </c>
      <c r="O22" s="18">
        <f t="shared" si="0"/>
        <v>60</v>
      </c>
      <c r="P22" s="24">
        <f t="shared" si="1"/>
        <v>10</v>
      </c>
      <c r="Q22" s="24">
        <f t="shared" si="2"/>
        <v>28</v>
      </c>
      <c r="R22" s="21">
        <f t="shared" si="3"/>
        <v>38</v>
      </c>
      <c r="T22" s="88">
        <v>40.799999999999997</v>
      </c>
      <c r="U22" s="78"/>
      <c r="V22" s="21">
        <v>74.8</v>
      </c>
      <c r="W22" s="21" t="s">
        <v>170</v>
      </c>
      <c r="X22" s="88">
        <f t="shared" si="4"/>
        <v>4</v>
      </c>
      <c r="Y22" s="53"/>
      <c r="Z22" s="54">
        <v>0</v>
      </c>
      <c r="AA22" s="54">
        <v>0</v>
      </c>
      <c r="AB22" s="54">
        <v>0</v>
      </c>
      <c r="AC22" s="54">
        <f t="shared" si="5"/>
        <v>35</v>
      </c>
      <c r="AD22" s="44">
        <f t="shared" si="6"/>
        <v>35</v>
      </c>
    </row>
    <row r="23" spans="1:33" ht="18.75" thickBot="1" x14ac:dyDescent="0.3">
      <c r="A23" s="46" t="s">
        <v>5</v>
      </c>
      <c r="B23" s="2">
        <f>feb!F25</f>
        <v>4</v>
      </c>
      <c r="C23" s="2">
        <f>mrt!L25</f>
        <v>6</v>
      </c>
      <c r="D23" s="2">
        <f>apr!K25</f>
        <v>7</v>
      </c>
      <c r="E23" s="2">
        <f>mei!L25</f>
        <v>7</v>
      </c>
      <c r="F23" s="2">
        <f>jun!M25</f>
        <v>8</v>
      </c>
      <c r="G23" s="2">
        <f>jul!J25</f>
        <v>6</v>
      </c>
      <c r="H23" s="2">
        <f>aug!L25</f>
        <v>4</v>
      </c>
      <c r="I23" s="2">
        <f>sep!K25</f>
        <v>6</v>
      </c>
      <c r="J23" s="2">
        <f>okt!F25</f>
        <v>3</v>
      </c>
      <c r="K23" s="2">
        <v>10</v>
      </c>
      <c r="L23" s="2"/>
      <c r="M23" s="2">
        <v>5</v>
      </c>
      <c r="N23" s="2">
        <v>20</v>
      </c>
      <c r="O23" s="18">
        <f t="shared" si="0"/>
        <v>86</v>
      </c>
      <c r="P23" s="24">
        <f t="shared" si="1"/>
        <v>20.399999999999999</v>
      </c>
      <c r="Q23" s="24">
        <f t="shared" si="2"/>
        <v>28</v>
      </c>
      <c r="R23" s="21">
        <f t="shared" si="3"/>
        <v>48.4</v>
      </c>
      <c r="T23" s="88">
        <v>257.2</v>
      </c>
      <c r="U23" s="78">
        <v>10</v>
      </c>
      <c r="V23" s="21">
        <v>297.2</v>
      </c>
      <c r="W23" s="21" t="s">
        <v>171</v>
      </c>
      <c r="X23" s="88">
        <f t="shared" si="4"/>
        <v>18.399999999999977</v>
      </c>
      <c r="Y23" s="53"/>
      <c r="Z23" s="54">
        <v>80</v>
      </c>
      <c r="AA23" s="54">
        <v>55</v>
      </c>
      <c r="AB23" s="54">
        <v>25</v>
      </c>
      <c r="AC23" s="54">
        <f t="shared" si="5"/>
        <v>35</v>
      </c>
      <c r="AD23" s="44">
        <f t="shared" si="6"/>
        <v>115</v>
      </c>
      <c r="AG23" s="45"/>
    </row>
    <row r="24" spans="1:33" ht="18.75" thickBot="1" x14ac:dyDescent="0.3">
      <c r="A24" s="46" t="s">
        <v>6</v>
      </c>
      <c r="B24" s="2">
        <f>feb!F26</f>
        <v>1</v>
      </c>
      <c r="C24" s="2">
        <f>mrt!L26</f>
        <v>0</v>
      </c>
      <c r="D24" s="2">
        <f>apr!K26</f>
        <v>0</v>
      </c>
      <c r="E24" s="2">
        <f>mei!L26</f>
        <v>3</v>
      </c>
      <c r="F24" s="2">
        <f>jun!M26</f>
        <v>5</v>
      </c>
      <c r="G24" s="2">
        <f>jul!J26</f>
        <v>1</v>
      </c>
      <c r="H24" s="2">
        <f>aug!L26</f>
        <v>2</v>
      </c>
      <c r="I24" s="2">
        <f>sep!K26</f>
        <v>1</v>
      </c>
      <c r="J24" s="2">
        <f>okt!F26</f>
        <v>0</v>
      </c>
      <c r="K24" s="2"/>
      <c r="L24" s="2"/>
      <c r="M24" s="2"/>
      <c r="N24" s="2"/>
      <c r="O24" s="18">
        <f t="shared" si="0"/>
        <v>13</v>
      </c>
      <c r="P24" s="24">
        <f t="shared" si="1"/>
        <v>5.2</v>
      </c>
      <c r="Q24" s="24">
        <f t="shared" si="2"/>
        <v>0</v>
      </c>
      <c r="R24" s="21">
        <f t="shared" si="3"/>
        <v>5.2</v>
      </c>
      <c r="T24" s="88">
        <v>8.4</v>
      </c>
      <c r="U24" s="78"/>
      <c r="V24" s="21"/>
      <c r="W24" s="21"/>
      <c r="X24" s="91">
        <f t="shared" si="4"/>
        <v>13.600000000000001</v>
      </c>
      <c r="Y24" s="53"/>
      <c r="Z24" s="54">
        <v>25</v>
      </c>
      <c r="AA24" s="54">
        <v>10</v>
      </c>
      <c r="AB24" s="54">
        <v>0</v>
      </c>
      <c r="AC24" s="54">
        <f t="shared" si="5"/>
        <v>0</v>
      </c>
      <c r="AD24" s="44">
        <f t="shared" si="6"/>
        <v>10</v>
      </c>
    </row>
    <row r="25" spans="1:33" ht="18.75" thickBot="1" x14ac:dyDescent="0.3">
      <c r="A25" s="46" t="s">
        <v>132</v>
      </c>
      <c r="B25" s="2">
        <f>feb!F27</f>
        <v>2</v>
      </c>
      <c r="C25" s="2">
        <f>mrt!L27</f>
        <v>1</v>
      </c>
      <c r="D25" s="2">
        <f>apr!K27</f>
        <v>4</v>
      </c>
      <c r="E25" s="2">
        <f>mei!L27</f>
        <v>0</v>
      </c>
      <c r="F25" s="2">
        <f>jun!M27</f>
        <v>2</v>
      </c>
      <c r="G25" s="2">
        <f>jul!J27</f>
        <v>2</v>
      </c>
      <c r="H25" s="2">
        <f>aug!L27</f>
        <v>4</v>
      </c>
      <c r="I25" s="2">
        <f>sep!K27</f>
        <v>2</v>
      </c>
      <c r="J25" s="2">
        <f>okt!F27</f>
        <v>0</v>
      </c>
      <c r="K25" s="2"/>
      <c r="L25" s="2"/>
      <c r="M25" s="2"/>
      <c r="N25" s="2">
        <v>10</v>
      </c>
      <c r="O25" s="18">
        <f t="shared" si="0"/>
        <v>27</v>
      </c>
      <c r="P25" s="24">
        <f t="shared" si="1"/>
        <v>6.8</v>
      </c>
      <c r="Q25" s="24">
        <f t="shared" si="2"/>
        <v>8</v>
      </c>
      <c r="R25" s="21">
        <f t="shared" si="3"/>
        <v>14.8</v>
      </c>
      <c r="T25" s="88">
        <v>16.399999999999999</v>
      </c>
      <c r="U25" s="78"/>
      <c r="V25" s="21">
        <v>27.2</v>
      </c>
      <c r="W25" s="21" t="s">
        <v>172</v>
      </c>
      <c r="X25" s="88">
        <f t="shared" si="4"/>
        <v>4</v>
      </c>
      <c r="Y25" s="53"/>
      <c r="Z25" s="54">
        <v>0</v>
      </c>
      <c r="AA25" s="54">
        <v>0</v>
      </c>
      <c r="AB25" s="54">
        <v>10</v>
      </c>
      <c r="AC25" s="54">
        <f t="shared" si="5"/>
        <v>10</v>
      </c>
      <c r="AD25" s="44">
        <f t="shared" si="6"/>
        <v>20</v>
      </c>
    </row>
    <row r="26" spans="1:33" ht="18.75" thickBot="1" x14ac:dyDescent="0.3">
      <c r="A26" s="46" t="s">
        <v>133</v>
      </c>
      <c r="B26" s="2">
        <f>feb!F28</f>
        <v>0</v>
      </c>
      <c r="C26" s="2">
        <f>mrt!L28</f>
        <v>1</v>
      </c>
      <c r="D26" s="2">
        <f>apr!K28</f>
        <v>1</v>
      </c>
      <c r="E26" s="2">
        <f>mei!L28</f>
        <v>1</v>
      </c>
      <c r="F26" s="2">
        <f>jun!M28</f>
        <v>3</v>
      </c>
      <c r="G26" s="2">
        <f>jul!J28</f>
        <v>2</v>
      </c>
      <c r="H26" s="2">
        <f>aug!L28</f>
        <v>1</v>
      </c>
      <c r="I26" s="2">
        <f>sep!K28</f>
        <v>2</v>
      </c>
      <c r="J26" s="2">
        <f>okt!F28</f>
        <v>0</v>
      </c>
      <c r="K26" s="2"/>
      <c r="L26" s="2"/>
      <c r="M26" s="2"/>
      <c r="N26" s="2"/>
      <c r="O26" s="18">
        <f t="shared" si="0"/>
        <v>11</v>
      </c>
      <c r="P26" s="24">
        <f t="shared" si="1"/>
        <v>4.4000000000000004</v>
      </c>
      <c r="Q26" s="24">
        <f t="shared" si="2"/>
        <v>0</v>
      </c>
      <c r="R26" s="21">
        <f t="shared" si="3"/>
        <v>4.4000000000000004</v>
      </c>
      <c r="T26" s="88">
        <v>6</v>
      </c>
      <c r="U26" s="78"/>
      <c r="V26" s="21"/>
      <c r="W26" s="21"/>
      <c r="X26" s="91">
        <f t="shared" si="4"/>
        <v>10.4</v>
      </c>
      <c r="Y26" s="53"/>
      <c r="Z26" s="54">
        <v>0</v>
      </c>
      <c r="AA26" s="54">
        <v>0</v>
      </c>
      <c r="AB26" s="54">
        <v>0</v>
      </c>
      <c r="AC26" s="54">
        <f t="shared" si="5"/>
        <v>0</v>
      </c>
      <c r="AD26" s="44">
        <f t="shared" si="6"/>
        <v>0</v>
      </c>
    </row>
    <row r="27" spans="1:33" ht="18.75" thickBot="1" x14ac:dyDescent="0.3">
      <c r="A27" s="46" t="s">
        <v>152</v>
      </c>
      <c r="B27" s="2">
        <f>feb!F29</f>
        <v>1</v>
      </c>
      <c r="C27" s="2">
        <f>mrt!L29</f>
        <v>1</v>
      </c>
      <c r="D27" s="2">
        <f>apr!K29</f>
        <v>1</v>
      </c>
      <c r="E27" s="2">
        <f>mei!L29</f>
        <v>2</v>
      </c>
      <c r="F27" s="2">
        <f>jun!M29</f>
        <v>3</v>
      </c>
      <c r="G27" s="2">
        <f>jul!J29</f>
        <v>1</v>
      </c>
      <c r="H27" s="2">
        <f>aug!L29</f>
        <v>2</v>
      </c>
      <c r="I27" s="2">
        <f>sep!K29</f>
        <v>1</v>
      </c>
      <c r="J27" s="2">
        <f>okt!F29</f>
        <v>1</v>
      </c>
      <c r="K27" s="2"/>
      <c r="L27" s="2"/>
      <c r="M27" s="2"/>
      <c r="N27" s="2"/>
      <c r="O27" s="18">
        <f t="shared" si="0"/>
        <v>13</v>
      </c>
      <c r="P27" s="24">
        <f t="shared" si="1"/>
        <v>5.2</v>
      </c>
      <c r="Q27" s="24">
        <f t="shared" si="2"/>
        <v>0</v>
      </c>
      <c r="R27" s="21">
        <f t="shared" si="3"/>
        <v>5.2</v>
      </c>
      <c r="T27" s="88">
        <v>0</v>
      </c>
      <c r="U27" s="78"/>
      <c r="V27" s="21"/>
      <c r="W27" s="21"/>
      <c r="X27" s="91">
        <f t="shared" si="4"/>
        <v>5.2</v>
      </c>
      <c r="Y27" s="53"/>
      <c r="Z27" s="54">
        <v>0</v>
      </c>
      <c r="AA27" s="54">
        <v>0</v>
      </c>
      <c r="AB27" s="54">
        <v>0</v>
      </c>
      <c r="AC27" s="54">
        <f t="shared" si="5"/>
        <v>0</v>
      </c>
      <c r="AD27" s="44">
        <f t="shared" si="6"/>
        <v>0</v>
      </c>
    </row>
    <row r="28" spans="1:33" ht="18.75" thickBot="1" x14ac:dyDescent="0.3">
      <c r="A28" s="46" t="s">
        <v>134</v>
      </c>
      <c r="B28" s="2">
        <f>feb!F30</f>
        <v>0</v>
      </c>
      <c r="C28" s="2">
        <f>mrt!L30</f>
        <v>0</v>
      </c>
      <c r="D28" s="2">
        <f>apr!K30</f>
        <v>0</v>
      </c>
      <c r="E28" s="2">
        <f>mei!L30</f>
        <v>0</v>
      </c>
      <c r="F28" s="2">
        <f>jun!M30</f>
        <v>0</v>
      </c>
      <c r="G28" s="2">
        <f>jul!J30</f>
        <v>0</v>
      </c>
      <c r="H28" s="2">
        <f>aug!L30</f>
        <v>0</v>
      </c>
      <c r="I28" s="2">
        <f>sep!K30</f>
        <v>0</v>
      </c>
      <c r="J28" s="2">
        <f>okt!F30</f>
        <v>0</v>
      </c>
      <c r="K28" s="2"/>
      <c r="L28" s="2"/>
      <c r="M28" s="2"/>
      <c r="N28" s="2"/>
      <c r="O28" s="18">
        <f t="shared" si="0"/>
        <v>0</v>
      </c>
      <c r="P28" s="24">
        <f t="shared" si="1"/>
        <v>0</v>
      </c>
      <c r="Q28" s="24">
        <f t="shared" si="2"/>
        <v>0</v>
      </c>
      <c r="R28" s="21">
        <f t="shared" si="3"/>
        <v>0</v>
      </c>
      <c r="T28" s="88">
        <v>16.399999999999999</v>
      </c>
      <c r="U28" s="78"/>
      <c r="V28" s="21"/>
      <c r="W28" s="21"/>
      <c r="X28" s="91">
        <f t="shared" si="4"/>
        <v>16.399999999999999</v>
      </c>
      <c r="Y28" s="53"/>
      <c r="Z28" s="54">
        <v>0</v>
      </c>
      <c r="AA28" s="54">
        <v>0</v>
      </c>
      <c r="AB28" s="54">
        <v>0</v>
      </c>
      <c r="AC28" s="54">
        <f t="shared" si="5"/>
        <v>0</v>
      </c>
      <c r="AD28" s="44">
        <f t="shared" si="6"/>
        <v>0</v>
      </c>
    </row>
    <row r="29" spans="1:33" ht="18.75" thickBot="1" x14ac:dyDescent="0.3">
      <c r="A29" s="46" t="s">
        <v>7</v>
      </c>
      <c r="B29" s="2">
        <f>feb!F31</f>
        <v>4</v>
      </c>
      <c r="C29" s="2">
        <f>mrt!L31</f>
        <v>7</v>
      </c>
      <c r="D29" s="2">
        <f>apr!K31</f>
        <v>6</v>
      </c>
      <c r="E29" s="2">
        <f>mei!L31</f>
        <v>7</v>
      </c>
      <c r="F29" s="2">
        <f>jun!M31</f>
        <v>9</v>
      </c>
      <c r="G29" s="2">
        <f>jul!J31</f>
        <v>7</v>
      </c>
      <c r="H29" s="2">
        <f>aug!L31</f>
        <v>9</v>
      </c>
      <c r="I29" s="2">
        <f>sep!K31</f>
        <v>7</v>
      </c>
      <c r="J29" s="2">
        <f>okt!F31</f>
        <v>3</v>
      </c>
      <c r="K29" s="2">
        <v>30</v>
      </c>
      <c r="L29" s="2">
        <v>40</v>
      </c>
      <c r="M29" s="2">
        <v>5</v>
      </c>
      <c r="N29" s="2">
        <v>30</v>
      </c>
      <c r="O29" s="18">
        <f t="shared" si="0"/>
        <v>164</v>
      </c>
      <c r="P29" s="24">
        <f t="shared" si="1"/>
        <v>23.6</v>
      </c>
      <c r="Q29" s="24">
        <f t="shared" si="2"/>
        <v>84</v>
      </c>
      <c r="R29" s="21">
        <f t="shared" si="3"/>
        <v>107.6</v>
      </c>
      <c r="T29" s="88">
        <v>80</v>
      </c>
      <c r="U29" s="78">
        <v>10</v>
      </c>
      <c r="V29" s="21">
        <v>175.6</v>
      </c>
      <c r="W29" s="21" t="s">
        <v>173</v>
      </c>
      <c r="X29" s="88">
        <f t="shared" si="4"/>
        <v>22</v>
      </c>
      <c r="Y29" s="53"/>
      <c r="Z29" s="54">
        <v>85</v>
      </c>
      <c r="AA29" s="54">
        <v>75</v>
      </c>
      <c r="AB29" s="54">
        <v>70</v>
      </c>
      <c r="AC29" s="54">
        <f t="shared" si="5"/>
        <v>105</v>
      </c>
      <c r="AD29" s="44">
        <f t="shared" si="6"/>
        <v>250</v>
      </c>
    </row>
    <row r="30" spans="1:33" ht="18.75" thickBot="1" x14ac:dyDescent="0.3">
      <c r="A30" s="90" t="s">
        <v>78</v>
      </c>
      <c r="B30" s="2">
        <f>feb!F32</f>
        <v>1</v>
      </c>
      <c r="C30" s="2">
        <f>mrt!L32</f>
        <v>3</v>
      </c>
      <c r="D30" s="2">
        <f>apr!K32</f>
        <v>4</v>
      </c>
      <c r="E30" s="2">
        <f>mei!L32</f>
        <v>0</v>
      </c>
      <c r="F30" s="2">
        <f>jun!M32</f>
        <v>1</v>
      </c>
      <c r="G30" s="2">
        <f>jul!J32</f>
        <v>0</v>
      </c>
      <c r="H30" s="2">
        <f>aug!L32</f>
        <v>0</v>
      </c>
      <c r="I30" s="2">
        <f>sep!K32</f>
        <v>1</v>
      </c>
      <c r="J30" s="2">
        <f>okt!F32</f>
        <v>0</v>
      </c>
      <c r="K30" s="2"/>
      <c r="L30" s="2"/>
      <c r="M30" s="2">
        <v>5</v>
      </c>
      <c r="N30" s="2">
        <v>10</v>
      </c>
      <c r="O30" s="18">
        <f t="shared" si="0"/>
        <v>25</v>
      </c>
      <c r="P30" s="24">
        <f t="shared" si="1"/>
        <v>4</v>
      </c>
      <c r="Q30" s="24">
        <f t="shared" si="2"/>
        <v>12</v>
      </c>
      <c r="R30" s="21">
        <f t="shared" si="3"/>
        <v>16</v>
      </c>
      <c r="T30" s="88">
        <v>46</v>
      </c>
      <c r="U30" s="78"/>
      <c r="V30" s="21">
        <v>61.6</v>
      </c>
      <c r="W30" s="21" t="s">
        <v>174</v>
      </c>
      <c r="X30" s="88">
        <f t="shared" si="4"/>
        <v>0.39999999999999858</v>
      </c>
      <c r="Y30" s="53"/>
      <c r="Z30" s="54">
        <v>25</v>
      </c>
      <c r="AA30" s="54">
        <v>5</v>
      </c>
      <c r="AB30" s="54">
        <v>5</v>
      </c>
      <c r="AC30" s="54">
        <f t="shared" si="5"/>
        <v>15</v>
      </c>
      <c r="AD30" s="44">
        <f t="shared" si="6"/>
        <v>25</v>
      </c>
    </row>
    <row r="31" spans="1:33" ht="18.75" thickBot="1" x14ac:dyDescent="0.3">
      <c r="A31" s="90" t="s">
        <v>93</v>
      </c>
      <c r="B31" s="2">
        <f>feb!F33</f>
        <v>0</v>
      </c>
      <c r="C31" s="2">
        <f>mrt!L33</f>
        <v>0</v>
      </c>
      <c r="D31" s="2">
        <f>apr!K33</f>
        <v>0</v>
      </c>
      <c r="E31" s="2">
        <f>mei!L33</f>
        <v>0</v>
      </c>
      <c r="F31" s="2">
        <f>jun!M33</f>
        <v>0</v>
      </c>
      <c r="G31" s="2">
        <f>jul!J33</f>
        <v>2</v>
      </c>
      <c r="H31" s="2">
        <f>aug!L33</f>
        <v>3</v>
      </c>
      <c r="I31" s="2">
        <f>sep!K33</f>
        <v>0</v>
      </c>
      <c r="J31" s="2">
        <f>okt!F33</f>
        <v>0</v>
      </c>
      <c r="K31" s="2"/>
      <c r="L31" s="2"/>
      <c r="M31" s="2"/>
      <c r="N31" s="2">
        <v>10</v>
      </c>
      <c r="O31" s="18">
        <f t="shared" si="0"/>
        <v>15</v>
      </c>
      <c r="P31" s="24">
        <f t="shared" si="1"/>
        <v>2</v>
      </c>
      <c r="Q31" s="24">
        <f t="shared" si="2"/>
        <v>8</v>
      </c>
      <c r="R31" s="21">
        <f t="shared" si="3"/>
        <v>10</v>
      </c>
      <c r="T31" s="88">
        <v>12.2</v>
      </c>
      <c r="U31" s="78"/>
      <c r="V31" s="21">
        <v>20.2</v>
      </c>
      <c r="W31" s="21" t="s">
        <v>175</v>
      </c>
      <c r="X31" s="88">
        <f t="shared" si="4"/>
        <v>2</v>
      </c>
      <c r="Y31" s="53"/>
      <c r="Z31" s="54">
        <v>55</v>
      </c>
      <c r="AA31" s="54">
        <v>45</v>
      </c>
      <c r="AB31" s="54">
        <v>10</v>
      </c>
      <c r="AC31" s="54">
        <f t="shared" si="5"/>
        <v>10</v>
      </c>
      <c r="AD31" s="44">
        <f t="shared" si="6"/>
        <v>65</v>
      </c>
    </row>
    <row r="32" spans="1:33" ht="18.75" thickBot="1" x14ac:dyDescent="0.3">
      <c r="A32" s="90" t="s">
        <v>95</v>
      </c>
      <c r="B32" s="2">
        <f>feb!F34</f>
        <v>1</v>
      </c>
      <c r="C32" s="2">
        <f>mrt!L34</f>
        <v>3</v>
      </c>
      <c r="D32" s="2">
        <f>apr!K34</f>
        <v>2</v>
      </c>
      <c r="E32" s="2">
        <f>mei!L34</f>
        <v>4</v>
      </c>
      <c r="F32" s="2">
        <f>jun!M34</f>
        <v>2</v>
      </c>
      <c r="G32" s="2">
        <f>jul!J34</f>
        <v>1</v>
      </c>
      <c r="H32" s="2">
        <f>aug!L34</f>
        <v>3</v>
      </c>
      <c r="I32" s="2">
        <f>sep!K34</f>
        <v>3</v>
      </c>
      <c r="J32" s="2">
        <f>okt!F34</f>
        <v>2</v>
      </c>
      <c r="K32" s="2"/>
      <c r="L32" s="2"/>
      <c r="M32" s="2"/>
      <c r="N32" s="2">
        <v>10</v>
      </c>
      <c r="O32" s="18">
        <f t="shared" si="0"/>
        <v>31</v>
      </c>
      <c r="P32" s="24">
        <f t="shared" si="1"/>
        <v>8.4</v>
      </c>
      <c r="Q32" s="24">
        <f t="shared" si="2"/>
        <v>8</v>
      </c>
      <c r="R32" s="21">
        <f t="shared" si="3"/>
        <v>16.399999999999999</v>
      </c>
      <c r="T32" s="88">
        <v>42.4</v>
      </c>
      <c r="U32" s="78"/>
      <c r="V32" s="21">
        <v>55.2</v>
      </c>
      <c r="W32" s="21" t="s">
        <v>176</v>
      </c>
      <c r="X32" s="88">
        <f t="shared" si="4"/>
        <v>3.5999999999999943</v>
      </c>
      <c r="Y32" s="53"/>
      <c r="Z32" s="54">
        <v>20</v>
      </c>
      <c r="AA32" s="54">
        <v>10</v>
      </c>
      <c r="AB32" s="54">
        <v>10</v>
      </c>
      <c r="AC32" s="54">
        <f t="shared" si="5"/>
        <v>10</v>
      </c>
      <c r="AD32" s="44">
        <f t="shared" si="6"/>
        <v>30</v>
      </c>
    </row>
    <row r="33" spans="1:35" ht="18.75" thickBot="1" x14ac:dyDescent="0.3">
      <c r="A33" s="90" t="s">
        <v>154</v>
      </c>
      <c r="B33" s="2">
        <f>feb!F35</f>
        <v>0</v>
      </c>
      <c r="C33" s="2">
        <f>mrt!L35</f>
        <v>0</v>
      </c>
      <c r="D33" s="2">
        <f>apr!K35</f>
        <v>2</v>
      </c>
      <c r="E33" s="2">
        <f>mei!L35</f>
        <v>2</v>
      </c>
      <c r="F33" s="2">
        <f>jun!M35</f>
        <v>1</v>
      </c>
      <c r="G33" s="2">
        <f>jul!J35</f>
        <v>0</v>
      </c>
      <c r="H33" s="2">
        <f>aug!L35</f>
        <v>1</v>
      </c>
      <c r="I33" s="2">
        <f>sep!K35</f>
        <v>0</v>
      </c>
      <c r="J33" s="2">
        <f>okt!F35</f>
        <v>0</v>
      </c>
      <c r="K33" s="2"/>
      <c r="L33" s="2"/>
      <c r="M33" s="2"/>
      <c r="N33" s="2"/>
      <c r="O33" s="18">
        <f t="shared" si="0"/>
        <v>6</v>
      </c>
      <c r="P33" s="24">
        <f t="shared" si="1"/>
        <v>2.4</v>
      </c>
      <c r="Q33" s="24">
        <f t="shared" si="2"/>
        <v>0</v>
      </c>
      <c r="R33" s="21">
        <f t="shared" si="3"/>
        <v>2.4</v>
      </c>
      <c r="T33" s="88">
        <v>0</v>
      </c>
      <c r="U33" s="78"/>
      <c r="V33" s="21"/>
      <c r="W33" s="21"/>
      <c r="X33" s="91">
        <f t="shared" si="4"/>
        <v>2.4</v>
      </c>
      <c r="Y33" s="53"/>
      <c r="Z33" s="54">
        <v>0</v>
      </c>
      <c r="AA33" s="54">
        <v>0</v>
      </c>
      <c r="AB33" s="54">
        <v>0</v>
      </c>
      <c r="AC33" s="54">
        <f t="shared" si="5"/>
        <v>0</v>
      </c>
      <c r="AD33" s="44">
        <f t="shared" si="6"/>
        <v>0</v>
      </c>
    </row>
    <row r="34" spans="1:35" ht="18.75" thickBot="1" x14ac:dyDescent="0.3">
      <c r="A34" s="90" t="s">
        <v>103</v>
      </c>
      <c r="B34" s="2">
        <f>feb!F36</f>
        <v>2</v>
      </c>
      <c r="C34" s="2">
        <f>mrt!L36</f>
        <v>1</v>
      </c>
      <c r="D34" s="2">
        <f>apr!K36</f>
        <v>0</v>
      </c>
      <c r="E34" s="2">
        <f>mei!L36</f>
        <v>0</v>
      </c>
      <c r="F34" s="2">
        <f>jun!M36</f>
        <v>0</v>
      </c>
      <c r="G34" s="2">
        <f>jul!J36</f>
        <v>0</v>
      </c>
      <c r="H34" s="2">
        <f>aug!L36</f>
        <v>0</v>
      </c>
      <c r="I34" s="2">
        <f>sep!K36</f>
        <v>0</v>
      </c>
      <c r="J34" s="2">
        <f>okt!F36</f>
        <v>0</v>
      </c>
      <c r="K34" s="2"/>
      <c r="L34" s="2"/>
      <c r="M34" s="2"/>
      <c r="N34" s="2"/>
      <c r="O34" s="18">
        <f t="shared" si="0"/>
        <v>3</v>
      </c>
      <c r="P34" s="24">
        <f t="shared" si="1"/>
        <v>1.2</v>
      </c>
      <c r="Q34" s="24">
        <f t="shared" si="2"/>
        <v>0</v>
      </c>
      <c r="R34" s="21">
        <f t="shared" si="3"/>
        <v>1.2</v>
      </c>
      <c r="T34" s="88">
        <v>19.8</v>
      </c>
      <c r="U34" s="78"/>
      <c r="V34" s="21"/>
      <c r="W34" s="21"/>
      <c r="X34" s="91">
        <f t="shared" si="4"/>
        <v>21</v>
      </c>
      <c r="Y34" s="53"/>
      <c r="Z34" s="54">
        <v>5</v>
      </c>
      <c r="AA34" s="54">
        <v>10</v>
      </c>
      <c r="AB34" s="54">
        <v>5</v>
      </c>
      <c r="AC34" s="54">
        <f t="shared" si="5"/>
        <v>0</v>
      </c>
      <c r="AD34" s="44">
        <f t="shared" si="6"/>
        <v>15</v>
      </c>
    </row>
    <row r="35" spans="1:35" ht="18.75" thickBot="1" x14ac:dyDescent="0.3">
      <c r="A35" s="90" t="s">
        <v>107</v>
      </c>
      <c r="B35" s="2">
        <f>feb!F37</f>
        <v>3</v>
      </c>
      <c r="C35" s="2">
        <f>mrt!L37</f>
        <v>5</v>
      </c>
      <c r="D35" s="2">
        <f>apr!K37</f>
        <v>5</v>
      </c>
      <c r="E35" s="2">
        <f>mei!L37</f>
        <v>4</v>
      </c>
      <c r="F35" s="2">
        <f>jun!M37</f>
        <v>3</v>
      </c>
      <c r="G35" s="2">
        <f>jul!J37</f>
        <v>1</v>
      </c>
      <c r="H35" s="2">
        <f>aug!L37</f>
        <v>1</v>
      </c>
      <c r="I35" s="2">
        <f>sep!K37</f>
        <v>0</v>
      </c>
      <c r="J35" s="2">
        <f>okt!F37</f>
        <v>0</v>
      </c>
      <c r="K35" s="2"/>
      <c r="L35" s="2"/>
      <c r="M35" s="2"/>
      <c r="N35" s="2">
        <v>20</v>
      </c>
      <c r="O35" s="18">
        <f t="shared" si="0"/>
        <v>42</v>
      </c>
      <c r="P35" s="24">
        <f t="shared" si="1"/>
        <v>8.8000000000000007</v>
      </c>
      <c r="Q35" s="24">
        <f t="shared" si="2"/>
        <v>16</v>
      </c>
      <c r="R35" s="21">
        <f t="shared" si="3"/>
        <v>24.8</v>
      </c>
      <c r="T35" s="88">
        <v>64.8</v>
      </c>
      <c r="U35" s="78"/>
      <c r="V35" s="21">
        <v>88.4</v>
      </c>
      <c r="W35" s="21" t="s">
        <v>177</v>
      </c>
      <c r="X35" s="88">
        <f t="shared" si="4"/>
        <v>1.1999999999999886</v>
      </c>
      <c r="Y35" s="53"/>
      <c r="Z35" s="54">
        <v>15</v>
      </c>
      <c r="AA35" s="54">
        <v>20</v>
      </c>
      <c r="AB35" s="54">
        <v>20</v>
      </c>
      <c r="AC35" s="54">
        <f t="shared" si="5"/>
        <v>20</v>
      </c>
      <c r="AD35" s="44">
        <f t="shared" si="6"/>
        <v>60</v>
      </c>
    </row>
    <row r="36" spans="1:35" ht="18.75" thickBot="1" x14ac:dyDescent="0.3">
      <c r="A36" s="90" t="s">
        <v>71</v>
      </c>
      <c r="B36" s="2">
        <f>feb!F38</f>
        <v>0</v>
      </c>
      <c r="C36" s="2">
        <f>mrt!L38</f>
        <v>0</v>
      </c>
      <c r="D36" s="2">
        <f>apr!K38</f>
        <v>0</v>
      </c>
      <c r="E36" s="2">
        <f>mei!L38</f>
        <v>0</v>
      </c>
      <c r="F36" s="2">
        <f>jun!M38</f>
        <v>0</v>
      </c>
      <c r="G36" s="2">
        <f>jul!J38</f>
        <v>0</v>
      </c>
      <c r="H36" s="2">
        <f>aug!L38</f>
        <v>0</v>
      </c>
      <c r="I36" s="2">
        <f>sep!K38</f>
        <v>0</v>
      </c>
      <c r="J36" s="2">
        <f>okt!F38</f>
        <v>0</v>
      </c>
      <c r="K36" s="2"/>
      <c r="L36" s="2"/>
      <c r="M36" s="2"/>
      <c r="N36" s="2"/>
      <c r="O36" s="18">
        <f t="shared" si="0"/>
        <v>0</v>
      </c>
      <c r="P36" s="24">
        <f t="shared" si="1"/>
        <v>0</v>
      </c>
      <c r="Q36" s="24">
        <f t="shared" si="2"/>
        <v>0</v>
      </c>
      <c r="R36" s="21">
        <f t="shared" si="3"/>
        <v>0</v>
      </c>
      <c r="T36" s="88">
        <v>8.4</v>
      </c>
      <c r="U36" s="78"/>
      <c r="V36" s="21"/>
      <c r="W36" s="21"/>
      <c r="X36" s="91">
        <f t="shared" si="4"/>
        <v>8.4</v>
      </c>
      <c r="Y36" s="53"/>
      <c r="Z36" s="54">
        <v>0</v>
      </c>
      <c r="AA36" s="54">
        <v>0</v>
      </c>
      <c r="AB36" s="54">
        <v>0</v>
      </c>
      <c r="AC36" s="54">
        <f t="shared" si="5"/>
        <v>0</v>
      </c>
      <c r="AD36" s="44">
        <f t="shared" si="6"/>
        <v>0</v>
      </c>
    </row>
    <row r="37" spans="1:35" ht="18.75" thickBot="1" x14ac:dyDescent="0.3">
      <c r="A37" s="90" t="s">
        <v>89</v>
      </c>
      <c r="B37" s="2">
        <f>feb!F39</f>
        <v>0</v>
      </c>
      <c r="C37" s="2">
        <f>mrt!L39</f>
        <v>2</v>
      </c>
      <c r="D37" s="2">
        <f>apr!K39</f>
        <v>2</v>
      </c>
      <c r="E37" s="2">
        <f>mei!L39</f>
        <v>2</v>
      </c>
      <c r="F37" s="2">
        <f>jun!M39</f>
        <v>3</v>
      </c>
      <c r="G37" s="2">
        <f>jul!J39</f>
        <v>3</v>
      </c>
      <c r="H37" s="2">
        <f>aug!L39</f>
        <v>4</v>
      </c>
      <c r="I37" s="2">
        <f>sep!K39</f>
        <v>4</v>
      </c>
      <c r="J37" s="2">
        <f>okt!F39</f>
        <v>3</v>
      </c>
      <c r="K37" s="2"/>
      <c r="L37" s="2"/>
      <c r="M37" s="2"/>
      <c r="N37" s="2">
        <v>20</v>
      </c>
      <c r="O37" s="18">
        <f t="shared" si="0"/>
        <v>43</v>
      </c>
      <c r="P37" s="24">
        <f t="shared" si="1"/>
        <v>9.1999999999999993</v>
      </c>
      <c r="Q37" s="24">
        <f t="shared" si="2"/>
        <v>16</v>
      </c>
      <c r="R37" s="21">
        <f t="shared" si="3"/>
        <v>25.2</v>
      </c>
      <c r="T37" s="88">
        <v>25.6</v>
      </c>
      <c r="U37" s="78"/>
      <c r="V37" s="21">
        <v>44.8</v>
      </c>
      <c r="W37" s="21" t="s">
        <v>178</v>
      </c>
      <c r="X37" s="88">
        <f t="shared" si="4"/>
        <v>6</v>
      </c>
      <c r="Y37" s="53"/>
      <c r="Z37" s="54">
        <v>50</v>
      </c>
      <c r="AA37" s="54">
        <v>10</v>
      </c>
      <c r="AB37" s="54">
        <v>0</v>
      </c>
      <c r="AC37" s="54">
        <f t="shared" si="5"/>
        <v>20</v>
      </c>
      <c r="AD37" s="44">
        <f t="shared" si="6"/>
        <v>30</v>
      </c>
      <c r="AH37" s="45"/>
    </row>
    <row r="38" spans="1:35" ht="18.75" thickBot="1" x14ac:dyDescent="0.3">
      <c r="A38" s="46" t="s">
        <v>76</v>
      </c>
      <c r="B38" s="2">
        <f>feb!F40</f>
        <v>2</v>
      </c>
      <c r="C38" s="2">
        <f>mrt!L40</f>
        <v>2</v>
      </c>
      <c r="D38" s="2">
        <f>apr!K40</f>
        <v>1</v>
      </c>
      <c r="E38" s="2">
        <f>mei!L40</f>
        <v>2</v>
      </c>
      <c r="F38" s="2">
        <f>jun!M40</f>
        <v>4</v>
      </c>
      <c r="G38" s="2">
        <f>jul!J40</f>
        <v>2</v>
      </c>
      <c r="H38" s="2">
        <f>aug!L40</f>
        <v>3</v>
      </c>
      <c r="I38" s="2">
        <f>sep!K40</f>
        <v>4</v>
      </c>
      <c r="J38" s="2">
        <f>okt!F40</f>
        <v>0</v>
      </c>
      <c r="K38" s="2"/>
      <c r="L38" s="2"/>
      <c r="M38" s="2"/>
      <c r="N38" s="2"/>
      <c r="O38" s="18">
        <f t="shared" si="0"/>
        <v>20</v>
      </c>
      <c r="P38" s="24">
        <f t="shared" si="1"/>
        <v>8</v>
      </c>
      <c r="Q38" s="24">
        <f t="shared" si="2"/>
        <v>0</v>
      </c>
      <c r="R38" s="21">
        <f t="shared" si="3"/>
        <v>8</v>
      </c>
      <c r="T38" s="88">
        <v>32</v>
      </c>
      <c r="U38" s="78"/>
      <c r="V38" s="21"/>
      <c r="W38" s="21"/>
      <c r="X38" s="91">
        <f t="shared" si="4"/>
        <v>40</v>
      </c>
      <c r="Y38" s="53"/>
      <c r="Z38" s="54">
        <v>0</v>
      </c>
      <c r="AA38" s="54">
        <v>0</v>
      </c>
      <c r="AB38" s="54">
        <v>0</v>
      </c>
      <c r="AC38" s="54">
        <f t="shared" si="5"/>
        <v>0</v>
      </c>
      <c r="AD38" s="44">
        <f t="shared" si="6"/>
        <v>0</v>
      </c>
    </row>
    <row r="39" spans="1:35" ht="18.75" thickBot="1" x14ac:dyDescent="0.3">
      <c r="A39" s="46" t="s">
        <v>8</v>
      </c>
      <c r="B39" s="2">
        <f>feb!F41</f>
        <v>0</v>
      </c>
      <c r="C39" s="2">
        <f>mrt!L41</f>
        <v>1</v>
      </c>
      <c r="D39" s="2">
        <f>apr!K41</f>
        <v>3</v>
      </c>
      <c r="E39" s="2">
        <f>mei!L41</f>
        <v>3</v>
      </c>
      <c r="F39" s="2">
        <f>jun!M41</f>
        <v>9</v>
      </c>
      <c r="G39" s="2">
        <f>jul!J41</f>
        <v>2</v>
      </c>
      <c r="H39" s="2">
        <f>aug!L41</f>
        <v>5</v>
      </c>
      <c r="I39" s="2">
        <f>sep!K41</f>
        <v>5</v>
      </c>
      <c r="J39" s="2">
        <f>okt!F41</f>
        <v>1</v>
      </c>
      <c r="K39" s="2"/>
      <c r="L39" s="2">
        <v>50</v>
      </c>
      <c r="M39" s="2">
        <v>5</v>
      </c>
      <c r="N39" s="2">
        <v>20</v>
      </c>
      <c r="O39" s="18">
        <f t="shared" si="0"/>
        <v>104</v>
      </c>
      <c r="P39" s="24">
        <f t="shared" si="1"/>
        <v>11.6</v>
      </c>
      <c r="Q39" s="24">
        <f t="shared" si="2"/>
        <v>60</v>
      </c>
      <c r="R39" s="21">
        <f t="shared" si="3"/>
        <v>71.599999999999994</v>
      </c>
      <c r="T39" s="88">
        <v>158</v>
      </c>
      <c r="U39" s="78"/>
      <c r="V39" s="21">
        <v>222.8</v>
      </c>
      <c r="W39" s="21" t="s">
        <v>179</v>
      </c>
      <c r="X39" s="88">
        <f t="shared" si="4"/>
        <v>6.7999999999999829</v>
      </c>
      <c r="Y39" s="53"/>
      <c r="Z39" s="54">
        <v>80</v>
      </c>
      <c r="AA39" s="54">
        <v>65</v>
      </c>
      <c r="AB39" s="54">
        <v>70</v>
      </c>
      <c r="AC39" s="54">
        <f t="shared" si="5"/>
        <v>75</v>
      </c>
      <c r="AD39" s="44">
        <f t="shared" si="6"/>
        <v>210</v>
      </c>
    </row>
    <row r="40" spans="1:35" ht="18.75" thickBot="1" x14ac:dyDescent="0.3">
      <c r="A40" s="46" t="s">
        <v>50</v>
      </c>
      <c r="B40" s="2">
        <f>feb!F42</f>
        <v>4</v>
      </c>
      <c r="C40" s="2">
        <f>mrt!L42</f>
        <v>8</v>
      </c>
      <c r="D40" s="2">
        <f>apr!K42</f>
        <v>9</v>
      </c>
      <c r="E40" s="2">
        <f>mei!L42</f>
        <v>8</v>
      </c>
      <c r="F40" s="2">
        <f>jun!M42</f>
        <v>10</v>
      </c>
      <c r="G40" s="2">
        <f>jul!J42</f>
        <v>7</v>
      </c>
      <c r="H40" s="2">
        <f>aug!L42</f>
        <v>9</v>
      </c>
      <c r="I40" s="2">
        <f>sep!K42</f>
        <v>6</v>
      </c>
      <c r="J40" s="2">
        <f>okt!F42</f>
        <v>3</v>
      </c>
      <c r="K40" s="2"/>
      <c r="L40" s="2">
        <v>50</v>
      </c>
      <c r="M40" s="2">
        <v>5</v>
      </c>
      <c r="N40" s="2">
        <v>30</v>
      </c>
      <c r="O40" s="18">
        <f t="shared" si="0"/>
        <v>149</v>
      </c>
      <c r="P40" s="24">
        <f t="shared" si="1"/>
        <v>25.6</v>
      </c>
      <c r="Q40" s="24">
        <f t="shared" si="2"/>
        <v>68</v>
      </c>
      <c r="R40" s="21">
        <f t="shared" si="3"/>
        <v>93.6</v>
      </c>
      <c r="T40" s="88">
        <v>106</v>
      </c>
      <c r="U40" s="78">
        <v>20</v>
      </c>
      <c r="V40" s="21">
        <v>187.6</v>
      </c>
      <c r="W40" s="21" t="s">
        <v>180</v>
      </c>
      <c r="X40" s="88">
        <f t="shared" si="4"/>
        <v>32</v>
      </c>
      <c r="Y40" s="53"/>
      <c r="Z40" s="54">
        <v>95</v>
      </c>
      <c r="AA40" s="54">
        <v>65</v>
      </c>
      <c r="AB40" s="54">
        <v>75</v>
      </c>
      <c r="AC40" s="54">
        <f t="shared" si="5"/>
        <v>85</v>
      </c>
      <c r="AD40" s="44">
        <f t="shared" si="6"/>
        <v>225</v>
      </c>
    </row>
    <row r="41" spans="1:35" ht="18.75" thickBot="1" x14ac:dyDescent="0.3">
      <c r="A41" s="46" t="s">
        <v>106</v>
      </c>
      <c r="B41" s="2">
        <f>feb!F43</f>
        <v>2</v>
      </c>
      <c r="C41" s="2">
        <f>mrt!L43</f>
        <v>5</v>
      </c>
      <c r="D41" s="2">
        <f>apr!K43</f>
        <v>5</v>
      </c>
      <c r="E41" s="2">
        <f>mei!L43</f>
        <v>5</v>
      </c>
      <c r="F41" s="2">
        <f>jun!M43</f>
        <v>4</v>
      </c>
      <c r="G41" s="2">
        <f>jul!J43</f>
        <v>3</v>
      </c>
      <c r="H41" s="2">
        <f>aug!L43</f>
        <v>4</v>
      </c>
      <c r="I41" s="2">
        <f>sep!K43</f>
        <v>4</v>
      </c>
      <c r="J41" s="2">
        <f>okt!F43</f>
        <v>3</v>
      </c>
      <c r="K41" s="2"/>
      <c r="L41" s="2"/>
      <c r="M41" s="2">
        <v>5</v>
      </c>
      <c r="N41" s="2">
        <v>30</v>
      </c>
      <c r="O41" s="18">
        <f t="shared" si="0"/>
        <v>70</v>
      </c>
      <c r="P41" s="24">
        <f t="shared" si="1"/>
        <v>14</v>
      </c>
      <c r="Q41" s="24">
        <f t="shared" si="2"/>
        <v>28</v>
      </c>
      <c r="R41" s="21">
        <f t="shared" si="3"/>
        <v>42</v>
      </c>
      <c r="T41" s="88">
        <v>60.4</v>
      </c>
      <c r="U41" s="78"/>
      <c r="V41" s="21">
        <v>95.6</v>
      </c>
      <c r="W41" s="89" t="s">
        <v>181</v>
      </c>
      <c r="X41" s="88">
        <f t="shared" si="4"/>
        <v>6.8000000000000114</v>
      </c>
      <c r="Y41" s="53"/>
      <c r="Z41" s="54">
        <v>25</v>
      </c>
      <c r="AA41" s="54">
        <v>25</v>
      </c>
      <c r="AB41" s="54">
        <v>25</v>
      </c>
      <c r="AC41" s="54">
        <f t="shared" si="5"/>
        <v>35</v>
      </c>
      <c r="AD41" s="44">
        <f t="shared" si="6"/>
        <v>85</v>
      </c>
    </row>
    <row r="42" spans="1:35" ht="18.75" thickBot="1" x14ac:dyDescent="0.3">
      <c r="A42" s="46" t="s">
        <v>79</v>
      </c>
      <c r="B42" s="2">
        <f>feb!F44</f>
        <v>3</v>
      </c>
      <c r="C42" s="2">
        <f>mrt!L44</f>
        <v>1</v>
      </c>
      <c r="D42" s="2">
        <f>apr!K44</f>
        <v>0</v>
      </c>
      <c r="E42" s="2">
        <f>mei!L44</f>
        <v>0</v>
      </c>
      <c r="F42" s="2">
        <f>jun!M44</f>
        <v>0</v>
      </c>
      <c r="G42" s="2">
        <f>jul!J44</f>
        <v>0</v>
      </c>
      <c r="H42" s="2">
        <f>aug!L44</f>
        <v>0</v>
      </c>
      <c r="I42" s="2">
        <f>sep!K44</f>
        <v>0</v>
      </c>
      <c r="J42" s="2">
        <f>okt!F44</f>
        <v>0</v>
      </c>
      <c r="K42" s="2"/>
      <c r="L42" s="2"/>
      <c r="M42" s="2"/>
      <c r="N42" s="2"/>
      <c r="O42" s="18">
        <f t="shared" si="0"/>
        <v>4</v>
      </c>
      <c r="P42" s="24">
        <f t="shared" si="1"/>
        <v>1.6</v>
      </c>
      <c r="Q42" s="24">
        <f t="shared" si="2"/>
        <v>0</v>
      </c>
      <c r="R42" s="21">
        <f t="shared" si="3"/>
        <v>1.6</v>
      </c>
      <c r="T42" s="88">
        <v>24.4</v>
      </c>
      <c r="U42" s="78"/>
      <c r="V42" s="21"/>
      <c r="W42" s="21"/>
      <c r="X42" s="91">
        <f t="shared" si="4"/>
        <v>26</v>
      </c>
      <c r="Y42" s="53"/>
      <c r="Z42" s="54">
        <v>15</v>
      </c>
      <c r="AA42" s="54">
        <v>0</v>
      </c>
      <c r="AB42" s="54">
        <v>0</v>
      </c>
      <c r="AC42" s="54">
        <f t="shared" si="5"/>
        <v>0</v>
      </c>
      <c r="AD42" s="44">
        <f t="shared" si="6"/>
        <v>0</v>
      </c>
    </row>
    <row r="43" spans="1:35" ht="18.75" thickBot="1" x14ac:dyDescent="0.3">
      <c r="A43" s="46" t="s">
        <v>24</v>
      </c>
      <c r="B43" s="2">
        <f>feb!F45</f>
        <v>0</v>
      </c>
      <c r="C43" s="2">
        <f>mrt!L45</f>
        <v>0</v>
      </c>
      <c r="D43" s="2">
        <f>apr!K45</f>
        <v>0</v>
      </c>
      <c r="E43" s="2">
        <f>mei!L45</f>
        <v>0</v>
      </c>
      <c r="F43" s="2">
        <f>jun!M45</f>
        <v>0</v>
      </c>
      <c r="G43" s="2">
        <f>jul!J45</f>
        <v>0</v>
      </c>
      <c r="H43" s="2">
        <f>aug!L45</f>
        <v>0</v>
      </c>
      <c r="I43" s="2">
        <f>sep!K45</f>
        <v>0</v>
      </c>
      <c r="J43" s="2">
        <f>okt!F45</f>
        <v>0</v>
      </c>
      <c r="K43" s="2"/>
      <c r="L43" s="2"/>
      <c r="M43" s="2"/>
      <c r="N43" s="2">
        <v>20</v>
      </c>
      <c r="O43" s="18">
        <f t="shared" si="0"/>
        <v>20</v>
      </c>
      <c r="P43" s="24">
        <f t="shared" si="1"/>
        <v>0</v>
      </c>
      <c r="Q43" s="24">
        <f t="shared" si="2"/>
        <v>16</v>
      </c>
      <c r="R43" s="21">
        <f t="shared" si="3"/>
        <v>16</v>
      </c>
      <c r="T43" s="88">
        <v>74.8</v>
      </c>
      <c r="U43" s="78"/>
      <c r="V43" s="21">
        <v>90.8</v>
      </c>
      <c r="W43" s="21" t="s">
        <v>182</v>
      </c>
      <c r="X43" s="88">
        <f t="shared" si="4"/>
        <v>0</v>
      </c>
      <c r="Y43" s="53"/>
      <c r="Z43" s="54">
        <v>25</v>
      </c>
      <c r="AA43" s="54">
        <v>15</v>
      </c>
      <c r="AB43" s="54">
        <v>20</v>
      </c>
      <c r="AC43" s="54">
        <f t="shared" si="5"/>
        <v>20</v>
      </c>
      <c r="AD43" s="44">
        <f t="shared" si="6"/>
        <v>55</v>
      </c>
      <c r="AF43" s="45"/>
      <c r="AG43" s="45"/>
      <c r="AH43" s="45"/>
      <c r="AI43" s="45"/>
    </row>
    <row r="44" spans="1:35" ht="18.75" thickBot="1" x14ac:dyDescent="0.3">
      <c r="A44" s="46" t="s">
        <v>63</v>
      </c>
      <c r="B44" s="2">
        <f>feb!F46</f>
        <v>0</v>
      </c>
      <c r="C44" s="2">
        <f>mrt!L46</f>
        <v>0</v>
      </c>
      <c r="D44" s="2">
        <f>apr!K46</f>
        <v>0</v>
      </c>
      <c r="E44" s="2">
        <f>mei!L46</f>
        <v>0</v>
      </c>
      <c r="F44" s="2">
        <f>jun!M46</f>
        <v>0</v>
      </c>
      <c r="G44" s="2">
        <f>jul!J46</f>
        <v>0</v>
      </c>
      <c r="H44" s="2">
        <f>aug!L46</f>
        <v>0</v>
      </c>
      <c r="I44" s="2">
        <f>sep!K46</f>
        <v>0</v>
      </c>
      <c r="J44" s="2">
        <f>okt!F46</f>
        <v>0</v>
      </c>
      <c r="K44" s="2"/>
      <c r="L44" s="2"/>
      <c r="M44" s="2"/>
      <c r="N44" s="2"/>
      <c r="O44" s="18">
        <f t="shared" si="0"/>
        <v>0</v>
      </c>
      <c r="P44" s="24">
        <f t="shared" si="1"/>
        <v>0</v>
      </c>
      <c r="Q44" s="24">
        <f t="shared" si="2"/>
        <v>0</v>
      </c>
      <c r="R44" s="21">
        <f t="shared" si="3"/>
        <v>0</v>
      </c>
      <c r="T44" s="88">
        <v>16.5</v>
      </c>
      <c r="U44" s="78"/>
      <c r="V44" s="21"/>
      <c r="W44" s="21"/>
      <c r="X44" s="91">
        <f t="shared" si="4"/>
        <v>16.5</v>
      </c>
      <c r="Y44" s="53"/>
      <c r="Z44" s="54">
        <v>0</v>
      </c>
      <c r="AA44" s="54">
        <v>0</v>
      </c>
      <c r="AB44" s="54">
        <v>0</v>
      </c>
      <c r="AC44" s="54">
        <f t="shared" si="5"/>
        <v>0</v>
      </c>
      <c r="AD44" s="44">
        <f t="shared" si="6"/>
        <v>0</v>
      </c>
      <c r="AF44" s="45"/>
      <c r="AG44" s="45"/>
      <c r="AH44" s="45"/>
      <c r="AI44" s="45"/>
    </row>
    <row r="45" spans="1:35" ht="18.75" thickBot="1" x14ac:dyDescent="0.3">
      <c r="A45" s="46" t="s">
        <v>9</v>
      </c>
      <c r="B45" s="2">
        <f>feb!F47</f>
        <v>0</v>
      </c>
      <c r="C45" s="2">
        <f>mrt!L47</f>
        <v>0</v>
      </c>
      <c r="D45" s="2">
        <f>apr!K47</f>
        <v>0</v>
      </c>
      <c r="E45" s="2">
        <f>mei!L47</f>
        <v>0</v>
      </c>
      <c r="F45" s="2">
        <f>jun!M47</f>
        <v>0</v>
      </c>
      <c r="G45" s="2">
        <f>jul!J47</f>
        <v>0</v>
      </c>
      <c r="H45" s="2">
        <f>aug!L47</f>
        <v>0</v>
      </c>
      <c r="I45" s="2">
        <f>sep!K47</f>
        <v>0</v>
      </c>
      <c r="J45" s="2">
        <f>okt!F47</f>
        <v>0</v>
      </c>
      <c r="K45" s="2">
        <v>20</v>
      </c>
      <c r="L45" s="2">
        <v>50</v>
      </c>
      <c r="M45" s="2">
        <v>5</v>
      </c>
      <c r="N45" s="2">
        <v>30</v>
      </c>
      <c r="O45" s="18">
        <f t="shared" si="0"/>
        <v>105</v>
      </c>
      <c r="P45" s="24">
        <f t="shared" si="1"/>
        <v>0</v>
      </c>
      <c r="Q45" s="24">
        <f t="shared" si="2"/>
        <v>84</v>
      </c>
      <c r="R45" s="21">
        <f t="shared" si="3"/>
        <v>84</v>
      </c>
      <c r="T45" s="88">
        <v>249.6</v>
      </c>
      <c r="U45" s="78"/>
      <c r="V45" s="21">
        <v>333.6</v>
      </c>
      <c r="W45" s="21" t="s">
        <v>183</v>
      </c>
      <c r="X45" s="88">
        <f t="shared" si="4"/>
        <v>0</v>
      </c>
      <c r="Y45" s="53"/>
      <c r="Z45" s="54">
        <v>100</v>
      </c>
      <c r="AA45" s="54">
        <v>45</v>
      </c>
      <c r="AB45" s="54">
        <v>75</v>
      </c>
      <c r="AC45" s="54">
        <f t="shared" si="5"/>
        <v>105</v>
      </c>
      <c r="AD45" s="44">
        <f t="shared" si="6"/>
        <v>225</v>
      </c>
      <c r="AF45" s="45"/>
      <c r="AG45" s="45"/>
      <c r="AH45" s="45"/>
      <c r="AI45" s="45"/>
    </row>
    <row r="46" spans="1:35" ht="18.75" thickBot="1" x14ac:dyDescent="0.3">
      <c r="A46" s="46" t="s">
        <v>77</v>
      </c>
      <c r="B46" s="2">
        <f>feb!F48</f>
        <v>3</v>
      </c>
      <c r="C46" s="2">
        <f>mrt!L48</f>
        <v>6</v>
      </c>
      <c r="D46" s="2">
        <f>apr!K48</f>
        <v>7</v>
      </c>
      <c r="E46" s="2">
        <f>mei!L48</f>
        <v>5</v>
      </c>
      <c r="F46" s="2">
        <f>jun!M48</f>
        <v>7</v>
      </c>
      <c r="G46" s="2">
        <f>jul!J48</f>
        <v>0</v>
      </c>
      <c r="H46" s="2">
        <f>aug!L48</f>
        <v>4</v>
      </c>
      <c r="I46" s="2">
        <f>sep!K48</f>
        <v>1</v>
      </c>
      <c r="J46" s="2">
        <f>okt!F48</f>
        <v>2</v>
      </c>
      <c r="K46" s="2"/>
      <c r="L46" s="2"/>
      <c r="M46" s="2"/>
      <c r="N46" s="2">
        <v>30</v>
      </c>
      <c r="O46" s="18">
        <f t="shared" si="0"/>
        <v>65</v>
      </c>
      <c r="P46" s="24">
        <f t="shared" si="1"/>
        <v>14</v>
      </c>
      <c r="Q46" s="24">
        <f t="shared" si="2"/>
        <v>24</v>
      </c>
      <c r="R46" s="21">
        <f t="shared" si="3"/>
        <v>38</v>
      </c>
      <c r="T46" s="88">
        <v>72</v>
      </c>
      <c r="U46" s="78"/>
      <c r="V46" s="21">
        <v>106</v>
      </c>
      <c r="W46" s="21" t="s">
        <v>184</v>
      </c>
      <c r="X46" s="88">
        <f t="shared" si="4"/>
        <v>4</v>
      </c>
      <c r="Y46" s="53"/>
      <c r="Z46" s="54">
        <v>25</v>
      </c>
      <c r="AA46" s="54">
        <v>10</v>
      </c>
      <c r="AB46" s="54">
        <v>20</v>
      </c>
      <c r="AC46" s="54">
        <f t="shared" si="5"/>
        <v>30</v>
      </c>
      <c r="AD46" s="44">
        <f t="shared" si="6"/>
        <v>60</v>
      </c>
      <c r="AF46" s="45"/>
      <c r="AG46" s="45"/>
      <c r="AH46" s="45"/>
      <c r="AI46" s="45"/>
    </row>
    <row r="47" spans="1:35" ht="18.75" thickBot="1" x14ac:dyDescent="0.3">
      <c r="A47" s="46" t="s">
        <v>10</v>
      </c>
      <c r="B47" s="2">
        <f>feb!F49</f>
        <v>4</v>
      </c>
      <c r="C47" s="2">
        <f>mrt!L49</f>
        <v>4</v>
      </c>
      <c r="D47" s="2">
        <f>apr!K49</f>
        <v>4</v>
      </c>
      <c r="E47" s="2">
        <f>mei!L49</f>
        <v>6</v>
      </c>
      <c r="F47" s="2">
        <f>jun!M49</f>
        <v>3</v>
      </c>
      <c r="G47" s="2">
        <f>jul!J49</f>
        <v>2</v>
      </c>
      <c r="H47" s="2">
        <f>aug!L49</f>
        <v>4</v>
      </c>
      <c r="I47" s="2">
        <f>sep!K49</f>
        <v>2</v>
      </c>
      <c r="J47" s="2">
        <f>okt!F49</f>
        <v>3</v>
      </c>
      <c r="K47" s="2"/>
      <c r="L47" s="2"/>
      <c r="M47" s="2"/>
      <c r="N47" s="2">
        <v>20</v>
      </c>
      <c r="O47" s="18">
        <f t="shared" si="0"/>
        <v>52</v>
      </c>
      <c r="P47" s="24">
        <f t="shared" si="1"/>
        <v>12.8</v>
      </c>
      <c r="Q47" s="24">
        <f t="shared" si="2"/>
        <v>16</v>
      </c>
      <c r="R47" s="21">
        <f t="shared" si="3"/>
        <v>28.8</v>
      </c>
      <c r="T47" s="88">
        <v>63.2</v>
      </c>
      <c r="U47" s="78"/>
      <c r="V47" s="21">
        <v>87.6</v>
      </c>
      <c r="W47" s="21" t="s">
        <v>185</v>
      </c>
      <c r="X47" s="88">
        <f t="shared" si="4"/>
        <v>4.4000000000000057</v>
      </c>
      <c r="Y47" s="53"/>
      <c r="Z47" s="54">
        <v>25</v>
      </c>
      <c r="AA47" s="54">
        <v>10</v>
      </c>
      <c r="AB47" s="54">
        <v>20</v>
      </c>
      <c r="AC47" s="54">
        <f t="shared" si="5"/>
        <v>20</v>
      </c>
      <c r="AD47" s="44">
        <f t="shared" si="6"/>
        <v>50</v>
      </c>
      <c r="AF47" s="45"/>
      <c r="AG47" s="45"/>
      <c r="AH47" s="45"/>
      <c r="AI47" s="45"/>
    </row>
    <row r="48" spans="1:35" ht="18.75" thickBot="1" x14ac:dyDescent="0.3">
      <c r="A48" s="46" t="s">
        <v>53</v>
      </c>
      <c r="B48" s="2">
        <f>feb!F50</f>
        <v>2</v>
      </c>
      <c r="C48" s="2">
        <f>mrt!L50</f>
        <v>3</v>
      </c>
      <c r="D48" s="2">
        <f>apr!K50</f>
        <v>4</v>
      </c>
      <c r="E48" s="2">
        <f>mei!L50</f>
        <v>3</v>
      </c>
      <c r="F48" s="2">
        <f>jun!M50</f>
        <v>7</v>
      </c>
      <c r="G48" s="2">
        <f>jul!J50</f>
        <v>4</v>
      </c>
      <c r="H48" s="2">
        <f>aug!L50</f>
        <v>5</v>
      </c>
      <c r="I48" s="2">
        <f>sep!K50</f>
        <v>4</v>
      </c>
      <c r="J48" s="2">
        <f>okt!F50</f>
        <v>1</v>
      </c>
      <c r="K48" s="2"/>
      <c r="L48" s="2"/>
      <c r="M48" s="2">
        <v>5</v>
      </c>
      <c r="N48" s="2">
        <v>30</v>
      </c>
      <c r="O48" s="18">
        <f t="shared" si="0"/>
        <v>68</v>
      </c>
      <c r="P48" s="24">
        <f t="shared" si="1"/>
        <v>13.2</v>
      </c>
      <c r="Q48" s="24">
        <f t="shared" si="2"/>
        <v>28</v>
      </c>
      <c r="R48" s="21">
        <f t="shared" si="3"/>
        <v>41.2</v>
      </c>
      <c r="T48" s="88">
        <v>159.19999999999999</v>
      </c>
      <c r="U48" s="78"/>
      <c r="V48" s="21">
        <v>194</v>
      </c>
      <c r="W48" s="21" t="s">
        <v>186</v>
      </c>
      <c r="X48" s="88">
        <f t="shared" si="4"/>
        <v>6.3999999999999773</v>
      </c>
      <c r="Y48" s="53"/>
      <c r="Z48" s="54">
        <v>35</v>
      </c>
      <c r="AA48" s="54">
        <v>25</v>
      </c>
      <c r="AB48" s="54">
        <v>25</v>
      </c>
      <c r="AC48" s="54">
        <f t="shared" si="5"/>
        <v>35</v>
      </c>
      <c r="AD48" s="44">
        <f t="shared" si="6"/>
        <v>85</v>
      </c>
      <c r="AF48" s="45"/>
      <c r="AG48" s="45"/>
      <c r="AH48" s="45"/>
      <c r="AI48" s="45"/>
    </row>
    <row r="49" spans="1:37" ht="18.75" thickBot="1" x14ac:dyDescent="0.3">
      <c r="A49" s="46" t="s">
        <v>11</v>
      </c>
      <c r="B49" s="2">
        <f>feb!F51</f>
        <v>2</v>
      </c>
      <c r="C49" s="2">
        <f>mrt!L51</f>
        <v>2</v>
      </c>
      <c r="D49" s="2">
        <f>apr!K51</f>
        <v>3</v>
      </c>
      <c r="E49" s="2">
        <f>mei!L51</f>
        <v>2</v>
      </c>
      <c r="F49" s="2">
        <f>jun!M51</f>
        <v>6</v>
      </c>
      <c r="G49" s="2">
        <f>jul!J51</f>
        <v>1</v>
      </c>
      <c r="H49" s="2">
        <f>aug!L51</f>
        <v>0</v>
      </c>
      <c r="I49" s="2">
        <f>sep!K51</f>
        <v>4</v>
      </c>
      <c r="J49" s="2">
        <f>okt!F51</f>
        <v>1</v>
      </c>
      <c r="K49" s="2"/>
      <c r="L49" s="2"/>
      <c r="M49" s="2"/>
      <c r="N49" s="2">
        <v>20</v>
      </c>
      <c r="O49" s="18">
        <f t="shared" si="0"/>
        <v>41</v>
      </c>
      <c r="P49" s="24">
        <f t="shared" si="1"/>
        <v>8.4</v>
      </c>
      <c r="Q49" s="24">
        <f t="shared" si="2"/>
        <v>16</v>
      </c>
      <c r="R49" s="21">
        <f t="shared" si="3"/>
        <v>24.4</v>
      </c>
      <c r="T49" s="88">
        <v>100.4</v>
      </c>
      <c r="U49" s="78"/>
      <c r="V49" s="21">
        <v>121.6</v>
      </c>
      <c r="W49" s="21" t="s">
        <v>187</v>
      </c>
      <c r="X49" s="88">
        <f t="shared" si="4"/>
        <v>3.2000000000000171</v>
      </c>
      <c r="Y49" s="53"/>
      <c r="Z49" s="54">
        <v>20</v>
      </c>
      <c r="AA49" s="54">
        <v>20</v>
      </c>
      <c r="AB49" s="54">
        <v>20</v>
      </c>
      <c r="AC49" s="54">
        <f t="shared" si="5"/>
        <v>20</v>
      </c>
      <c r="AD49" s="44">
        <f t="shared" si="6"/>
        <v>60</v>
      </c>
      <c r="AF49" s="45"/>
      <c r="AG49" s="45"/>
      <c r="AH49" s="45"/>
      <c r="AI49" s="45"/>
    </row>
    <row r="50" spans="1:37" ht="18.75" thickBot="1" x14ac:dyDescent="0.3">
      <c r="A50" s="46" t="s">
        <v>49</v>
      </c>
      <c r="B50" s="2">
        <f>feb!F52</f>
        <v>4</v>
      </c>
      <c r="C50" s="2">
        <f>mrt!L52</f>
        <v>4</v>
      </c>
      <c r="D50" s="2">
        <f>apr!K52</f>
        <v>1</v>
      </c>
      <c r="E50" s="2">
        <f>mei!L52</f>
        <v>1</v>
      </c>
      <c r="F50" s="2">
        <f>jun!M52</f>
        <v>5</v>
      </c>
      <c r="G50" s="2">
        <f>jul!J52</f>
        <v>2</v>
      </c>
      <c r="H50" s="2">
        <f>aug!L52</f>
        <v>2</v>
      </c>
      <c r="I50" s="2">
        <f>sep!K52</f>
        <v>1</v>
      </c>
      <c r="J50" s="2">
        <f>okt!F52</f>
        <v>1</v>
      </c>
      <c r="K50" s="2"/>
      <c r="L50" s="2">
        <v>10</v>
      </c>
      <c r="M50" s="2"/>
      <c r="N50" s="2">
        <v>10</v>
      </c>
      <c r="O50" s="18">
        <f t="shared" si="0"/>
        <v>41</v>
      </c>
      <c r="P50" s="24">
        <f t="shared" si="1"/>
        <v>8.4</v>
      </c>
      <c r="Q50" s="24">
        <f t="shared" si="2"/>
        <v>16</v>
      </c>
      <c r="R50" s="21">
        <f t="shared" si="3"/>
        <v>24.4</v>
      </c>
      <c r="T50" s="88">
        <v>36.799999999999997</v>
      </c>
      <c r="U50" s="78"/>
      <c r="V50" s="21">
        <v>58.4</v>
      </c>
      <c r="W50" s="21" t="s">
        <v>188</v>
      </c>
      <c r="X50" s="88">
        <f t="shared" si="4"/>
        <v>2.7999999999999972</v>
      </c>
      <c r="Y50" s="53"/>
      <c r="Z50" s="54">
        <v>30</v>
      </c>
      <c r="AA50" s="54">
        <v>10</v>
      </c>
      <c r="AB50" s="54">
        <v>20</v>
      </c>
      <c r="AC50" s="54">
        <f t="shared" si="5"/>
        <v>20</v>
      </c>
      <c r="AD50" s="44">
        <f t="shared" si="6"/>
        <v>50</v>
      </c>
      <c r="AF50" s="45"/>
      <c r="AG50" s="45"/>
      <c r="AH50" s="45"/>
      <c r="AI50" s="45"/>
      <c r="AJ50" s="45"/>
      <c r="AK50" s="45"/>
    </row>
    <row r="51" spans="1:37" ht="18.75" thickBot="1" x14ac:dyDescent="0.3">
      <c r="A51" s="46" t="s">
        <v>23</v>
      </c>
      <c r="B51" s="2">
        <f>feb!F53</f>
        <v>0</v>
      </c>
      <c r="C51" s="2">
        <f>mrt!L53</f>
        <v>0</v>
      </c>
      <c r="D51" s="2">
        <f>apr!K53</f>
        <v>0</v>
      </c>
      <c r="E51" s="2">
        <f>mei!L53</f>
        <v>0</v>
      </c>
      <c r="F51" s="2">
        <f>jun!M53</f>
        <v>0</v>
      </c>
      <c r="G51" s="2">
        <f>jul!J53</f>
        <v>0</v>
      </c>
      <c r="H51" s="2">
        <f>aug!L53</f>
        <v>0</v>
      </c>
      <c r="I51" s="2">
        <f>sep!K53</f>
        <v>0</v>
      </c>
      <c r="J51" s="2">
        <f>okt!F53</f>
        <v>1</v>
      </c>
      <c r="K51" s="2">
        <v>5</v>
      </c>
      <c r="L51" s="2">
        <v>10</v>
      </c>
      <c r="M51" s="2"/>
      <c r="N51" s="2">
        <v>20</v>
      </c>
      <c r="O51" s="18">
        <f t="shared" si="0"/>
        <v>36</v>
      </c>
      <c r="P51" s="24">
        <f t="shared" si="1"/>
        <v>0.4</v>
      </c>
      <c r="Q51" s="24">
        <f t="shared" si="2"/>
        <v>28</v>
      </c>
      <c r="R51" s="21">
        <f t="shared" si="3"/>
        <v>28.4</v>
      </c>
      <c r="T51" s="88">
        <v>91.2</v>
      </c>
      <c r="U51" s="78"/>
      <c r="V51" s="21">
        <v>119.2</v>
      </c>
      <c r="W51" s="89" t="s">
        <v>189</v>
      </c>
      <c r="X51" s="88">
        <f t="shared" si="4"/>
        <v>0.39999999999999147</v>
      </c>
      <c r="Y51" s="53"/>
      <c r="Z51" s="54">
        <v>55</v>
      </c>
      <c r="AA51" s="54">
        <v>35</v>
      </c>
      <c r="AB51" s="54">
        <v>75</v>
      </c>
      <c r="AC51" s="54">
        <f t="shared" si="5"/>
        <v>35</v>
      </c>
      <c r="AD51" s="44">
        <f t="shared" si="6"/>
        <v>145</v>
      </c>
      <c r="AF51" s="45"/>
      <c r="AG51" s="45"/>
      <c r="AH51" s="45"/>
      <c r="AI51" s="45"/>
      <c r="AJ51" s="45"/>
      <c r="AK51" s="45"/>
    </row>
    <row r="52" spans="1:37" ht="18.75" thickBot="1" x14ac:dyDescent="0.3">
      <c r="A52" s="46" t="s">
        <v>115</v>
      </c>
      <c r="B52" s="2">
        <f>feb!F54</f>
        <v>0</v>
      </c>
      <c r="C52" s="2">
        <f>mrt!L54</f>
        <v>0</v>
      </c>
      <c r="D52" s="2">
        <f>apr!K54</f>
        <v>0</v>
      </c>
      <c r="E52" s="2">
        <f>mei!L54</f>
        <v>0</v>
      </c>
      <c r="F52" s="2">
        <f>jun!M54</f>
        <v>0</v>
      </c>
      <c r="G52" s="2">
        <f>jul!J54</f>
        <v>0</v>
      </c>
      <c r="H52" s="2">
        <f>aug!L54</f>
        <v>0</v>
      </c>
      <c r="I52" s="2">
        <f>sep!K54</f>
        <v>0</v>
      </c>
      <c r="J52" s="2">
        <f>okt!F54</f>
        <v>0</v>
      </c>
      <c r="K52" s="2"/>
      <c r="L52" s="2"/>
      <c r="M52" s="2"/>
      <c r="N52" s="2"/>
      <c r="O52" s="18">
        <f t="shared" si="0"/>
        <v>0</v>
      </c>
      <c r="P52" s="24">
        <f t="shared" si="1"/>
        <v>0</v>
      </c>
      <c r="Q52" s="24">
        <f t="shared" si="2"/>
        <v>0</v>
      </c>
      <c r="R52" s="21">
        <f t="shared" si="3"/>
        <v>0</v>
      </c>
      <c r="T52" s="88">
        <v>0.4</v>
      </c>
      <c r="U52" s="78"/>
      <c r="V52" s="21"/>
      <c r="W52" s="21"/>
      <c r="X52" s="91">
        <f t="shared" si="4"/>
        <v>0.4</v>
      </c>
      <c r="Y52" s="53"/>
      <c r="Z52" s="60"/>
      <c r="AA52" s="54">
        <v>0</v>
      </c>
      <c r="AB52" s="54">
        <v>0</v>
      </c>
      <c r="AC52" s="54">
        <f t="shared" si="5"/>
        <v>0</v>
      </c>
      <c r="AD52" s="44">
        <f t="shared" si="6"/>
        <v>0</v>
      </c>
      <c r="AF52" s="45"/>
      <c r="AG52" s="45"/>
      <c r="AH52" s="45"/>
      <c r="AI52" s="45"/>
      <c r="AJ52" s="45"/>
      <c r="AK52" s="45"/>
    </row>
    <row r="53" spans="1:37" ht="18.75" thickBot="1" x14ac:dyDescent="0.3">
      <c r="A53" s="46" t="s">
        <v>84</v>
      </c>
      <c r="B53" s="2">
        <f>feb!F55</f>
        <v>4</v>
      </c>
      <c r="C53" s="2">
        <f>mrt!L55</f>
        <v>7</v>
      </c>
      <c r="D53" s="2">
        <f>apr!K55</f>
        <v>2</v>
      </c>
      <c r="E53" s="2">
        <f>mei!L55</f>
        <v>7</v>
      </c>
      <c r="F53" s="2">
        <f>jun!M55</f>
        <v>8</v>
      </c>
      <c r="G53" s="2">
        <f>jul!J55</f>
        <v>3</v>
      </c>
      <c r="H53" s="2">
        <f>aug!L55</f>
        <v>2</v>
      </c>
      <c r="I53" s="2">
        <f>sep!K55</f>
        <v>3</v>
      </c>
      <c r="J53" s="2">
        <f>okt!F55</f>
        <v>3</v>
      </c>
      <c r="K53" s="2"/>
      <c r="L53" s="2"/>
      <c r="M53" s="2">
        <v>5</v>
      </c>
      <c r="N53" s="2">
        <v>60</v>
      </c>
      <c r="O53" s="18">
        <f t="shared" si="0"/>
        <v>104</v>
      </c>
      <c r="P53" s="24">
        <f t="shared" si="1"/>
        <v>15.6</v>
      </c>
      <c r="Q53" s="24">
        <f t="shared" si="2"/>
        <v>52</v>
      </c>
      <c r="R53" s="21">
        <f t="shared" si="3"/>
        <v>67.599999999999994</v>
      </c>
      <c r="T53" s="88">
        <v>38.4</v>
      </c>
      <c r="U53" s="78"/>
      <c r="V53" s="21">
        <v>100.4</v>
      </c>
      <c r="W53" s="21" t="s">
        <v>190</v>
      </c>
      <c r="X53" s="88">
        <f t="shared" si="4"/>
        <v>5.5999999999999943</v>
      </c>
      <c r="Y53" s="53"/>
      <c r="Z53" s="54">
        <v>30</v>
      </c>
      <c r="AA53" s="54">
        <v>25</v>
      </c>
      <c r="AB53" s="54">
        <v>30</v>
      </c>
      <c r="AC53" s="54">
        <f t="shared" si="5"/>
        <v>65</v>
      </c>
      <c r="AD53" s="44">
        <f t="shared" si="6"/>
        <v>120</v>
      </c>
      <c r="AF53" s="45"/>
      <c r="AG53" s="45"/>
      <c r="AH53" s="45"/>
      <c r="AI53" s="45"/>
      <c r="AJ53" s="45"/>
      <c r="AK53" s="45"/>
    </row>
    <row r="54" spans="1:37" ht="18.75" thickBot="1" x14ac:dyDescent="0.3">
      <c r="A54" s="46" t="s">
        <v>68</v>
      </c>
      <c r="B54" s="2">
        <f>feb!F56</f>
        <v>4</v>
      </c>
      <c r="C54" s="2">
        <f>mrt!L56</f>
        <v>4</v>
      </c>
      <c r="D54" s="2">
        <f>apr!K56</f>
        <v>6</v>
      </c>
      <c r="E54" s="2">
        <f>mei!L56</f>
        <v>6</v>
      </c>
      <c r="F54" s="2">
        <f>jun!M56</f>
        <v>7</v>
      </c>
      <c r="G54" s="2">
        <f>jul!J56</f>
        <v>5</v>
      </c>
      <c r="H54" s="2">
        <f>aug!L56</f>
        <v>0</v>
      </c>
      <c r="I54" s="2">
        <f>sep!K56</f>
        <v>5</v>
      </c>
      <c r="J54" s="2">
        <f>okt!F56</f>
        <v>3</v>
      </c>
      <c r="K54" s="2"/>
      <c r="L54" s="2"/>
      <c r="M54" s="2">
        <v>5</v>
      </c>
      <c r="N54" s="2">
        <v>20</v>
      </c>
      <c r="O54" s="18">
        <f t="shared" si="0"/>
        <v>65</v>
      </c>
      <c r="P54" s="24">
        <f t="shared" si="1"/>
        <v>16</v>
      </c>
      <c r="Q54" s="24">
        <f t="shared" si="2"/>
        <v>20</v>
      </c>
      <c r="R54" s="21">
        <f t="shared" si="3"/>
        <v>36</v>
      </c>
      <c r="T54" s="88">
        <v>6</v>
      </c>
      <c r="U54" s="78"/>
      <c r="V54" s="21">
        <v>35.6</v>
      </c>
      <c r="W54" s="21" t="s">
        <v>191</v>
      </c>
      <c r="X54" s="88">
        <f t="shared" si="4"/>
        <v>6.3999999999999986</v>
      </c>
      <c r="Y54" s="53"/>
      <c r="Z54" s="54">
        <v>25</v>
      </c>
      <c r="AA54" s="54">
        <v>20</v>
      </c>
      <c r="AB54" s="54">
        <v>25</v>
      </c>
      <c r="AC54" s="54">
        <f t="shared" si="5"/>
        <v>25</v>
      </c>
      <c r="AD54" s="44">
        <f t="shared" si="6"/>
        <v>70</v>
      </c>
      <c r="AF54" s="45"/>
      <c r="AG54" s="45"/>
      <c r="AH54" s="45"/>
      <c r="AI54" s="45"/>
      <c r="AJ54" s="45"/>
      <c r="AK54" s="45"/>
    </row>
    <row r="55" spans="1:37" ht="18.75" thickBot="1" x14ac:dyDescent="0.3">
      <c r="A55" s="46" t="s">
        <v>153</v>
      </c>
      <c r="B55" s="2">
        <f>feb!F57</f>
        <v>0</v>
      </c>
      <c r="C55" s="2">
        <f>mrt!L57</f>
        <v>0</v>
      </c>
      <c r="D55" s="2">
        <f>apr!K57</f>
        <v>2</v>
      </c>
      <c r="E55" s="2">
        <f>mei!L57</f>
        <v>0</v>
      </c>
      <c r="F55" s="2">
        <f>jun!M57</f>
        <v>0</v>
      </c>
      <c r="G55" s="2">
        <f>jul!J57</f>
        <v>0</v>
      </c>
      <c r="H55" s="2">
        <f>aug!L57</f>
        <v>0</v>
      </c>
      <c r="I55" s="2">
        <f>sep!K57</f>
        <v>0</v>
      </c>
      <c r="J55" s="2">
        <f>okt!F57</f>
        <v>0</v>
      </c>
      <c r="K55" s="2"/>
      <c r="L55" s="2"/>
      <c r="M55" s="2"/>
      <c r="N55" s="2"/>
      <c r="O55" s="18">
        <f t="shared" si="0"/>
        <v>2</v>
      </c>
      <c r="P55" s="24">
        <f t="shared" si="1"/>
        <v>0.8</v>
      </c>
      <c r="Q55" s="24">
        <f t="shared" si="2"/>
        <v>0</v>
      </c>
      <c r="R55" s="21">
        <f t="shared" si="3"/>
        <v>0.8</v>
      </c>
      <c r="T55" s="88">
        <v>0</v>
      </c>
      <c r="U55" s="78"/>
      <c r="V55" s="21"/>
      <c r="W55" s="21"/>
      <c r="X55" s="91">
        <f t="shared" si="4"/>
        <v>0.8</v>
      </c>
      <c r="Y55" s="53"/>
      <c r="Z55" s="54"/>
      <c r="AA55" s="54">
        <v>0</v>
      </c>
      <c r="AB55" s="54">
        <v>0</v>
      </c>
      <c r="AC55" s="54">
        <f t="shared" si="5"/>
        <v>0</v>
      </c>
      <c r="AD55" s="44">
        <f t="shared" si="6"/>
        <v>0</v>
      </c>
      <c r="AF55" s="45"/>
      <c r="AG55" s="45"/>
      <c r="AH55" s="45"/>
      <c r="AI55" s="45"/>
      <c r="AJ55" s="45"/>
      <c r="AK55" s="45"/>
    </row>
    <row r="56" spans="1:37" ht="18.75" thickBot="1" x14ac:dyDescent="0.3">
      <c r="A56" s="46" t="s">
        <v>135</v>
      </c>
      <c r="B56" s="2">
        <f>feb!F58</f>
        <v>0</v>
      </c>
      <c r="C56" s="2">
        <f>mrt!L58</f>
        <v>0</v>
      </c>
      <c r="D56" s="2">
        <f>apr!K58</f>
        <v>0</v>
      </c>
      <c r="E56" s="2">
        <f>mei!L58</f>
        <v>0</v>
      </c>
      <c r="F56" s="2">
        <f>jun!M58</f>
        <v>1</v>
      </c>
      <c r="G56" s="2">
        <f>jul!J58</f>
        <v>0</v>
      </c>
      <c r="H56" s="2">
        <f>aug!L58</f>
        <v>0</v>
      </c>
      <c r="I56" s="2">
        <f>sep!K58</f>
        <v>0</v>
      </c>
      <c r="J56" s="2">
        <f>okt!F58</f>
        <v>0</v>
      </c>
      <c r="K56" s="2"/>
      <c r="L56" s="2"/>
      <c r="M56" s="2"/>
      <c r="N56" s="2">
        <v>20</v>
      </c>
      <c r="O56" s="18">
        <f t="shared" si="0"/>
        <v>21</v>
      </c>
      <c r="P56" s="24">
        <f t="shared" si="1"/>
        <v>0.4</v>
      </c>
      <c r="Q56" s="24">
        <f t="shared" si="2"/>
        <v>16</v>
      </c>
      <c r="R56" s="21">
        <f t="shared" si="3"/>
        <v>16.399999999999999</v>
      </c>
      <c r="T56" s="88">
        <v>4.8</v>
      </c>
      <c r="U56" s="78"/>
      <c r="V56" s="21"/>
      <c r="W56" s="89"/>
      <c r="X56" s="92">
        <f t="shared" si="4"/>
        <v>21.2</v>
      </c>
      <c r="Y56" s="53"/>
      <c r="Z56" s="54">
        <v>85</v>
      </c>
      <c r="AA56" s="54">
        <v>0</v>
      </c>
      <c r="AB56" s="54">
        <v>10</v>
      </c>
      <c r="AC56" s="54">
        <v>0</v>
      </c>
      <c r="AD56" s="44">
        <f t="shared" si="6"/>
        <v>10</v>
      </c>
      <c r="AF56" s="45"/>
      <c r="AG56" s="45"/>
      <c r="AH56" s="45"/>
      <c r="AI56" s="45"/>
      <c r="AJ56" s="45"/>
      <c r="AK56" s="45"/>
    </row>
    <row r="57" spans="1:37" ht="18.75" thickBot="1" x14ac:dyDescent="0.3">
      <c r="A57" s="46" t="s">
        <v>56</v>
      </c>
      <c r="B57" s="2">
        <f>feb!F59</f>
        <v>1</v>
      </c>
      <c r="C57" s="2">
        <f>mrt!L59</f>
        <v>1</v>
      </c>
      <c r="D57" s="2">
        <f>apr!K59</f>
        <v>0</v>
      </c>
      <c r="E57" s="2">
        <f>mei!L59</f>
        <v>1</v>
      </c>
      <c r="F57" s="2">
        <f>jun!M59</f>
        <v>0</v>
      </c>
      <c r="G57" s="2">
        <f>jul!J59</f>
        <v>0</v>
      </c>
      <c r="H57" s="2">
        <f>aug!L59</f>
        <v>0</v>
      </c>
      <c r="I57" s="2">
        <f>sep!K59</f>
        <v>0</v>
      </c>
      <c r="J57" s="2">
        <f>okt!F59</f>
        <v>0</v>
      </c>
      <c r="K57" s="2"/>
      <c r="L57" s="2"/>
      <c r="M57" s="2"/>
      <c r="N57" s="2"/>
      <c r="O57" s="18">
        <f t="shared" si="0"/>
        <v>3</v>
      </c>
      <c r="P57" s="24">
        <f t="shared" si="1"/>
        <v>1.2</v>
      </c>
      <c r="Q57" s="24">
        <f t="shared" si="2"/>
        <v>0</v>
      </c>
      <c r="R57" s="21">
        <f t="shared" si="3"/>
        <v>1.2</v>
      </c>
      <c r="T57" s="88">
        <v>56</v>
      </c>
      <c r="U57" s="78"/>
      <c r="V57" s="21">
        <v>77.2</v>
      </c>
      <c r="W57" s="89" t="s">
        <v>192</v>
      </c>
      <c r="X57" s="88">
        <f t="shared" si="4"/>
        <v>-20</v>
      </c>
      <c r="Y57" s="53"/>
      <c r="Z57" s="54">
        <v>0</v>
      </c>
      <c r="AA57" s="54">
        <v>65</v>
      </c>
      <c r="AB57" s="54">
        <v>70</v>
      </c>
      <c r="AC57" s="54">
        <v>20</v>
      </c>
      <c r="AD57" s="44">
        <f t="shared" si="6"/>
        <v>155</v>
      </c>
      <c r="AF57" s="45"/>
      <c r="AG57" s="45"/>
      <c r="AH57" s="45"/>
      <c r="AI57" s="45"/>
      <c r="AJ57" s="45"/>
      <c r="AK57" s="45"/>
    </row>
    <row r="58" spans="1:37" ht="18.75" thickBot="1" x14ac:dyDescent="0.3">
      <c r="A58" s="46" t="s">
        <v>51</v>
      </c>
      <c r="B58" s="2">
        <f>feb!F60</f>
        <v>3</v>
      </c>
      <c r="C58" s="2">
        <f>mrt!L60</f>
        <v>3</v>
      </c>
      <c r="D58" s="2">
        <f>apr!K60</f>
        <v>1</v>
      </c>
      <c r="E58" s="2">
        <f>mei!L60</f>
        <v>1</v>
      </c>
      <c r="F58" s="2">
        <f>jun!M60</f>
        <v>8</v>
      </c>
      <c r="G58" s="2">
        <f>jul!J60</f>
        <v>3</v>
      </c>
      <c r="H58" s="2">
        <f>aug!L60</f>
        <v>3</v>
      </c>
      <c r="I58" s="2">
        <f>sep!K60</f>
        <v>2</v>
      </c>
      <c r="J58" s="2">
        <f>okt!F60</f>
        <v>1</v>
      </c>
      <c r="K58" s="2"/>
      <c r="L58" s="2"/>
      <c r="M58" s="2"/>
      <c r="N58" s="2">
        <v>20</v>
      </c>
      <c r="O58" s="18">
        <f t="shared" si="0"/>
        <v>45</v>
      </c>
      <c r="P58" s="24">
        <f t="shared" si="1"/>
        <v>10</v>
      </c>
      <c r="Q58" s="24">
        <f t="shared" si="2"/>
        <v>16</v>
      </c>
      <c r="R58" s="21">
        <f t="shared" si="3"/>
        <v>26</v>
      </c>
      <c r="T58" s="88">
        <v>56.4</v>
      </c>
      <c r="U58" s="78"/>
      <c r="V58" s="21">
        <v>76.8</v>
      </c>
      <c r="W58" s="21" t="s">
        <v>193</v>
      </c>
      <c r="X58" s="88">
        <f t="shared" si="4"/>
        <v>5.6000000000000085</v>
      </c>
      <c r="Y58" s="53"/>
      <c r="Z58" s="54">
        <v>5</v>
      </c>
      <c r="AA58" s="54">
        <v>20</v>
      </c>
      <c r="AB58" s="54">
        <v>20</v>
      </c>
      <c r="AC58" s="54">
        <f t="shared" si="5"/>
        <v>20</v>
      </c>
      <c r="AD58" s="44">
        <f t="shared" si="6"/>
        <v>60</v>
      </c>
      <c r="AF58" s="45"/>
      <c r="AG58" s="45"/>
      <c r="AH58" s="45"/>
      <c r="AI58" s="45"/>
      <c r="AJ58" s="45"/>
      <c r="AK58" s="45"/>
    </row>
    <row r="59" spans="1:37" ht="18.75" thickBot="1" x14ac:dyDescent="0.3">
      <c r="A59" s="46" t="s">
        <v>69</v>
      </c>
      <c r="B59" s="2">
        <f>feb!F61</f>
        <v>0</v>
      </c>
      <c r="C59" s="2">
        <f>mrt!L61</f>
        <v>0</v>
      </c>
      <c r="D59" s="2">
        <f>apr!K61</f>
        <v>1</v>
      </c>
      <c r="E59" s="2">
        <f>mei!L61</f>
        <v>1</v>
      </c>
      <c r="F59" s="2">
        <f>jun!M61</f>
        <v>0</v>
      </c>
      <c r="G59" s="2">
        <f>jul!J61</f>
        <v>0</v>
      </c>
      <c r="H59" s="2">
        <f>aug!L61</f>
        <v>0</v>
      </c>
      <c r="I59" s="2">
        <f>sep!K61</f>
        <v>0</v>
      </c>
      <c r="J59" s="2">
        <f>okt!F61</f>
        <v>0</v>
      </c>
      <c r="K59" s="2"/>
      <c r="L59" s="2"/>
      <c r="M59" s="2"/>
      <c r="N59" s="2"/>
      <c r="O59" s="18">
        <f t="shared" si="0"/>
        <v>2</v>
      </c>
      <c r="P59" s="24">
        <f t="shared" si="1"/>
        <v>0.8</v>
      </c>
      <c r="Q59" s="24">
        <f t="shared" si="2"/>
        <v>0</v>
      </c>
      <c r="R59" s="21">
        <f t="shared" si="3"/>
        <v>0.8</v>
      </c>
      <c r="T59" s="88">
        <v>4</v>
      </c>
      <c r="U59" s="78"/>
      <c r="V59" s="21"/>
      <c r="W59" s="21"/>
      <c r="X59" s="91">
        <f t="shared" si="4"/>
        <v>4.8</v>
      </c>
      <c r="Y59" s="53"/>
      <c r="Z59" s="54">
        <v>0</v>
      </c>
      <c r="AA59" s="54">
        <v>0</v>
      </c>
      <c r="AB59" s="54">
        <v>0</v>
      </c>
      <c r="AC59" s="54">
        <f t="shared" si="5"/>
        <v>0</v>
      </c>
      <c r="AD59" s="44">
        <f t="shared" si="6"/>
        <v>0</v>
      </c>
      <c r="AF59" s="45"/>
      <c r="AG59" s="45"/>
      <c r="AH59" s="45"/>
      <c r="AI59" s="45"/>
      <c r="AJ59" s="45"/>
      <c r="AK59" s="45"/>
    </row>
    <row r="60" spans="1:37" ht="18.75" thickBot="1" x14ac:dyDescent="0.3">
      <c r="A60" s="46" t="s">
        <v>12</v>
      </c>
      <c r="B60" s="2">
        <f>feb!F62</f>
        <v>0</v>
      </c>
      <c r="C60" s="2">
        <f>mrt!L62</f>
        <v>0</v>
      </c>
      <c r="D60" s="2">
        <f>apr!K62</f>
        <v>0</v>
      </c>
      <c r="E60" s="2">
        <f>mei!L62</f>
        <v>0</v>
      </c>
      <c r="F60" s="2">
        <f>jun!M62</f>
        <v>0</v>
      </c>
      <c r="G60" s="2">
        <f>jul!J62</f>
        <v>0</v>
      </c>
      <c r="H60" s="2">
        <f>aug!L62</f>
        <v>0</v>
      </c>
      <c r="I60" s="2">
        <f>sep!K62</f>
        <v>0</v>
      </c>
      <c r="J60" s="2">
        <f>okt!F62</f>
        <v>0</v>
      </c>
      <c r="K60" s="2"/>
      <c r="L60" s="2"/>
      <c r="M60" s="2"/>
      <c r="N60" s="2"/>
      <c r="O60" s="18">
        <f t="shared" si="0"/>
        <v>0</v>
      </c>
      <c r="P60" s="24">
        <f t="shared" si="1"/>
        <v>0</v>
      </c>
      <c r="Q60" s="24">
        <f t="shared" si="2"/>
        <v>0</v>
      </c>
      <c r="R60" s="21">
        <f t="shared" si="3"/>
        <v>0</v>
      </c>
      <c r="T60" s="88">
        <v>39.200000000000003</v>
      </c>
      <c r="U60" s="78"/>
      <c r="V60" s="21">
        <v>15</v>
      </c>
      <c r="W60" s="89" t="s">
        <v>194</v>
      </c>
      <c r="X60" s="88">
        <f t="shared" si="4"/>
        <v>24.200000000000003</v>
      </c>
      <c r="Y60" s="53"/>
      <c r="Z60" s="54">
        <v>20</v>
      </c>
      <c r="AA60" s="54">
        <v>20</v>
      </c>
      <c r="AB60" s="54">
        <v>10</v>
      </c>
      <c r="AC60" s="54">
        <f t="shared" si="5"/>
        <v>0</v>
      </c>
      <c r="AD60" s="44">
        <f t="shared" si="6"/>
        <v>30</v>
      </c>
      <c r="AF60" s="45"/>
      <c r="AG60" s="45"/>
      <c r="AH60" s="45"/>
      <c r="AI60" s="45"/>
      <c r="AJ60" s="45"/>
      <c r="AK60" s="45"/>
    </row>
    <row r="61" spans="1:37" ht="18.75" thickBot="1" x14ac:dyDescent="0.3">
      <c r="A61" s="46" t="s">
        <v>60</v>
      </c>
      <c r="B61" s="2">
        <f>feb!F63</f>
        <v>1</v>
      </c>
      <c r="C61" s="2">
        <f>mrt!L63</f>
        <v>1</v>
      </c>
      <c r="D61" s="2">
        <f>apr!K63</f>
        <v>1</v>
      </c>
      <c r="E61" s="2">
        <f>mei!L63</f>
        <v>1</v>
      </c>
      <c r="F61" s="2">
        <f>jun!M63</f>
        <v>4</v>
      </c>
      <c r="G61" s="2">
        <f>jul!J63</f>
        <v>1</v>
      </c>
      <c r="H61" s="2">
        <f>aug!L63</f>
        <v>2</v>
      </c>
      <c r="I61" s="2">
        <f>sep!K63</f>
        <v>1</v>
      </c>
      <c r="J61" s="2">
        <f>okt!F63</f>
        <v>0</v>
      </c>
      <c r="K61" s="2"/>
      <c r="L61" s="2"/>
      <c r="M61" s="2"/>
      <c r="N61" s="2">
        <v>10</v>
      </c>
      <c r="O61" s="18">
        <f t="shared" si="0"/>
        <v>22</v>
      </c>
      <c r="P61" s="24">
        <f t="shared" si="1"/>
        <v>4.8</v>
      </c>
      <c r="Q61" s="24">
        <f t="shared" si="2"/>
        <v>8</v>
      </c>
      <c r="R61" s="21">
        <f t="shared" si="3"/>
        <v>12.8</v>
      </c>
      <c r="T61" s="88">
        <v>40.4</v>
      </c>
      <c r="U61" s="78"/>
      <c r="V61" s="21">
        <v>51.2</v>
      </c>
      <c r="W61" s="21" t="s">
        <v>195</v>
      </c>
      <c r="X61" s="88">
        <f t="shared" si="4"/>
        <v>2</v>
      </c>
      <c r="Y61" s="53"/>
      <c r="Z61" s="54">
        <v>10</v>
      </c>
      <c r="AA61" s="54">
        <v>10</v>
      </c>
      <c r="AB61" s="54">
        <v>10</v>
      </c>
      <c r="AC61" s="54">
        <f t="shared" si="5"/>
        <v>10</v>
      </c>
      <c r="AD61" s="44">
        <f t="shared" si="6"/>
        <v>30</v>
      </c>
      <c r="AF61" s="45"/>
      <c r="AG61" s="45"/>
      <c r="AH61" s="45"/>
      <c r="AI61" s="45"/>
      <c r="AJ61" s="45"/>
      <c r="AK61" s="45"/>
    </row>
    <row r="62" spans="1:37" ht="18.75" thickBot="1" x14ac:dyDescent="0.3">
      <c r="A62" s="46" t="s">
        <v>72</v>
      </c>
      <c r="B62" s="2">
        <f>feb!F64</f>
        <v>2</v>
      </c>
      <c r="C62" s="2">
        <f>mrt!L64</f>
        <v>0</v>
      </c>
      <c r="D62" s="2">
        <f>apr!K64</f>
        <v>2</v>
      </c>
      <c r="E62" s="2">
        <f>mei!L64</f>
        <v>6</v>
      </c>
      <c r="F62" s="2">
        <f>jun!M64</f>
        <v>7</v>
      </c>
      <c r="G62" s="2">
        <f>jul!J64</f>
        <v>3</v>
      </c>
      <c r="H62" s="2">
        <f>aug!L64</f>
        <v>3</v>
      </c>
      <c r="I62" s="2">
        <f>sep!K64</f>
        <v>5</v>
      </c>
      <c r="J62" s="2">
        <f>okt!F64</f>
        <v>1</v>
      </c>
      <c r="K62" s="2"/>
      <c r="L62" s="2"/>
      <c r="M62" s="2">
        <v>5</v>
      </c>
      <c r="N62" s="2">
        <v>10</v>
      </c>
      <c r="O62" s="18">
        <f t="shared" si="0"/>
        <v>44</v>
      </c>
      <c r="P62" s="24">
        <f t="shared" si="1"/>
        <v>11.6</v>
      </c>
      <c r="Q62" s="24">
        <f t="shared" si="2"/>
        <v>12</v>
      </c>
      <c r="R62" s="21">
        <f t="shared" si="3"/>
        <v>23.6</v>
      </c>
      <c r="T62" s="88">
        <v>47.2</v>
      </c>
      <c r="U62" s="78"/>
      <c r="V62" s="21">
        <v>64.8</v>
      </c>
      <c r="W62" s="21" t="s">
        <v>196</v>
      </c>
      <c r="X62" s="88">
        <f t="shared" si="4"/>
        <v>6.0000000000000142</v>
      </c>
      <c r="Y62" s="53"/>
      <c r="Z62" s="54">
        <v>15</v>
      </c>
      <c r="AA62" s="54">
        <v>5</v>
      </c>
      <c r="AB62" s="54">
        <v>10</v>
      </c>
      <c r="AC62" s="54">
        <f t="shared" si="5"/>
        <v>15</v>
      </c>
      <c r="AD62" s="44">
        <f t="shared" si="6"/>
        <v>30</v>
      </c>
      <c r="AF62" s="45"/>
      <c r="AG62" s="45"/>
      <c r="AH62" s="45"/>
      <c r="AI62" s="45"/>
      <c r="AJ62" s="45"/>
      <c r="AK62" s="45"/>
    </row>
    <row r="63" spans="1:37" ht="18.75" thickBot="1" x14ac:dyDescent="0.3">
      <c r="A63" s="46" t="s">
        <v>117</v>
      </c>
      <c r="B63" s="2">
        <f>feb!F65</f>
        <v>2</v>
      </c>
      <c r="C63" s="2">
        <f>mrt!L65</f>
        <v>5</v>
      </c>
      <c r="D63" s="2">
        <f>apr!K65</f>
        <v>4</v>
      </c>
      <c r="E63" s="2">
        <f>mei!L65</f>
        <v>3</v>
      </c>
      <c r="F63" s="2">
        <f>jun!M65</f>
        <v>1</v>
      </c>
      <c r="G63" s="2">
        <f>jul!J65</f>
        <v>0</v>
      </c>
      <c r="H63" s="2">
        <f>aug!L65</f>
        <v>1</v>
      </c>
      <c r="I63" s="2">
        <f>sep!K65</f>
        <v>0</v>
      </c>
      <c r="J63" s="2">
        <f>okt!F65</f>
        <v>0</v>
      </c>
      <c r="K63" s="2"/>
      <c r="L63" s="2"/>
      <c r="M63" s="2"/>
      <c r="N63" s="2"/>
      <c r="O63" s="18">
        <f t="shared" si="0"/>
        <v>16</v>
      </c>
      <c r="P63" s="24">
        <f t="shared" si="1"/>
        <v>6.4</v>
      </c>
      <c r="Q63" s="24">
        <f t="shared" si="2"/>
        <v>0</v>
      </c>
      <c r="R63" s="21">
        <f t="shared" si="3"/>
        <v>6.4</v>
      </c>
      <c r="T63" s="88">
        <v>68.8</v>
      </c>
      <c r="U63" s="78"/>
      <c r="V63" s="21">
        <v>74.8</v>
      </c>
      <c r="W63" s="21" t="s">
        <v>170</v>
      </c>
      <c r="X63" s="88">
        <f t="shared" si="4"/>
        <v>0.40000000000000568</v>
      </c>
      <c r="Y63" s="53"/>
      <c r="Z63" s="54"/>
      <c r="AA63" s="54">
        <v>20</v>
      </c>
      <c r="AB63" s="54">
        <v>20</v>
      </c>
      <c r="AC63" s="54">
        <f t="shared" si="5"/>
        <v>0</v>
      </c>
      <c r="AD63" s="44">
        <f t="shared" si="6"/>
        <v>40</v>
      </c>
      <c r="AE63" s="79"/>
      <c r="AF63" s="45"/>
      <c r="AG63" s="45"/>
      <c r="AH63" s="45"/>
      <c r="AI63" s="45"/>
      <c r="AJ63" s="45"/>
      <c r="AK63" s="45"/>
    </row>
    <row r="64" spans="1:37" ht="18.75" thickBot="1" x14ac:dyDescent="0.3">
      <c r="A64" s="46" t="s">
        <v>13</v>
      </c>
      <c r="B64" s="2">
        <f>feb!F66</f>
        <v>0</v>
      </c>
      <c r="C64" s="2">
        <f>mrt!L66</f>
        <v>0</v>
      </c>
      <c r="D64" s="2">
        <f>apr!K66</f>
        <v>2</v>
      </c>
      <c r="E64" s="2">
        <f>mei!L66</f>
        <v>1</v>
      </c>
      <c r="F64" s="2">
        <f>jun!M66</f>
        <v>2</v>
      </c>
      <c r="G64" s="2">
        <f>jul!J66</f>
        <v>4</v>
      </c>
      <c r="H64" s="2">
        <f>aug!L66</f>
        <v>3</v>
      </c>
      <c r="I64" s="2">
        <f>sep!K66</f>
        <v>2</v>
      </c>
      <c r="J64" s="2">
        <f>okt!F66</f>
        <v>0</v>
      </c>
      <c r="K64" s="2">
        <v>20</v>
      </c>
      <c r="L64" s="2">
        <v>40</v>
      </c>
      <c r="M64" s="2"/>
      <c r="N64" s="2">
        <v>40</v>
      </c>
      <c r="O64" s="18">
        <f t="shared" ref="O64:O98" si="7">SUM(B64:N64)</f>
        <v>114</v>
      </c>
      <c r="P64" s="24">
        <f t="shared" ref="P64:P98" si="8">(SUM(B64:J64))*40/100</f>
        <v>5.6</v>
      </c>
      <c r="Q64" s="24">
        <f t="shared" ref="Q64:Q98" si="9">SUM(K64:N64)*80/100</f>
        <v>80</v>
      </c>
      <c r="R64" s="21">
        <f t="shared" ref="R64:R98" si="10">P64+Q64</f>
        <v>85.6</v>
      </c>
      <c r="T64" s="88">
        <v>284.8</v>
      </c>
      <c r="U64" s="78"/>
      <c r="V64" s="21">
        <v>366.8</v>
      </c>
      <c r="W64" s="21" t="s">
        <v>210</v>
      </c>
      <c r="X64" s="88">
        <f t="shared" ref="X64:X98" si="11">R64+T64-V64+U64</f>
        <v>3.5999999999999659</v>
      </c>
      <c r="Y64" s="53"/>
      <c r="Z64" s="54">
        <v>85</v>
      </c>
      <c r="AA64" s="54">
        <v>85</v>
      </c>
      <c r="AB64" s="54">
        <v>75</v>
      </c>
      <c r="AC64" s="54">
        <f t="shared" ref="AC64:AC98" si="12">K64+L64+M64+N64</f>
        <v>100</v>
      </c>
      <c r="AD64" s="44">
        <f t="shared" ref="AD64:AD98" si="13">AA64+AB64+AC64</f>
        <v>260</v>
      </c>
      <c r="AF64" s="45"/>
      <c r="AG64" s="45"/>
      <c r="AH64" s="45"/>
      <c r="AI64" s="45"/>
      <c r="AJ64" s="45"/>
      <c r="AK64" s="45"/>
    </row>
    <row r="65" spans="1:37" ht="18.75" thickBot="1" x14ac:dyDescent="0.3">
      <c r="A65" s="46" t="s">
        <v>47</v>
      </c>
      <c r="B65" s="2">
        <f>feb!F67</f>
        <v>4</v>
      </c>
      <c r="C65" s="2">
        <f>mrt!L67</f>
        <v>10</v>
      </c>
      <c r="D65" s="2">
        <f>apr!K67</f>
        <v>9</v>
      </c>
      <c r="E65" s="2">
        <f>mei!L67</f>
        <v>9</v>
      </c>
      <c r="F65" s="2">
        <f>jun!M67</f>
        <v>7</v>
      </c>
      <c r="G65" s="2">
        <f>jul!J67</f>
        <v>8</v>
      </c>
      <c r="H65" s="2">
        <f>aug!L67</f>
        <v>10</v>
      </c>
      <c r="I65" s="2">
        <f>sep!K67</f>
        <v>9</v>
      </c>
      <c r="J65" s="2">
        <f>okt!F67</f>
        <v>4</v>
      </c>
      <c r="K65" s="2">
        <v>10</v>
      </c>
      <c r="L65" s="2"/>
      <c r="M65" s="2">
        <v>10</v>
      </c>
      <c r="N65" s="2">
        <v>30</v>
      </c>
      <c r="O65" s="18">
        <f t="shared" si="7"/>
        <v>120</v>
      </c>
      <c r="P65" s="24">
        <f t="shared" si="8"/>
        <v>28</v>
      </c>
      <c r="Q65" s="24">
        <f t="shared" si="9"/>
        <v>40</v>
      </c>
      <c r="R65" s="21">
        <f t="shared" si="10"/>
        <v>68</v>
      </c>
      <c r="T65" s="88">
        <v>445.2</v>
      </c>
      <c r="U65" s="78">
        <v>30</v>
      </c>
      <c r="V65" s="21">
        <v>500.8</v>
      </c>
      <c r="W65" s="89" t="s">
        <v>197</v>
      </c>
      <c r="X65" s="88">
        <f t="shared" si="11"/>
        <v>42.400000000000034</v>
      </c>
      <c r="Y65" s="53"/>
      <c r="Z65" s="54">
        <v>55</v>
      </c>
      <c r="AA65" s="54">
        <v>35</v>
      </c>
      <c r="AB65" s="54">
        <v>45</v>
      </c>
      <c r="AC65" s="54">
        <f t="shared" si="12"/>
        <v>50</v>
      </c>
      <c r="AD65" s="44">
        <f t="shared" si="13"/>
        <v>130</v>
      </c>
      <c r="AF65" s="45"/>
      <c r="AG65" s="45"/>
      <c r="AH65" s="45"/>
      <c r="AI65" s="45"/>
      <c r="AJ65" s="45"/>
      <c r="AK65" s="45"/>
    </row>
    <row r="66" spans="1:37" ht="18.75" thickBot="1" x14ac:dyDescent="0.3">
      <c r="A66" s="46" t="s">
        <v>85</v>
      </c>
      <c r="B66" s="2">
        <f>feb!F68</f>
        <v>1</v>
      </c>
      <c r="C66" s="2">
        <f>mrt!L68</f>
        <v>0</v>
      </c>
      <c r="D66" s="2">
        <f>apr!K68</f>
        <v>0</v>
      </c>
      <c r="E66" s="2">
        <f>mei!L68</f>
        <v>3</v>
      </c>
      <c r="F66" s="2">
        <f>jun!M68</f>
        <v>3</v>
      </c>
      <c r="G66" s="2">
        <f>jul!J68</f>
        <v>1</v>
      </c>
      <c r="H66" s="2">
        <f>aug!L68</f>
        <v>4</v>
      </c>
      <c r="I66" s="2">
        <f>sep!K68</f>
        <v>3</v>
      </c>
      <c r="J66" s="2">
        <f>okt!F68</f>
        <v>0</v>
      </c>
      <c r="K66" s="2"/>
      <c r="L66" s="2"/>
      <c r="M66" s="2"/>
      <c r="N66" s="2"/>
      <c r="O66" s="18">
        <f t="shared" si="7"/>
        <v>15</v>
      </c>
      <c r="P66" s="24">
        <f t="shared" si="8"/>
        <v>6</v>
      </c>
      <c r="Q66" s="24">
        <f t="shared" si="9"/>
        <v>0</v>
      </c>
      <c r="R66" s="21">
        <f t="shared" si="10"/>
        <v>6</v>
      </c>
      <c r="T66" s="88">
        <v>39.200000000000003</v>
      </c>
      <c r="U66" s="78"/>
      <c r="V66" s="21"/>
      <c r="W66" s="21"/>
      <c r="X66" s="91">
        <f t="shared" si="11"/>
        <v>45.2</v>
      </c>
      <c r="Y66" s="53"/>
      <c r="Z66" s="54">
        <v>0</v>
      </c>
      <c r="AA66" s="54">
        <v>0</v>
      </c>
      <c r="AB66" s="54">
        <v>0</v>
      </c>
      <c r="AC66" s="54">
        <f t="shared" si="12"/>
        <v>0</v>
      </c>
      <c r="AD66" s="44">
        <f t="shared" si="13"/>
        <v>0</v>
      </c>
      <c r="AF66" s="45"/>
      <c r="AG66" s="45"/>
      <c r="AH66" s="45"/>
      <c r="AI66" s="45"/>
      <c r="AJ66" s="45"/>
      <c r="AK66" s="45"/>
    </row>
    <row r="67" spans="1:37" ht="18.75" thickBot="1" x14ac:dyDescent="0.3">
      <c r="A67" s="46" t="s">
        <v>14</v>
      </c>
      <c r="B67" s="2">
        <f>feb!F69</f>
        <v>2</v>
      </c>
      <c r="C67" s="2">
        <f>mrt!L69</f>
        <v>7</v>
      </c>
      <c r="D67" s="2">
        <f>apr!K69</f>
        <v>7</v>
      </c>
      <c r="E67" s="2">
        <f>mei!L69</f>
        <v>7</v>
      </c>
      <c r="F67" s="2">
        <f>jun!M69</f>
        <v>7</v>
      </c>
      <c r="G67" s="2">
        <f>jul!J69</f>
        <v>5</v>
      </c>
      <c r="H67" s="2">
        <f>aug!L69</f>
        <v>3</v>
      </c>
      <c r="I67" s="2">
        <f>sep!K69</f>
        <v>9</v>
      </c>
      <c r="J67" s="2">
        <f>okt!F69</f>
        <v>1</v>
      </c>
      <c r="K67" s="2"/>
      <c r="L67" s="2">
        <v>10</v>
      </c>
      <c r="M67" s="2"/>
      <c r="N67" s="2">
        <v>20</v>
      </c>
      <c r="O67" s="18">
        <f t="shared" si="7"/>
        <v>78</v>
      </c>
      <c r="P67" s="24">
        <f t="shared" si="8"/>
        <v>19.2</v>
      </c>
      <c r="Q67" s="24">
        <f t="shared" si="9"/>
        <v>24</v>
      </c>
      <c r="R67" s="21">
        <f t="shared" si="10"/>
        <v>43.2</v>
      </c>
      <c r="T67" s="88">
        <v>196.8</v>
      </c>
      <c r="U67" s="78"/>
      <c r="V67" s="21">
        <v>232.4</v>
      </c>
      <c r="W67" s="21" t="s">
        <v>198</v>
      </c>
      <c r="X67" s="88">
        <f t="shared" si="11"/>
        <v>7.5999999999999943</v>
      </c>
      <c r="Y67" s="53"/>
      <c r="Z67" s="54">
        <v>40</v>
      </c>
      <c r="AA67" s="54">
        <v>10</v>
      </c>
      <c r="AB67" s="54">
        <v>10</v>
      </c>
      <c r="AC67" s="54">
        <f t="shared" si="12"/>
        <v>30</v>
      </c>
      <c r="AD67" s="44">
        <f t="shared" si="13"/>
        <v>50</v>
      </c>
      <c r="AF67" s="45"/>
      <c r="AG67" s="45"/>
      <c r="AH67" s="45"/>
      <c r="AI67" s="45"/>
      <c r="AJ67" s="45"/>
      <c r="AK67" s="45"/>
    </row>
    <row r="68" spans="1:37" ht="18.75" thickBot="1" x14ac:dyDescent="0.3">
      <c r="A68" s="46" t="s">
        <v>46</v>
      </c>
      <c r="B68" s="2">
        <f>feb!F70</f>
        <v>2</v>
      </c>
      <c r="C68" s="2">
        <f>mrt!L70</f>
        <v>3</v>
      </c>
      <c r="D68" s="2">
        <f>apr!K70</f>
        <v>5</v>
      </c>
      <c r="E68" s="2">
        <f>mei!L70</f>
        <v>2</v>
      </c>
      <c r="F68" s="2">
        <f>jun!M70</f>
        <v>10</v>
      </c>
      <c r="G68" s="2">
        <f>jul!J70</f>
        <v>4</v>
      </c>
      <c r="H68" s="2">
        <f>aug!L70</f>
        <v>7</v>
      </c>
      <c r="I68" s="2">
        <f>sep!K70</f>
        <v>5</v>
      </c>
      <c r="J68" s="2">
        <f>okt!F70</f>
        <v>1</v>
      </c>
      <c r="K68" s="2">
        <v>20</v>
      </c>
      <c r="L68" s="2">
        <v>40</v>
      </c>
      <c r="M68" s="2">
        <v>5</v>
      </c>
      <c r="N68" s="2">
        <v>30</v>
      </c>
      <c r="O68" s="18">
        <f t="shared" si="7"/>
        <v>134</v>
      </c>
      <c r="P68" s="24">
        <f t="shared" si="8"/>
        <v>15.6</v>
      </c>
      <c r="Q68" s="24">
        <f t="shared" si="9"/>
        <v>76</v>
      </c>
      <c r="R68" s="21">
        <f t="shared" si="10"/>
        <v>91.6</v>
      </c>
      <c r="T68" s="88">
        <v>201.4</v>
      </c>
      <c r="U68" s="78"/>
      <c r="V68" s="21">
        <v>284.60000000000002</v>
      </c>
      <c r="W68" s="21" t="s">
        <v>199</v>
      </c>
      <c r="X68" s="88">
        <f t="shared" si="11"/>
        <v>8.3999999999999773</v>
      </c>
      <c r="Y68" s="53"/>
      <c r="Z68" s="54">
        <v>25</v>
      </c>
      <c r="AA68" s="54">
        <v>60</v>
      </c>
      <c r="AB68" s="54">
        <v>65</v>
      </c>
      <c r="AC68" s="54">
        <f t="shared" si="12"/>
        <v>95</v>
      </c>
      <c r="AD68" s="44">
        <f t="shared" si="13"/>
        <v>220</v>
      </c>
      <c r="AF68" s="45"/>
      <c r="AG68" s="45"/>
      <c r="AH68" s="45"/>
      <c r="AI68" s="45"/>
      <c r="AJ68" s="45"/>
      <c r="AK68" s="45"/>
    </row>
    <row r="69" spans="1:37" ht="18.75" thickBot="1" x14ac:dyDescent="0.3">
      <c r="A69" s="46" t="s">
        <v>15</v>
      </c>
      <c r="B69" s="2">
        <f>feb!F71</f>
        <v>0</v>
      </c>
      <c r="C69" s="2">
        <f>mrt!L71</f>
        <v>0</v>
      </c>
      <c r="D69" s="2">
        <f>apr!K71</f>
        <v>0</v>
      </c>
      <c r="E69" s="2">
        <f>mei!L71</f>
        <v>0</v>
      </c>
      <c r="F69" s="2">
        <f>jun!M71</f>
        <v>0</v>
      </c>
      <c r="G69" s="2">
        <f>jul!J71</f>
        <v>0</v>
      </c>
      <c r="H69" s="2">
        <f>aug!L71</f>
        <v>0</v>
      </c>
      <c r="I69" s="2">
        <f>sep!K71</f>
        <v>0</v>
      </c>
      <c r="J69" s="2">
        <f>okt!F71</f>
        <v>0</v>
      </c>
      <c r="K69" s="2"/>
      <c r="L69" s="2"/>
      <c r="M69" s="2"/>
      <c r="N69" s="2"/>
      <c r="O69" s="18">
        <f t="shared" si="7"/>
        <v>0</v>
      </c>
      <c r="P69" s="24">
        <f t="shared" si="8"/>
        <v>0</v>
      </c>
      <c r="Q69" s="24">
        <f t="shared" si="9"/>
        <v>0</v>
      </c>
      <c r="R69" s="21">
        <f t="shared" si="10"/>
        <v>0</v>
      </c>
      <c r="T69" s="88">
        <v>0</v>
      </c>
      <c r="U69" s="78"/>
      <c r="V69" s="21"/>
      <c r="W69" s="21"/>
      <c r="X69" s="91">
        <f t="shared" si="11"/>
        <v>0</v>
      </c>
      <c r="Y69" s="53"/>
      <c r="Z69" s="54">
        <v>0</v>
      </c>
      <c r="AA69" s="54">
        <v>0</v>
      </c>
      <c r="AB69" s="54">
        <v>0</v>
      </c>
      <c r="AC69" s="54">
        <f t="shared" si="12"/>
        <v>0</v>
      </c>
      <c r="AD69" s="44">
        <f t="shared" si="13"/>
        <v>0</v>
      </c>
      <c r="AF69" s="45"/>
      <c r="AG69" s="45"/>
      <c r="AH69" s="45"/>
      <c r="AI69" s="45"/>
      <c r="AJ69" s="45"/>
      <c r="AK69" s="45"/>
    </row>
    <row r="70" spans="1:37" ht="18.75" thickBot="1" x14ac:dyDescent="0.3">
      <c r="A70" s="46" t="s">
        <v>54</v>
      </c>
      <c r="B70" s="2">
        <f>feb!F72</f>
        <v>4</v>
      </c>
      <c r="C70" s="2">
        <f>mrt!L72</f>
        <v>3</v>
      </c>
      <c r="D70" s="2">
        <f>apr!K72</f>
        <v>0</v>
      </c>
      <c r="E70" s="2">
        <f>mei!L72</f>
        <v>1</v>
      </c>
      <c r="F70" s="2">
        <f>jun!M72</f>
        <v>0</v>
      </c>
      <c r="G70" s="2">
        <f>jul!J72</f>
        <v>0</v>
      </c>
      <c r="H70" s="2">
        <f>aug!L72</f>
        <v>0</v>
      </c>
      <c r="I70" s="2">
        <f>sep!K72</f>
        <v>0</v>
      </c>
      <c r="J70" s="2">
        <f>okt!F72</f>
        <v>0</v>
      </c>
      <c r="K70" s="2"/>
      <c r="L70" s="2"/>
      <c r="M70" s="2"/>
      <c r="N70" s="2"/>
      <c r="O70" s="18">
        <f t="shared" si="7"/>
        <v>8</v>
      </c>
      <c r="P70" s="24">
        <f t="shared" si="8"/>
        <v>3.2</v>
      </c>
      <c r="Q70" s="24">
        <f t="shared" si="9"/>
        <v>0</v>
      </c>
      <c r="R70" s="21">
        <f t="shared" si="10"/>
        <v>3.2</v>
      </c>
      <c r="T70" s="88">
        <v>67.599999999999994</v>
      </c>
      <c r="U70" s="78"/>
      <c r="V70" s="21"/>
      <c r="W70" s="21"/>
      <c r="X70" s="91">
        <f t="shared" si="11"/>
        <v>70.8</v>
      </c>
      <c r="Y70" s="53"/>
      <c r="Z70" s="54">
        <v>15</v>
      </c>
      <c r="AA70" s="54">
        <v>0</v>
      </c>
      <c r="AB70" s="54">
        <v>0</v>
      </c>
      <c r="AC70" s="54">
        <f t="shared" si="12"/>
        <v>0</v>
      </c>
      <c r="AD70" s="44">
        <f t="shared" si="13"/>
        <v>0</v>
      </c>
      <c r="AF70" s="45"/>
      <c r="AG70" s="45"/>
      <c r="AH70" s="45"/>
      <c r="AI70" s="45"/>
      <c r="AJ70" s="45"/>
      <c r="AK70" s="45"/>
    </row>
    <row r="71" spans="1:37" ht="18.75" thickBot="1" x14ac:dyDescent="0.3">
      <c r="A71" s="46" t="s">
        <v>102</v>
      </c>
      <c r="B71" s="2">
        <f>feb!F73</f>
        <v>0</v>
      </c>
      <c r="C71" s="2">
        <f>mrt!L73</f>
        <v>0</v>
      </c>
      <c r="D71" s="2">
        <f>apr!K73</f>
        <v>0</v>
      </c>
      <c r="E71" s="2">
        <f>mei!L73</f>
        <v>0</v>
      </c>
      <c r="F71" s="2">
        <f>jun!M73</f>
        <v>0</v>
      </c>
      <c r="G71" s="2">
        <f>jul!J73</f>
        <v>0</v>
      </c>
      <c r="H71" s="2">
        <f>aug!L73</f>
        <v>0</v>
      </c>
      <c r="I71" s="2">
        <f>sep!K73</f>
        <v>0</v>
      </c>
      <c r="J71" s="2">
        <f>okt!F73</f>
        <v>0</v>
      </c>
      <c r="K71" s="2">
        <v>20</v>
      </c>
      <c r="L71" s="2"/>
      <c r="M71" s="2">
        <v>10</v>
      </c>
      <c r="N71" s="2">
        <v>40</v>
      </c>
      <c r="O71" s="18">
        <f t="shared" si="7"/>
        <v>70</v>
      </c>
      <c r="P71" s="24">
        <f t="shared" si="8"/>
        <v>0</v>
      </c>
      <c r="Q71" s="24">
        <f t="shared" si="9"/>
        <v>56</v>
      </c>
      <c r="R71" s="21">
        <f t="shared" si="10"/>
        <v>56</v>
      </c>
      <c r="T71" s="88">
        <v>60.8</v>
      </c>
      <c r="U71" s="78"/>
      <c r="V71" s="21">
        <v>108.8</v>
      </c>
      <c r="W71" s="21" t="s">
        <v>200</v>
      </c>
      <c r="X71" s="88">
        <f t="shared" si="11"/>
        <v>8</v>
      </c>
      <c r="Y71" s="53"/>
      <c r="Z71" s="54">
        <v>25</v>
      </c>
      <c r="AA71" s="54">
        <v>35</v>
      </c>
      <c r="AB71" s="54">
        <v>15</v>
      </c>
      <c r="AC71" s="54">
        <f t="shared" si="12"/>
        <v>70</v>
      </c>
      <c r="AD71" s="44">
        <f t="shared" si="13"/>
        <v>120</v>
      </c>
      <c r="AF71" s="45"/>
      <c r="AG71" s="45"/>
      <c r="AH71" s="45"/>
      <c r="AI71" s="45"/>
      <c r="AJ71" s="45"/>
      <c r="AK71" s="45"/>
    </row>
    <row r="72" spans="1:37" ht="18.75" thickBot="1" x14ac:dyDescent="0.3">
      <c r="A72" s="46" t="s">
        <v>16</v>
      </c>
      <c r="B72" s="2">
        <f>feb!F74</f>
        <v>3</v>
      </c>
      <c r="C72" s="2">
        <f>mrt!L74</f>
        <v>3</v>
      </c>
      <c r="D72" s="2">
        <f>apr!K74</f>
        <v>3</v>
      </c>
      <c r="E72" s="2">
        <f>mei!L74</f>
        <v>5</v>
      </c>
      <c r="F72" s="2">
        <f>jun!M74</f>
        <v>7</v>
      </c>
      <c r="G72" s="2">
        <f>jul!J74</f>
        <v>4</v>
      </c>
      <c r="H72" s="2">
        <f>aug!L74</f>
        <v>2</v>
      </c>
      <c r="I72" s="2">
        <f>sep!K74</f>
        <v>0</v>
      </c>
      <c r="J72" s="2">
        <f>okt!F74</f>
        <v>0</v>
      </c>
      <c r="K72" s="2"/>
      <c r="L72" s="2"/>
      <c r="M72" s="2">
        <v>5</v>
      </c>
      <c r="N72" s="2">
        <v>30</v>
      </c>
      <c r="O72" s="18">
        <f t="shared" si="7"/>
        <v>62</v>
      </c>
      <c r="P72" s="24">
        <f t="shared" si="8"/>
        <v>10.8</v>
      </c>
      <c r="Q72" s="24">
        <f t="shared" si="9"/>
        <v>28</v>
      </c>
      <c r="R72" s="21">
        <f t="shared" si="10"/>
        <v>38.799999999999997</v>
      </c>
      <c r="T72" s="88">
        <v>100</v>
      </c>
      <c r="U72" s="78"/>
      <c r="V72" s="21">
        <v>135.19999999999999</v>
      </c>
      <c r="W72" s="21" t="s">
        <v>201</v>
      </c>
      <c r="X72" s="88">
        <f t="shared" si="11"/>
        <v>3.6000000000000227</v>
      </c>
      <c r="Y72" s="53"/>
      <c r="Z72" s="54">
        <v>25</v>
      </c>
      <c r="AA72" s="54">
        <v>20</v>
      </c>
      <c r="AB72" s="54">
        <v>25</v>
      </c>
      <c r="AC72" s="54">
        <f t="shared" si="12"/>
        <v>35</v>
      </c>
      <c r="AD72" s="44">
        <f t="shared" si="13"/>
        <v>80</v>
      </c>
      <c r="AF72" s="45"/>
      <c r="AG72" s="45"/>
      <c r="AH72" s="45"/>
      <c r="AI72" s="45"/>
      <c r="AJ72" s="45"/>
      <c r="AK72" s="45"/>
    </row>
    <row r="73" spans="1:37" ht="18.75" thickBot="1" x14ac:dyDescent="0.3">
      <c r="A73" s="46" t="s">
        <v>80</v>
      </c>
      <c r="B73" s="2">
        <f>feb!F75</f>
        <v>3</v>
      </c>
      <c r="C73" s="2">
        <f>mrt!L75</f>
        <v>8</v>
      </c>
      <c r="D73" s="2">
        <f>apr!K75</f>
        <v>4</v>
      </c>
      <c r="E73" s="2">
        <f>mei!L75</f>
        <v>5</v>
      </c>
      <c r="F73" s="2">
        <f>jun!M75</f>
        <v>5</v>
      </c>
      <c r="G73" s="2">
        <f>jul!J75</f>
        <v>6</v>
      </c>
      <c r="H73" s="2">
        <f>aug!L75</f>
        <v>3</v>
      </c>
      <c r="I73" s="2">
        <f>sep!K75</f>
        <v>7</v>
      </c>
      <c r="J73" s="2">
        <f>okt!F75</f>
        <v>1</v>
      </c>
      <c r="K73" s="2"/>
      <c r="L73" s="2"/>
      <c r="M73" s="2"/>
      <c r="N73" s="2"/>
      <c r="O73" s="18">
        <f t="shared" si="7"/>
        <v>42</v>
      </c>
      <c r="P73" s="24">
        <f t="shared" si="8"/>
        <v>16.8</v>
      </c>
      <c r="Q73" s="24">
        <f t="shared" si="9"/>
        <v>0</v>
      </c>
      <c r="R73" s="21">
        <f t="shared" si="10"/>
        <v>16.8</v>
      </c>
      <c r="T73" s="88">
        <v>7.6</v>
      </c>
      <c r="U73" s="78"/>
      <c r="V73" s="21">
        <v>16.399999999999999</v>
      </c>
      <c r="W73" s="21" t="s">
        <v>202</v>
      </c>
      <c r="X73" s="88">
        <f t="shared" si="11"/>
        <v>8</v>
      </c>
      <c r="Y73" s="53"/>
      <c r="Z73" s="54">
        <v>0</v>
      </c>
      <c r="AA73" s="54">
        <v>20</v>
      </c>
      <c r="AB73" s="54">
        <v>0</v>
      </c>
      <c r="AC73" s="54">
        <f t="shared" si="12"/>
        <v>0</v>
      </c>
      <c r="AD73" s="44">
        <f t="shared" si="13"/>
        <v>20</v>
      </c>
      <c r="AF73" s="45"/>
      <c r="AG73" s="45"/>
      <c r="AH73" s="45"/>
      <c r="AI73" s="45"/>
      <c r="AJ73" s="45"/>
      <c r="AK73" s="45"/>
    </row>
    <row r="74" spans="1:37" ht="18.75" thickBot="1" x14ac:dyDescent="0.3">
      <c r="A74" s="46" t="s">
        <v>17</v>
      </c>
      <c r="B74" s="2">
        <f>feb!F76</f>
        <v>4</v>
      </c>
      <c r="C74" s="2">
        <f>mrt!L76</f>
        <v>6</v>
      </c>
      <c r="D74" s="2">
        <f>apr!K76</f>
        <v>4</v>
      </c>
      <c r="E74" s="2">
        <f>mei!L76</f>
        <v>4</v>
      </c>
      <c r="F74" s="2">
        <f>jun!M76</f>
        <v>4</v>
      </c>
      <c r="G74" s="2">
        <f>jul!J76</f>
        <v>3</v>
      </c>
      <c r="H74" s="2">
        <f>aug!L76</f>
        <v>1</v>
      </c>
      <c r="I74" s="2">
        <f>sep!K76</f>
        <v>2</v>
      </c>
      <c r="J74" s="2">
        <f>okt!F76</f>
        <v>0</v>
      </c>
      <c r="K74" s="2"/>
      <c r="L74" s="2"/>
      <c r="M74" s="2"/>
      <c r="N74" s="2">
        <v>10</v>
      </c>
      <c r="O74" s="18">
        <f t="shared" si="7"/>
        <v>38</v>
      </c>
      <c r="P74" s="24">
        <f t="shared" si="8"/>
        <v>11.2</v>
      </c>
      <c r="Q74" s="24">
        <f t="shared" si="9"/>
        <v>8</v>
      </c>
      <c r="R74" s="21">
        <f t="shared" si="10"/>
        <v>19.2</v>
      </c>
      <c r="T74" s="88">
        <v>62.8</v>
      </c>
      <c r="U74" s="78"/>
      <c r="V74" s="21">
        <v>80</v>
      </c>
      <c r="W74" s="21" t="s">
        <v>203</v>
      </c>
      <c r="X74" s="88">
        <f t="shared" si="11"/>
        <v>2</v>
      </c>
      <c r="Y74" s="53"/>
      <c r="Z74" s="54">
        <v>0</v>
      </c>
      <c r="AA74" s="54">
        <v>10</v>
      </c>
      <c r="AB74" s="54">
        <v>10</v>
      </c>
      <c r="AC74" s="54">
        <f t="shared" si="12"/>
        <v>10</v>
      </c>
      <c r="AD74" s="44">
        <f t="shared" si="13"/>
        <v>30</v>
      </c>
      <c r="AF74" s="45"/>
      <c r="AG74" s="45"/>
      <c r="AH74" s="45"/>
      <c r="AI74" s="45"/>
      <c r="AJ74" s="45"/>
      <c r="AK74" s="45"/>
    </row>
    <row r="75" spans="1:37" ht="18.75" thickBot="1" x14ac:dyDescent="0.3">
      <c r="A75" s="46" t="s">
        <v>18</v>
      </c>
      <c r="B75" s="2">
        <f>feb!F77</f>
        <v>2</v>
      </c>
      <c r="C75" s="2">
        <f>mrt!L77</f>
        <v>3</v>
      </c>
      <c r="D75" s="2">
        <f>apr!K77</f>
        <v>4</v>
      </c>
      <c r="E75" s="2">
        <f>mei!L77</f>
        <v>4</v>
      </c>
      <c r="F75" s="2">
        <f>jun!M77</f>
        <v>4</v>
      </c>
      <c r="G75" s="2">
        <f>jul!J77</f>
        <v>0</v>
      </c>
      <c r="H75" s="2">
        <f>aug!L77</f>
        <v>1</v>
      </c>
      <c r="I75" s="2">
        <f>sep!K77</f>
        <v>4</v>
      </c>
      <c r="J75" s="2">
        <f>okt!F77</f>
        <v>1</v>
      </c>
      <c r="K75" s="2"/>
      <c r="L75" s="2"/>
      <c r="M75" s="2"/>
      <c r="N75" s="2">
        <v>10</v>
      </c>
      <c r="O75" s="18">
        <f t="shared" si="7"/>
        <v>33</v>
      </c>
      <c r="P75" s="24">
        <f t="shared" si="8"/>
        <v>9.1999999999999993</v>
      </c>
      <c r="Q75" s="24">
        <f t="shared" si="9"/>
        <v>8</v>
      </c>
      <c r="R75" s="21">
        <f t="shared" si="10"/>
        <v>17.2</v>
      </c>
      <c r="T75" s="88">
        <v>36.799999999999997</v>
      </c>
      <c r="U75" s="78"/>
      <c r="V75" s="21">
        <v>50.8</v>
      </c>
      <c r="W75" s="21" t="s">
        <v>204</v>
      </c>
      <c r="X75" s="88">
        <f t="shared" si="11"/>
        <v>3.2000000000000028</v>
      </c>
      <c r="Y75" s="53"/>
      <c r="Z75" s="54">
        <v>10</v>
      </c>
      <c r="AA75" s="54">
        <v>10</v>
      </c>
      <c r="AB75" s="54">
        <v>10</v>
      </c>
      <c r="AC75" s="54">
        <f t="shared" si="12"/>
        <v>10</v>
      </c>
      <c r="AD75" s="44">
        <f t="shared" si="13"/>
        <v>30</v>
      </c>
      <c r="AF75" s="45"/>
      <c r="AG75" s="45"/>
      <c r="AH75" s="45"/>
      <c r="AI75" s="45"/>
      <c r="AJ75" s="45"/>
      <c r="AK75" s="45"/>
    </row>
    <row r="76" spans="1:37" ht="18.75" thickBot="1" x14ac:dyDescent="0.3">
      <c r="A76" s="46" t="s">
        <v>105</v>
      </c>
      <c r="B76" s="2">
        <f>feb!F78</f>
        <v>3</v>
      </c>
      <c r="C76" s="2">
        <f>mrt!L78</f>
        <v>2</v>
      </c>
      <c r="D76" s="2">
        <f>apr!K78</f>
        <v>5</v>
      </c>
      <c r="E76" s="2">
        <f>mei!L78</f>
        <v>1</v>
      </c>
      <c r="F76" s="2">
        <f>jun!M78</f>
        <v>5</v>
      </c>
      <c r="G76" s="2">
        <f>jul!J78</f>
        <v>4</v>
      </c>
      <c r="H76" s="2">
        <f>aug!L78</f>
        <v>5</v>
      </c>
      <c r="I76" s="2">
        <f>sep!K78</f>
        <v>2</v>
      </c>
      <c r="J76" s="2">
        <f>okt!F78</f>
        <v>1</v>
      </c>
      <c r="K76" s="2"/>
      <c r="L76" s="2"/>
      <c r="M76" s="2"/>
      <c r="N76" s="2"/>
      <c r="O76" s="18">
        <f t="shared" si="7"/>
        <v>28</v>
      </c>
      <c r="P76" s="24">
        <f t="shared" si="8"/>
        <v>11.2</v>
      </c>
      <c r="Q76" s="24">
        <f t="shared" si="9"/>
        <v>0</v>
      </c>
      <c r="R76" s="21">
        <f t="shared" si="10"/>
        <v>11.2</v>
      </c>
      <c r="T76" s="88">
        <v>51.8</v>
      </c>
      <c r="U76" s="78"/>
      <c r="V76" s="21"/>
      <c r="W76" s="21"/>
      <c r="X76" s="91">
        <f t="shared" si="11"/>
        <v>63</v>
      </c>
      <c r="Y76" s="53"/>
      <c r="Z76" s="54">
        <v>0</v>
      </c>
      <c r="AA76" s="54">
        <v>10</v>
      </c>
      <c r="AB76" s="54">
        <v>0</v>
      </c>
      <c r="AC76" s="54">
        <f t="shared" si="12"/>
        <v>0</v>
      </c>
      <c r="AD76" s="44">
        <f t="shared" si="13"/>
        <v>10</v>
      </c>
      <c r="AF76" s="45"/>
      <c r="AG76" s="45"/>
      <c r="AH76" s="45"/>
      <c r="AI76" s="45"/>
      <c r="AJ76" s="45"/>
      <c r="AK76" s="45"/>
    </row>
    <row r="77" spans="1:37" ht="18.75" thickBot="1" x14ac:dyDescent="0.3">
      <c r="A77" s="46" t="s">
        <v>109</v>
      </c>
      <c r="B77" s="2">
        <f>feb!F79</f>
        <v>0</v>
      </c>
      <c r="C77" s="2">
        <f>mrt!L79</f>
        <v>0</v>
      </c>
      <c r="D77" s="2">
        <f>apr!K79</f>
        <v>0</v>
      </c>
      <c r="E77" s="2">
        <f>mei!L79</f>
        <v>0</v>
      </c>
      <c r="F77" s="2">
        <f>jun!M79</f>
        <v>0</v>
      </c>
      <c r="G77" s="2">
        <f>jul!J79</f>
        <v>0</v>
      </c>
      <c r="H77" s="2">
        <f>aug!L79</f>
        <v>0</v>
      </c>
      <c r="I77" s="2">
        <f>sep!K79</f>
        <v>0</v>
      </c>
      <c r="J77" s="2">
        <f>okt!F79</f>
        <v>0</v>
      </c>
      <c r="K77" s="2"/>
      <c r="L77" s="2"/>
      <c r="M77" s="2"/>
      <c r="N77" s="2"/>
      <c r="O77" s="18">
        <f t="shared" si="7"/>
        <v>0</v>
      </c>
      <c r="P77" s="24">
        <f t="shared" si="8"/>
        <v>0</v>
      </c>
      <c r="Q77" s="24">
        <f t="shared" si="9"/>
        <v>0</v>
      </c>
      <c r="R77" s="21">
        <f t="shared" si="10"/>
        <v>0</v>
      </c>
      <c r="T77" s="88">
        <v>10</v>
      </c>
      <c r="U77" s="78"/>
      <c r="V77" s="21"/>
      <c r="W77" s="21"/>
      <c r="X77" s="91">
        <f t="shared" si="11"/>
        <v>10</v>
      </c>
      <c r="Y77" s="53"/>
      <c r="Z77" s="54">
        <v>0</v>
      </c>
      <c r="AA77" s="54">
        <v>0</v>
      </c>
      <c r="AB77" s="54">
        <v>0</v>
      </c>
      <c r="AC77" s="54">
        <f t="shared" si="12"/>
        <v>0</v>
      </c>
      <c r="AD77" s="44">
        <f t="shared" si="13"/>
        <v>0</v>
      </c>
      <c r="AF77" s="45"/>
      <c r="AG77" s="45"/>
      <c r="AH77" s="45"/>
      <c r="AI77" s="45"/>
      <c r="AJ77" s="45"/>
      <c r="AK77" s="45"/>
    </row>
    <row r="78" spans="1:37" ht="18.75" thickBot="1" x14ac:dyDescent="0.3">
      <c r="A78" s="46" t="s">
        <v>57</v>
      </c>
      <c r="B78" s="2">
        <f>feb!F80</f>
        <v>0</v>
      </c>
      <c r="C78" s="2">
        <f>mrt!L80</f>
        <v>0</v>
      </c>
      <c r="D78" s="2">
        <f>apr!K80</f>
        <v>0</v>
      </c>
      <c r="E78" s="2">
        <f>mei!L80</f>
        <v>0</v>
      </c>
      <c r="F78" s="2">
        <f>jun!M80</f>
        <v>0</v>
      </c>
      <c r="G78" s="2">
        <f>jul!J80</f>
        <v>0</v>
      </c>
      <c r="H78" s="2">
        <f>aug!L80</f>
        <v>0</v>
      </c>
      <c r="I78" s="2">
        <f>sep!K80</f>
        <v>0</v>
      </c>
      <c r="J78" s="2">
        <f>okt!F80</f>
        <v>0</v>
      </c>
      <c r="K78" s="2"/>
      <c r="L78" s="2"/>
      <c r="M78" s="2"/>
      <c r="N78" s="2"/>
      <c r="O78" s="18">
        <f t="shared" si="7"/>
        <v>0</v>
      </c>
      <c r="P78" s="24">
        <f t="shared" si="8"/>
        <v>0</v>
      </c>
      <c r="Q78" s="24">
        <f t="shared" si="9"/>
        <v>0</v>
      </c>
      <c r="R78" s="21">
        <f t="shared" si="10"/>
        <v>0</v>
      </c>
      <c r="T78" s="88">
        <v>0.8</v>
      </c>
      <c r="U78" s="78"/>
      <c r="V78" s="21"/>
      <c r="W78" s="21"/>
      <c r="X78" s="91">
        <f t="shared" si="11"/>
        <v>0.8</v>
      </c>
      <c r="Y78" s="53"/>
      <c r="Z78" s="54">
        <v>0</v>
      </c>
      <c r="AA78" s="54">
        <v>0</v>
      </c>
      <c r="AB78" s="54">
        <v>0</v>
      </c>
      <c r="AC78" s="54">
        <f t="shared" si="12"/>
        <v>0</v>
      </c>
      <c r="AD78" s="44">
        <f t="shared" si="13"/>
        <v>0</v>
      </c>
      <c r="AF78" s="45"/>
      <c r="AG78" s="45"/>
      <c r="AH78" s="45"/>
      <c r="AI78" s="45"/>
      <c r="AJ78" s="45"/>
      <c r="AK78" s="45"/>
    </row>
    <row r="79" spans="1:37" ht="18.75" thickBot="1" x14ac:dyDescent="0.3">
      <c r="A79" s="46" t="s">
        <v>19</v>
      </c>
      <c r="B79" s="2">
        <f>feb!F81</f>
        <v>4</v>
      </c>
      <c r="C79" s="2">
        <f>mrt!L81</f>
        <v>6</v>
      </c>
      <c r="D79" s="2">
        <f>apr!K81</f>
        <v>5</v>
      </c>
      <c r="E79" s="2">
        <f>mei!L81</f>
        <v>7</v>
      </c>
      <c r="F79" s="2">
        <f>jun!M81</f>
        <v>8</v>
      </c>
      <c r="G79" s="2">
        <f>jul!J81</f>
        <v>5</v>
      </c>
      <c r="H79" s="2">
        <f>aug!L81</f>
        <v>6</v>
      </c>
      <c r="I79" s="2">
        <f>sep!K81</f>
        <v>5</v>
      </c>
      <c r="J79" s="2">
        <f>okt!F81</f>
        <v>3</v>
      </c>
      <c r="K79" s="2"/>
      <c r="L79" s="2">
        <v>40</v>
      </c>
      <c r="M79" s="2">
        <v>5</v>
      </c>
      <c r="N79" s="2">
        <v>20</v>
      </c>
      <c r="O79" s="18">
        <f t="shared" si="7"/>
        <v>114</v>
      </c>
      <c r="P79" s="24">
        <f t="shared" si="8"/>
        <v>19.600000000000001</v>
      </c>
      <c r="Q79" s="24">
        <f t="shared" si="9"/>
        <v>52</v>
      </c>
      <c r="R79" s="21">
        <f t="shared" si="10"/>
        <v>71.599999999999994</v>
      </c>
      <c r="T79" s="88">
        <v>150</v>
      </c>
      <c r="U79" s="78"/>
      <c r="V79" s="21">
        <v>212</v>
      </c>
      <c r="W79" s="21" t="s">
        <v>205</v>
      </c>
      <c r="X79" s="88">
        <f t="shared" si="11"/>
        <v>9.5999999999999943</v>
      </c>
      <c r="Y79" s="53"/>
      <c r="Z79" s="54">
        <v>25</v>
      </c>
      <c r="AA79" s="54">
        <v>60</v>
      </c>
      <c r="AB79" s="54">
        <v>60</v>
      </c>
      <c r="AC79" s="54">
        <f t="shared" si="12"/>
        <v>65</v>
      </c>
      <c r="AD79" s="44">
        <f t="shared" si="13"/>
        <v>185</v>
      </c>
      <c r="AF79" s="45"/>
      <c r="AG79" s="45"/>
      <c r="AH79" s="45"/>
      <c r="AI79" s="45"/>
      <c r="AJ79" s="45"/>
      <c r="AK79" s="45"/>
    </row>
    <row r="80" spans="1:37" ht="18.75" thickBot="1" x14ac:dyDescent="0.3">
      <c r="A80" s="46" t="s">
        <v>75</v>
      </c>
      <c r="B80" s="2">
        <f>feb!F82</f>
        <v>1</v>
      </c>
      <c r="C80" s="2">
        <f>mrt!L82</f>
        <v>1</v>
      </c>
      <c r="D80" s="2">
        <f>apr!K82</f>
        <v>2</v>
      </c>
      <c r="E80" s="2">
        <f>mei!L82</f>
        <v>1</v>
      </c>
      <c r="F80" s="2">
        <f>jun!M82</f>
        <v>5</v>
      </c>
      <c r="G80" s="2">
        <f>jul!J82</f>
        <v>1</v>
      </c>
      <c r="H80" s="2">
        <f>aug!L82</f>
        <v>0</v>
      </c>
      <c r="I80" s="2">
        <f>sep!K82</f>
        <v>2</v>
      </c>
      <c r="J80" s="2">
        <f>okt!F82</f>
        <v>1</v>
      </c>
      <c r="K80" s="2"/>
      <c r="L80" s="2"/>
      <c r="M80" s="2"/>
      <c r="N80" s="2"/>
      <c r="O80" s="18">
        <f t="shared" si="7"/>
        <v>14</v>
      </c>
      <c r="P80" s="24">
        <f t="shared" si="8"/>
        <v>5.6</v>
      </c>
      <c r="Q80" s="24">
        <f t="shared" si="9"/>
        <v>0</v>
      </c>
      <c r="R80" s="21">
        <f t="shared" si="10"/>
        <v>5.6</v>
      </c>
      <c r="T80" s="88">
        <v>1.6</v>
      </c>
      <c r="U80" s="78"/>
      <c r="V80" s="21">
        <v>4</v>
      </c>
      <c r="W80" s="21" t="s">
        <v>206</v>
      </c>
      <c r="X80" s="88">
        <f t="shared" si="11"/>
        <v>3.1999999999999993</v>
      </c>
      <c r="Y80" s="53"/>
      <c r="Z80" s="54">
        <v>25</v>
      </c>
      <c r="AA80" s="54">
        <v>25</v>
      </c>
      <c r="AB80" s="54">
        <v>0</v>
      </c>
      <c r="AC80" s="54">
        <f t="shared" si="12"/>
        <v>0</v>
      </c>
      <c r="AD80" s="44">
        <f t="shared" si="13"/>
        <v>25</v>
      </c>
      <c r="AF80" s="45"/>
      <c r="AG80" s="45"/>
      <c r="AH80" s="45"/>
      <c r="AI80" s="45"/>
      <c r="AJ80" s="45"/>
      <c r="AK80" s="45"/>
    </row>
    <row r="81" spans="1:37" ht="18.75" thickBot="1" x14ac:dyDescent="0.3">
      <c r="A81" s="46" t="s">
        <v>20</v>
      </c>
      <c r="B81" s="2">
        <f>feb!F83</f>
        <v>3</v>
      </c>
      <c r="C81" s="2">
        <f>mrt!L83</f>
        <v>4</v>
      </c>
      <c r="D81" s="2">
        <f>apr!K83</f>
        <v>3</v>
      </c>
      <c r="E81" s="2">
        <f>mei!L83</f>
        <v>2</v>
      </c>
      <c r="F81" s="2">
        <f>jun!M83</f>
        <v>9</v>
      </c>
      <c r="G81" s="2">
        <f>jul!J83</f>
        <v>5</v>
      </c>
      <c r="H81" s="2">
        <f>aug!L83</f>
        <v>5</v>
      </c>
      <c r="I81" s="2">
        <f>sep!K83</f>
        <v>4</v>
      </c>
      <c r="J81" s="2">
        <f>okt!F83</f>
        <v>1</v>
      </c>
      <c r="K81" s="2"/>
      <c r="L81" s="2">
        <v>10</v>
      </c>
      <c r="M81" s="2"/>
      <c r="N81" s="2">
        <v>20</v>
      </c>
      <c r="O81" s="18">
        <f t="shared" si="7"/>
        <v>66</v>
      </c>
      <c r="P81" s="24">
        <f t="shared" si="8"/>
        <v>14.4</v>
      </c>
      <c r="Q81" s="24">
        <f t="shared" si="9"/>
        <v>24</v>
      </c>
      <c r="R81" s="21">
        <f t="shared" si="10"/>
        <v>38.4</v>
      </c>
      <c r="T81" s="88">
        <v>148.80000000000001</v>
      </c>
      <c r="U81" s="78"/>
      <c r="V81" s="21">
        <v>179.6</v>
      </c>
      <c r="W81" s="21" t="s">
        <v>207</v>
      </c>
      <c r="X81" s="88">
        <f t="shared" si="11"/>
        <v>7.6000000000000227</v>
      </c>
      <c r="Y81" s="53"/>
      <c r="Z81" s="54">
        <v>25</v>
      </c>
      <c r="AA81" s="54">
        <v>25</v>
      </c>
      <c r="AB81" s="54">
        <v>25</v>
      </c>
      <c r="AC81" s="54">
        <f t="shared" si="12"/>
        <v>30</v>
      </c>
      <c r="AD81" s="44">
        <f t="shared" si="13"/>
        <v>80</v>
      </c>
      <c r="AF81" s="45"/>
      <c r="AG81" s="45"/>
      <c r="AH81" s="45"/>
      <c r="AI81" s="45"/>
      <c r="AJ81" s="45"/>
      <c r="AK81" s="45"/>
    </row>
    <row r="82" spans="1:37" ht="18.75" thickBot="1" x14ac:dyDescent="0.3">
      <c r="A82" s="46" t="s">
        <v>64</v>
      </c>
      <c r="B82" s="2">
        <f>feb!F84</f>
        <v>0</v>
      </c>
      <c r="C82" s="2">
        <f>mrt!L84</f>
        <v>0</v>
      </c>
      <c r="D82" s="2">
        <f>apr!K84</f>
        <v>0</v>
      </c>
      <c r="E82" s="2">
        <f>mei!L84</f>
        <v>0</v>
      </c>
      <c r="F82" s="2">
        <f>jun!M84</f>
        <v>0</v>
      </c>
      <c r="G82" s="2">
        <f>jul!J84</f>
        <v>0</v>
      </c>
      <c r="H82" s="2">
        <f>aug!L84</f>
        <v>0</v>
      </c>
      <c r="I82" s="2">
        <f>sep!K84</f>
        <v>0</v>
      </c>
      <c r="J82" s="2">
        <f>okt!F84</f>
        <v>0</v>
      </c>
      <c r="K82" s="2"/>
      <c r="L82" s="2"/>
      <c r="M82" s="2"/>
      <c r="N82" s="2"/>
      <c r="O82" s="18">
        <f t="shared" si="7"/>
        <v>0</v>
      </c>
      <c r="P82" s="24">
        <f t="shared" si="8"/>
        <v>0</v>
      </c>
      <c r="Q82" s="24">
        <f t="shared" si="9"/>
        <v>0</v>
      </c>
      <c r="R82" s="21">
        <f t="shared" si="10"/>
        <v>0</v>
      </c>
      <c r="T82" s="88">
        <v>77.2</v>
      </c>
      <c r="U82" s="78"/>
      <c r="V82" s="21"/>
      <c r="W82" s="21"/>
      <c r="X82" s="91">
        <f t="shared" si="11"/>
        <v>77.2</v>
      </c>
      <c r="Y82" s="53"/>
      <c r="Z82" s="54">
        <v>25</v>
      </c>
      <c r="AA82" s="54">
        <v>0</v>
      </c>
      <c r="AB82" s="54">
        <v>0</v>
      </c>
      <c r="AC82" s="54">
        <f t="shared" si="12"/>
        <v>0</v>
      </c>
      <c r="AD82" s="44">
        <f t="shared" si="13"/>
        <v>0</v>
      </c>
      <c r="AF82" s="45"/>
      <c r="AG82" s="45"/>
      <c r="AH82" s="45"/>
      <c r="AI82" s="45"/>
      <c r="AJ82" s="45"/>
      <c r="AK82" s="45"/>
    </row>
    <row r="83" spans="1:37" ht="18.75" thickBot="1" x14ac:dyDescent="0.3">
      <c r="A83" s="46" t="s">
        <v>26</v>
      </c>
      <c r="B83" s="2">
        <f>feb!F85</f>
        <v>2</v>
      </c>
      <c r="C83" s="2">
        <f>mrt!L85</f>
        <v>2</v>
      </c>
      <c r="D83" s="2">
        <f>apr!K85</f>
        <v>0</v>
      </c>
      <c r="E83" s="2">
        <f>mei!L85</f>
        <v>1</v>
      </c>
      <c r="F83" s="2">
        <f>jun!M85</f>
        <v>8</v>
      </c>
      <c r="G83" s="2">
        <f>jul!J85</f>
        <v>3</v>
      </c>
      <c r="H83" s="2">
        <f>aug!L85</f>
        <v>5</v>
      </c>
      <c r="I83" s="2">
        <f>sep!K85</f>
        <v>4</v>
      </c>
      <c r="J83" s="2">
        <f>okt!F85</f>
        <v>0</v>
      </c>
      <c r="K83" s="2">
        <v>20</v>
      </c>
      <c r="L83" s="2">
        <v>40</v>
      </c>
      <c r="M83" s="2"/>
      <c r="N83" s="2"/>
      <c r="O83" s="18">
        <f t="shared" si="7"/>
        <v>85</v>
      </c>
      <c r="P83" s="24">
        <f t="shared" si="8"/>
        <v>10</v>
      </c>
      <c r="Q83" s="24">
        <f t="shared" si="9"/>
        <v>48</v>
      </c>
      <c r="R83" s="21">
        <f t="shared" si="10"/>
        <v>58</v>
      </c>
      <c r="T83" s="88">
        <v>162</v>
      </c>
      <c r="U83" s="78"/>
      <c r="V83" s="21">
        <v>214.4</v>
      </c>
      <c r="W83" s="21" t="s">
        <v>208</v>
      </c>
      <c r="X83" s="88">
        <f t="shared" si="11"/>
        <v>5.5999999999999943</v>
      </c>
      <c r="Y83" s="53"/>
      <c r="Z83" s="54">
        <v>115</v>
      </c>
      <c r="AA83" s="54">
        <v>85</v>
      </c>
      <c r="AB83" s="54">
        <v>95</v>
      </c>
      <c r="AC83" s="54">
        <f t="shared" si="12"/>
        <v>60</v>
      </c>
      <c r="AD83" s="44">
        <f t="shared" si="13"/>
        <v>240</v>
      </c>
      <c r="AF83" s="45"/>
      <c r="AG83" s="45"/>
      <c r="AH83" s="45"/>
      <c r="AI83" s="45"/>
      <c r="AJ83" s="45"/>
      <c r="AK83" s="45"/>
    </row>
    <row r="84" spans="1:37" ht="18.75" thickBot="1" x14ac:dyDescent="0.3">
      <c r="A84" s="46" t="s">
        <v>43</v>
      </c>
      <c r="B84" s="2">
        <f>feb!F86</f>
        <v>4</v>
      </c>
      <c r="C84" s="2">
        <f>mrt!L86</f>
        <v>9</v>
      </c>
      <c r="D84" s="2">
        <f>apr!K86</f>
        <v>9</v>
      </c>
      <c r="E84" s="2">
        <f>mei!L86</f>
        <v>9</v>
      </c>
      <c r="F84" s="2">
        <f>jun!M86</f>
        <v>9</v>
      </c>
      <c r="G84" s="2">
        <f>jul!J86</f>
        <v>8</v>
      </c>
      <c r="H84" s="2">
        <f>aug!L86</f>
        <v>10</v>
      </c>
      <c r="I84" s="2">
        <f>sep!K86</f>
        <v>9</v>
      </c>
      <c r="J84" s="2">
        <f>okt!F86</f>
        <v>4</v>
      </c>
      <c r="K84" s="4">
        <v>20</v>
      </c>
      <c r="L84" s="4">
        <v>50</v>
      </c>
      <c r="M84" s="4"/>
      <c r="N84" s="4">
        <v>20</v>
      </c>
      <c r="O84" s="18">
        <f t="shared" si="7"/>
        <v>161</v>
      </c>
      <c r="P84" s="24">
        <f t="shared" si="8"/>
        <v>28.4</v>
      </c>
      <c r="Q84" s="24">
        <f t="shared" si="9"/>
        <v>72</v>
      </c>
      <c r="R84" s="21">
        <f t="shared" si="10"/>
        <v>100.4</v>
      </c>
      <c r="T84" s="88">
        <v>216.2</v>
      </c>
      <c r="U84" s="78">
        <v>40</v>
      </c>
      <c r="V84" s="21">
        <v>303.39999999999998</v>
      </c>
      <c r="W84" s="89" t="s">
        <v>209</v>
      </c>
      <c r="X84" s="88">
        <f t="shared" si="11"/>
        <v>53.200000000000045</v>
      </c>
      <c r="Y84" s="53"/>
      <c r="Z84" s="54">
        <v>115</v>
      </c>
      <c r="AA84" s="54">
        <v>65</v>
      </c>
      <c r="AB84" s="54">
        <v>60</v>
      </c>
      <c r="AC84" s="54">
        <f t="shared" si="12"/>
        <v>90</v>
      </c>
      <c r="AD84" s="44">
        <f t="shared" si="13"/>
        <v>215</v>
      </c>
      <c r="AF84" s="45"/>
      <c r="AG84" s="45"/>
      <c r="AH84" s="45"/>
      <c r="AI84" s="45"/>
      <c r="AJ84" s="45"/>
      <c r="AK84" s="45"/>
    </row>
    <row r="85" spans="1:37" ht="18.75" thickBot="1" x14ac:dyDescent="0.3">
      <c r="A85" s="46" t="s">
        <v>121</v>
      </c>
      <c r="B85" s="2">
        <f>feb!F87</f>
        <v>2</v>
      </c>
      <c r="C85" s="2">
        <f>mrt!L87</f>
        <v>2</v>
      </c>
      <c r="D85" s="2">
        <f>apr!K87</f>
        <v>2</v>
      </c>
      <c r="E85" s="2">
        <f>mei!L87</f>
        <v>3</v>
      </c>
      <c r="F85" s="2">
        <f>jun!M87</f>
        <v>7</v>
      </c>
      <c r="G85" s="2">
        <f>jul!J87</f>
        <v>1</v>
      </c>
      <c r="H85" s="2">
        <f>aug!L87</f>
        <v>3</v>
      </c>
      <c r="I85" s="2">
        <f>sep!K87</f>
        <v>3</v>
      </c>
      <c r="J85" s="2">
        <f>okt!F87</f>
        <v>2</v>
      </c>
      <c r="K85" s="4"/>
      <c r="L85" s="4"/>
      <c r="M85" s="4">
        <v>5</v>
      </c>
      <c r="N85" s="4">
        <v>20</v>
      </c>
      <c r="O85" s="18">
        <f t="shared" si="7"/>
        <v>50</v>
      </c>
      <c r="P85" s="24">
        <f t="shared" si="8"/>
        <v>10</v>
      </c>
      <c r="Q85" s="24">
        <f t="shared" si="9"/>
        <v>20</v>
      </c>
      <c r="R85" s="21">
        <f t="shared" si="10"/>
        <v>30</v>
      </c>
      <c r="T85" s="88">
        <v>21.6</v>
      </c>
      <c r="U85" s="78"/>
      <c r="V85" s="21">
        <v>47.2</v>
      </c>
      <c r="W85" s="21" t="s">
        <v>211</v>
      </c>
      <c r="X85" s="88">
        <f t="shared" si="11"/>
        <v>4.3999999999999986</v>
      </c>
      <c r="Y85" s="53"/>
      <c r="Z85" s="54">
        <v>0</v>
      </c>
      <c r="AA85" s="54">
        <v>0</v>
      </c>
      <c r="AB85" s="54">
        <v>15</v>
      </c>
      <c r="AC85" s="54">
        <f t="shared" si="12"/>
        <v>25</v>
      </c>
      <c r="AD85" s="44">
        <f t="shared" si="13"/>
        <v>40</v>
      </c>
      <c r="AF85" s="45"/>
      <c r="AG85" s="45"/>
      <c r="AH85" s="45"/>
      <c r="AI85" s="45"/>
      <c r="AJ85" s="45"/>
      <c r="AK85" s="45"/>
    </row>
    <row r="86" spans="1:37" ht="18.75" thickBot="1" x14ac:dyDescent="0.3">
      <c r="A86" s="46" t="s">
        <v>61</v>
      </c>
      <c r="B86" s="2">
        <f>feb!F88</f>
        <v>0</v>
      </c>
      <c r="C86" s="2">
        <f>mrt!L88</f>
        <v>0</v>
      </c>
      <c r="D86" s="2">
        <f>apr!K88</f>
        <v>0</v>
      </c>
      <c r="E86" s="2">
        <f>mei!L88</f>
        <v>0</v>
      </c>
      <c r="F86" s="2">
        <f>jun!M88</f>
        <v>0</v>
      </c>
      <c r="G86" s="2">
        <f>jul!J88</f>
        <v>0</v>
      </c>
      <c r="H86" s="2">
        <f>aug!L88</f>
        <v>0</v>
      </c>
      <c r="I86" s="2">
        <f>sep!K88</f>
        <v>0</v>
      </c>
      <c r="J86" s="2">
        <f>okt!F88</f>
        <v>0</v>
      </c>
      <c r="K86" s="2"/>
      <c r="L86" s="2"/>
      <c r="M86" s="2"/>
      <c r="N86" s="2"/>
      <c r="O86" s="18">
        <f t="shared" si="7"/>
        <v>0</v>
      </c>
      <c r="P86" s="24">
        <f t="shared" si="8"/>
        <v>0</v>
      </c>
      <c r="Q86" s="24">
        <f t="shared" si="9"/>
        <v>0</v>
      </c>
      <c r="R86" s="21">
        <f t="shared" si="10"/>
        <v>0</v>
      </c>
      <c r="T86" s="88">
        <v>23.4</v>
      </c>
      <c r="U86" s="78"/>
      <c r="V86" s="21">
        <v>23.4</v>
      </c>
      <c r="W86" s="21" t="s">
        <v>212</v>
      </c>
      <c r="X86" s="88">
        <f t="shared" si="11"/>
        <v>0</v>
      </c>
      <c r="Y86" s="53"/>
      <c r="Z86" s="54">
        <v>25</v>
      </c>
      <c r="AA86" s="54">
        <v>20</v>
      </c>
      <c r="AB86" s="54">
        <v>20</v>
      </c>
      <c r="AC86" s="54">
        <f t="shared" si="12"/>
        <v>0</v>
      </c>
      <c r="AD86" s="44">
        <f t="shared" si="13"/>
        <v>40</v>
      </c>
      <c r="AF86" s="45"/>
      <c r="AG86" s="45"/>
      <c r="AH86" s="45"/>
      <c r="AI86" s="45"/>
      <c r="AJ86" s="45"/>
      <c r="AK86" s="45"/>
    </row>
    <row r="87" spans="1:37" ht="18.75" thickBot="1" x14ac:dyDescent="0.3">
      <c r="A87" s="46" t="s">
        <v>112</v>
      </c>
      <c r="B87" s="2">
        <f>feb!F89</f>
        <v>1</v>
      </c>
      <c r="C87" s="2">
        <f>mrt!L89</f>
        <v>1</v>
      </c>
      <c r="D87" s="2">
        <f>apr!K89</f>
        <v>1</v>
      </c>
      <c r="E87" s="2">
        <f>mei!L89</f>
        <v>2</v>
      </c>
      <c r="F87" s="2">
        <f>jun!M89</f>
        <v>1</v>
      </c>
      <c r="G87" s="2">
        <f>jul!J89</f>
        <v>3</v>
      </c>
      <c r="H87" s="2">
        <f>aug!L89</f>
        <v>3</v>
      </c>
      <c r="I87" s="2">
        <f>sep!K89</f>
        <v>1</v>
      </c>
      <c r="J87" s="2">
        <f>okt!F89</f>
        <v>1</v>
      </c>
      <c r="K87" s="2"/>
      <c r="L87" s="2"/>
      <c r="M87" s="2"/>
      <c r="N87" s="2">
        <v>10</v>
      </c>
      <c r="O87" s="18">
        <f t="shared" si="7"/>
        <v>24</v>
      </c>
      <c r="P87" s="24">
        <f t="shared" si="8"/>
        <v>5.6</v>
      </c>
      <c r="Q87" s="24">
        <f t="shared" si="9"/>
        <v>8</v>
      </c>
      <c r="R87" s="21">
        <f t="shared" si="10"/>
        <v>13.6</v>
      </c>
      <c r="T87" s="88">
        <v>25.2</v>
      </c>
      <c r="U87" s="78"/>
      <c r="V87" s="21"/>
      <c r="W87" s="21"/>
      <c r="X87" s="91">
        <f t="shared" si="11"/>
        <v>38.799999999999997</v>
      </c>
      <c r="Y87" s="53"/>
      <c r="Z87" s="54">
        <v>15</v>
      </c>
      <c r="AA87" s="54">
        <v>5</v>
      </c>
      <c r="AB87" s="54">
        <v>0</v>
      </c>
      <c r="AC87" s="54">
        <f t="shared" si="12"/>
        <v>10</v>
      </c>
      <c r="AD87" s="44">
        <f t="shared" si="13"/>
        <v>15</v>
      </c>
      <c r="AF87" s="45"/>
      <c r="AG87" s="45"/>
      <c r="AH87" s="45"/>
      <c r="AI87" s="45"/>
      <c r="AJ87" s="45"/>
      <c r="AK87" s="45"/>
    </row>
    <row r="88" spans="1:37" ht="18.75" thickBot="1" x14ac:dyDescent="0.3">
      <c r="A88" s="46" t="s">
        <v>96</v>
      </c>
      <c r="B88" s="2">
        <f>feb!F90</f>
        <v>0</v>
      </c>
      <c r="C88" s="2">
        <f>mrt!L90</f>
        <v>0</v>
      </c>
      <c r="D88" s="2">
        <f>apr!K90</f>
        <v>0</v>
      </c>
      <c r="E88" s="2">
        <f>mei!L90</f>
        <v>0</v>
      </c>
      <c r="F88" s="2">
        <f>jun!M90</f>
        <v>0</v>
      </c>
      <c r="G88" s="2">
        <f>jul!J90</f>
        <v>0</v>
      </c>
      <c r="H88" s="2">
        <f>aug!L90</f>
        <v>0</v>
      </c>
      <c r="I88" s="2">
        <f>sep!K90</f>
        <v>0</v>
      </c>
      <c r="J88" s="2">
        <f>okt!F90</f>
        <v>0</v>
      </c>
      <c r="K88" s="2"/>
      <c r="L88" s="2"/>
      <c r="M88" s="2"/>
      <c r="N88" s="2"/>
      <c r="O88" s="18">
        <f t="shared" si="7"/>
        <v>0</v>
      </c>
      <c r="P88" s="24">
        <f t="shared" si="8"/>
        <v>0</v>
      </c>
      <c r="Q88" s="24">
        <f t="shared" si="9"/>
        <v>0</v>
      </c>
      <c r="R88" s="21">
        <f t="shared" si="10"/>
        <v>0</v>
      </c>
      <c r="T88" s="88">
        <v>7.4</v>
      </c>
      <c r="U88" s="78"/>
      <c r="V88" s="21"/>
      <c r="W88" s="21"/>
      <c r="X88" s="91">
        <f t="shared" si="11"/>
        <v>7.4</v>
      </c>
      <c r="Y88" s="53"/>
      <c r="Z88" s="54">
        <v>0</v>
      </c>
      <c r="AA88" s="54">
        <v>0</v>
      </c>
      <c r="AB88" s="54">
        <v>0</v>
      </c>
      <c r="AC88" s="54">
        <f t="shared" si="12"/>
        <v>0</v>
      </c>
      <c r="AD88" s="44">
        <f t="shared" si="13"/>
        <v>0</v>
      </c>
      <c r="AF88" s="45"/>
      <c r="AG88" s="45"/>
      <c r="AH88" s="45"/>
      <c r="AI88" s="45"/>
      <c r="AJ88" s="45"/>
      <c r="AK88" s="45"/>
    </row>
    <row r="89" spans="1:37" ht="18.75" thickBot="1" x14ac:dyDescent="0.3">
      <c r="A89" s="46" t="s">
        <v>97</v>
      </c>
      <c r="B89" s="2">
        <f>feb!F91</f>
        <v>0</v>
      </c>
      <c r="C89" s="2">
        <f>mrt!L91</f>
        <v>0</v>
      </c>
      <c r="D89" s="2">
        <f>apr!K91</f>
        <v>0</v>
      </c>
      <c r="E89" s="2">
        <f>mei!L91</f>
        <v>0</v>
      </c>
      <c r="F89" s="2">
        <f>jun!M91</f>
        <v>0</v>
      </c>
      <c r="G89" s="2">
        <f>jul!J91</f>
        <v>0</v>
      </c>
      <c r="H89" s="2">
        <f>aug!L91</f>
        <v>0</v>
      </c>
      <c r="I89" s="2">
        <f>sep!K91</f>
        <v>0</v>
      </c>
      <c r="J89" s="2">
        <f>okt!F91</f>
        <v>0</v>
      </c>
      <c r="K89" s="2"/>
      <c r="L89" s="2"/>
      <c r="M89" s="2"/>
      <c r="N89" s="2">
        <v>10</v>
      </c>
      <c r="O89" s="18">
        <f t="shared" si="7"/>
        <v>10</v>
      </c>
      <c r="P89" s="24">
        <f t="shared" si="8"/>
        <v>0</v>
      </c>
      <c r="Q89" s="24">
        <f t="shared" si="9"/>
        <v>8</v>
      </c>
      <c r="R89" s="21">
        <f t="shared" si="10"/>
        <v>8</v>
      </c>
      <c r="T89" s="88">
        <v>84.6</v>
      </c>
      <c r="U89" s="78"/>
      <c r="V89" s="21"/>
      <c r="W89" s="21"/>
      <c r="X89" s="88">
        <f t="shared" si="11"/>
        <v>92.6</v>
      </c>
      <c r="Y89" s="53"/>
      <c r="Z89" s="54">
        <v>25</v>
      </c>
      <c r="AA89" s="54">
        <v>25</v>
      </c>
      <c r="AB89" s="54">
        <v>25</v>
      </c>
      <c r="AC89" s="54">
        <f t="shared" si="12"/>
        <v>10</v>
      </c>
      <c r="AD89" s="44">
        <f t="shared" si="13"/>
        <v>60</v>
      </c>
      <c r="AF89" s="45"/>
      <c r="AG89" s="45"/>
      <c r="AH89" s="45"/>
      <c r="AI89" s="45"/>
      <c r="AJ89" s="45"/>
      <c r="AK89" s="45"/>
    </row>
    <row r="90" spans="1:37" ht="18.75" thickBot="1" x14ac:dyDescent="0.3">
      <c r="A90" s="46" t="s">
        <v>82</v>
      </c>
      <c r="B90" s="2">
        <f>feb!F92</f>
        <v>1</v>
      </c>
      <c r="C90" s="2">
        <f>mrt!L92</f>
        <v>1</v>
      </c>
      <c r="D90" s="2">
        <f>apr!K92</f>
        <v>2</v>
      </c>
      <c r="E90" s="2">
        <f>mei!L92</f>
        <v>0</v>
      </c>
      <c r="F90" s="2">
        <f>jun!M92</f>
        <v>0</v>
      </c>
      <c r="G90" s="2">
        <f>jul!J92</f>
        <v>2</v>
      </c>
      <c r="H90" s="2">
        <f>aug!L92</f>
        <v>1</v>
      </c>
      <c r="I90" s="2">
        <f>sep!K92</f>
        <v>0</v>
      </c>
      <c r="J90" s="2">
        <f>okt!F92</f>
        <v>0</v>
      </c>
      <c r="K90" s="2"/>
      <c r="L90" s="2"/>
      <c r="M90" s="2"/>
      <c r="N90" s="2"/>
      <c r="O90" s="18">
        <f t="shared" si="7"/>
        <v>7</v>
      </c>
      <c r="P90" s="24">
        <f t="shared" si="8"/>
        <v>2.8</v>
      </c>
      <c r="Q90" s="24">
        <f t="shared" si="9"/>
        <v>0</v>
      </c>
      <c r="R90" s="21">
        <f t="shared" si="10"/>
        <v>2.8</v>
      </c>
      <c r="T90" s="88">
        <v>18.600000000000001</v>
      </c>
      <c r="U90" s="78"/>
      <c r="V90" s="21"/>
      <c r="W90" s="21"/>
      <c r="X90" s="91">
        <f t="shared" si="11"/>
        <v>21.400000000000002</v>
      </c>
      <c r="Y90" s="53"/>
      <c r="Z90" s="54">
        <v>0</v>
      </c>
      <c r="AA90" s="54">
        <v>0</v>
      </c>
      <c r="AB90" s="54">
        <v>0</v>
      </c>
      <c r="AC90" s="54">
        <f t="shared" si="12"/>
        <v>0</v>
      </c>
      <c r="AD90" s="44">
        <f t="shared" si="13"/>
        <v>0</v>
      </c>
      <c r="AF90" s="45"/>
      <c r="AG90" s="45"/>
      <c r="AH90" s="45"/>
      <c r="AI90" s="45"/>
      <c r="AJ90" s="45"/>
      <c r="AK90" s="45"/>
    </row>
    <row r="91" spans="1:37" ht="18.75" thickBot="1" x14ac:dyDescent="0.3">
      <c r="A91" s="46" t="s">
        <v>73</v>
      </c>
      <c r="B91" s="2">
        <f>feb!F93</f>
        <v>0</v>
      </c>
      <c r="C91" s="2">
        <f>mrt!L93</f>
        <v>0</v>
      </c>
      <c r="D91" s="2">
        <f>apr!K93</f>
        <v>0</v>
      </c>
      <c r="E91" s="2">
        <f>mei!L93</f>
        <v>0</v>
      </c>
      <c r="F91" s="2">
        <f>jun!M93</f>
        <v>0</v>
      </c>
      <c r="G91" s="2">
        <f>jul!J93</f>
        <v>0</v>
      </c>
      <c r="H91" s="2">
        <f>aug!L93</f>
        <v>0</v>
      </c>
      <c r="I91" s="2">
        <f>sep!K93</f>
        <v>0</v>
      </c>
      <c r="J91" s="2">
        <f>okt!F93</f>
        <v>0</v>
      </c>
      <c r="K91" s="2"/>
      <c r="L91" s="2"/>
      <c r="M91" s="2"/>
      <c r="N91" s="2"/>
      <c r="O91" s="18">
        <f t="shared" si="7"/>
        <v>0</v>
      </c>
      <c r="P91" s="24">
        <f t="shared" si="8"/>
        <v>0</v>
      </c>
      <c r="Q91" s="24">
        <f t="shared" si="9"/>
        <v>0</v>
      </c>
      <c r="R91" s="21">
        <f t="shared" si="10"/>
        <v>0</v>
      </c>
      <c r="T91" s="88">
        <v>8</v>
      </c>
      <c r="U91" s="78"/>
      <c r="V91" s="21"/>
      <c r="W91" s="21"/>
      <c r="X91" s="91">
        <f t="shared" si="11"/>
        <v>8</v>
      </c>
      <c r="Y91" s="53"/>
      <c r="Z91" s="54">
        <v>0</v>
      </c>
      <c r="AA91" s="54">
        <v>0</v>
      </c>
      <c r="AB91" s="54">
        <v>0</v>
      </c>
      <c r="AC91" s="54">
        <f t="shared" si="12"/>
        <v>0</v>
      </c>
      <c r="AD91" s="44">
        <f t="shared" si="13"/>
        <v>0</v>
      </c>
      <c r="AF91" s="45"/>
      <c r="AG91" s="45"/>
      <c r="AH91" s="45"/>
      <c r="AI91" s="45"/>
      <c r="AJ91" s="45"/>
      <c r="AK91" s="45"/>
    </row>
    <row r="92" spans="1:37" ht="18.75" thickBot="1" x14ac:dyDescent="0.3">
      <c r="A92" s="47" t="s">
        <v>216</v>
      </c>
      <c r="B92" s="2">
        <f>feb!F94</f>
        <v>0</v>
      </c>
      <c r="C92" s="2">
        <f>mrt!L94</f>
        <v>0</v>
      </c>
      <c r="D92" s="2">
        <f>apr!K94</f>
        <v>0</v>
      </c>
      <c r="E92" s="2">
        <f>mei!L94</f>
        <v>0</v>
      </c>
      <c r="F92" s="2">
        <f>jun!M94</f>
        <v>0</v>
      </c>
      <c r="G92" s="2">
        <f>jul!J94</f>
        <v>0</v>
      </c>
      <c r="H92" s="2">
        <f>aug!L94</f>
        <v>0</v>
      </c>
      <c r="I92" s="2">
        <f>sep!K94</f>
        <v>5</v>
      </c>
      <c r="J92" s="2">
        <f>okt!F94</f>
        <v>3</v>
      </c>
      <c r="K92" s="2"/>
      <c r="L92" s="2"/>
      <c r="M92" s="2"/>
      <c r="N92" s="2"/>
      <c r="O92" s="18">
        <f t="shared" si="7"/>
        <v>8</v>
      </c>
      <c r="P92" s="24">
        <f t="shared" si="8"/>
        <v>3.2</v>
      </c>
      <c r="Q92" s="24">
        <f t="shared" si="9"/>
        <v>0</v>
      </c>
      <c r="R92" s="21">
        <f t="shared" si="10"/>
        <v>3.2</v>
      </c>
      <c r="T92" s="88">
        <v>1.6</v>
      </c>
      <c r="U92" s="78"/>
      <c r="V92" s="21"/>
      <c r="W92" s="21"/>
      <c r="X92" s="91">
        <f t="shared" si="11"/>
        <v>4.8000000000000007</v>
      </c>
      <c r="Y92" s="53"/>
      <c r="Z92" s="54">
        <v>0</v>
      </c>
      <c r="AA92" s="54">
        <v>0</v>
      </c>
      <c r="AB92" s="54">
        <v>0</v>
      </c>
      <c r="AC92" s="54">
        <f t="shared" si="12"/>
        <v>0</v>
      </c>
      <c r="AD92" s="44">
        <f t="shared" si="13"/>
        <v>0</v>
      </c>
      <c r="AF92" s="45"/>
      <c r="AG92" s="45"/>
      <c r="AH92" s="45"/>
      <c r="AI92" s="45"/>
      <c r="AJ92" s="45"/>
      <c r="AK92" s="45"/>
    </row>
    <row r="93" spans="1:37" ht="18.75" thickBot="1" x14ac:dyDescent="0.3">
      <c r="A93" s="47" t="s">
        <v>98</v>
      </c>
      <c r="B93" s="2">
        <f>feb!F95</f>
        <v>0</v>
      </c>
      <c r="C93" s="2">
        <f>mrt!L95</f>
        <v>1</v>
      </c>
      <c r="D93" s="2">
        <f>apr!K95</f>
        <v>0</v>
      </c>
      <c r="E93" s="2">
        <f>mei!L95</f>
        <v>0</v>
      </c>
      <c r="F93" s="2">
        <f>jun!M95</f>
        <v>0</v>
      </c>
      <c r="G93" s="2">
        <f>jul!J95</f>
        <v>0</v>
      </c>
      <c r="H93" s="2">
        <f>aug!L95</f>
        <v>0</v>
      </c>
      <c r="I93" s="2">
        <f>sep!K95</f>
        <v>0</v>
      </c>
      <c r="J93" s="2">
        <f>okt!F95</f>
        <v>0</v>
      </c>
      <c r="K93" s="2"/>
      <c r="L93" s="2"/>
      <c r="M93" s="2"/>
      <c r="N93" s="2"/>
      <c r="O93" s="18">
        <f t="shared" si="7"/>
        <v>1</v>
      </c>
      <c r="P93" s="24">
        <f t="shared" si="8"/>
        <v>0.4</v>
      </c>
      <c r="Q93" s="24">
        <f t="shared" si="9"/>
        <v>0</v>
      </c>
      <c r="R93" s="21">
        <f t="shared" si="10"/>
        <v>0.4</v>
      </c>
      <c r="T93" s="88">
        <v>32.4</v>
      </c>
      <c r="U93" s="78"/>
      <c r="V93" s="21"/>
      <c r="W93" s="21"/>
      <c r="X93" s="91">
        <f t="shared" si="11"/>
        <v>32.799999999999997</v>
      </c>
      <c r="Y93" s="53"/>
      <c r="Z93" s="54">
        <v>0</v>
      </c>
      <c r="AA93" s="54">
        <v>0</v>
      </c>
      <c r="AB93" s="54">
        <v>0</v>
      </c>
      <c r="AC93" s="54">
        <f t="shared" si="12"/>
        <v>0</v>
      </c>
      <c r="AD93" s="44">
        <f t="shared" si="13"/>
        <v>0</v>
      </c>
      <c r="AF93" s="45"/>
      <c r="AG93" s="45"/>
      <c r="AH93" s="45"/>
      <c r="AI93" s="45"/>
      <c r="AJ93" s="45"/>
      <c r="AK93" s="45"/>
    </row>
    <row r="94" spans="1:37" ht="18.75" thickBot="1" x14ac:dyDescent="0.3">
      <c r="A94" s="47" t="s">
        <v>116</v>
      </c>
      <c r="B94" s="2">
        <f>feb!F96</f>
        <v>0</v>
      </c>
      <c r="C94" s="2">
        <f>mrt!L96</f>
        <v>0</v>
      </c>
      <c r="D94" s="2">
        <f>apr!K96</f>
        <v>0</v>
      </c>
      <c r="E94" s="2">
        <f>mei!L96</f>
        <v>1</v>
      </c>
      <c r="F94" s="2">
        <f>jun!M96</f>
        <v>2</v>
      </c>
      <c r="G94" s="2">
        <f>jul!J96</f>
        <v>0</v>
      </c>
      <c r="H94" s="2">
        <f>aug!L96</f>
        <v>1</v>
      </c>
      <c r="I94" s="2">
        <f>sep!K96</f>
        <v>0</v>
      </c>
      <c r="J94" s="2">
        <f>okt!F96</f>
        <v>0</v>
      </c>
      <c r="K94" s="2"/>
      <c r="L94" s="2"/>
      <c r="M94" s="2">
        <v>5</v>
      </c>
      <c r="N94" s="2">
        <v>30</v>
      </c>
      <c r="O94" s="18">
        <f t="shared" si="7"/>
        <v>39</v>
      </c>
      <c r="P94" s="24">
        <f t="shared" si="8"/>
        <v>1.6</v>
      </c>
      <c r="Q94" s="24">
        <f t="shared" si="9"/>
        <v>28</v>
      </c>
      <c r="R94" s="21">
        <f t="shared" si="10"/>
        <v>29.6</v>
      </c>
      <c r="T94" s="88">
        <v>22.4</v>
      </c>
      <c r="U94" s="78"/>
      <c r="V94" s="21">
        <v>51.2</v>
      </c>
      <c r="W94" s="21" t="s">
        <v>195</v>
      </c>
      <c r="X94" s="88">
        <f t="shared" si="11"/>
        <v>0.79999999999999716</v>
      </c>
      <c r="Y94" s="53"/>
      <c r="Z94" s="54"/>
      <c r="AA94" s="54">
        <v>5</v>
      </c>
      <c r="AB94" s="54">
        <v>15</v>
      </c>
      <c r="AC94" s="54">
        <f t="shared" si="12"/>
        <v>35</v>
      </c>
      <c r="AD94" s="44">
        <f t="shared" si="13"/>
        <v>55</v>
      </c>
      <c r="AE94" s="79"/>
      <c r="AF94" s="45"/>
      <c r="AG94" s="45"/>
      <c r="AH94" s="45"/>
      <c r="AI94" s="45"/>
      <c r="AJ94" s="45"/>
      <c r="AK94" s="45"/>
    </row>
    <row r="95" spans="1:37" ht="18.75" thickBot="1" x14ac:dyDescent="0.3">
      <c r="A95" s="47" t="s">
        <v>101</v>
      </c>
      <c r="B95" s="2">
        <f>feb!F97</f>
        <v>4</v>
      </c>
      <c r="C95" s="2">
        <f>mrt!L97</f>
        <v>5</v>
      </c>
      <c r="D95" s="2">
        <f>apr!K97</f>
        <v>3</v>
      </c>
      <c r="E95" s="2">
        <f>mei!L97</f>
        <v>5</v>
      </c>
      <c r="F95" s="2">
        <f>jun!M97</f>
        <v>7</v>
      </c>
      <c r="G95" s="2">
        <f>jul!J97</f>
        <v>2</v>
      </c>
      <c r="H95" s="2">
        <f>aug!L97</f>
        <v>4</v>
      </c>
      <c r="I95" s="2">
        <f>sep!K97</f>
        <v>1</v>
      </c>
      <c r="J95" s="2">
        <f>okt!F97</f>
        <v>2</v>
      </c>
      <c r="K95" s="2"/>
      <c r="L95" s="2"/>
      <c r="M95" s="2">
        <v>5</v>
      </c>
      <c r="N95" s="2">
        <v>20</v>
      </c>
      <c r="O95" s="18">
        <f t="shared" si="7"/>
        <v>58</v>
      </c>
      <c r="P95" s="24">
        <f t="shared" si="8"/>
        <v>13.2</v>
      </c>
      <c r="Q95" s="24">
        <f t="shared" si="9"/>
        <v>20</v>
      </c>
      <c r="R95" s="21">
        <f t="shared" si="10"/>
        <v>33.200000000000003</v>
      </c>
      <c r="T95" s="88">
        <v>117.2</v>
      </c>
      <c r="U95" s="78"/>
      <c r="V95" s="21">
        <v>145.6</v>
      </c>
      <c r="W95" s="21" t="s">
        <v>213</v>
      </c>
      <c r="X95" s="88">
        <f t="shared" si="11"/>
        <v>4.8000000000000114</v>
      </c>
      <c r="Y95" s="53"/>
      <c r="Z95" s="54">
        <v>0</v>
      </c>
      <c r="AA95" s="54">
        <v>25</v>
      </c>
      <c r="AB95" s="54">
        <v>10</v>
      </c>
      <c r="AC95" s="54">
        <f t="shared" si="12"/>
        <v>25</v>
      </c>
      <c r="AD95" s="44">
        <f t="shared" si="13"/>
        <v>60</v>
      </c>
      <c r="AF95" s="80" t="s">
        <v>122</v>
      </c>
      <c r="AG95" s="81" t="s">
        <v>126</v>
      </c>
      <c r="AH95" s="45"/>
      <c r="AI95" s="45"/>
      <c r="AJ95" s="45"/>
      <c r="AK95" s="45"/>
    </row>
    <row r="96" spans="1:37" ht="18.75" thickBot="1" x14ac:dyDescent="0.3">
      <c r="A96" s="47" t="s">
        <v>99</v>
      </c>
      <c r="B96" s="2">
        <f>feb!F98</f>
        <v>0</v>
      </c>
      <c r="C96" s="2">
        <f>mrt!L98</f>
        <v>4</v>
      </c>
      <c r="D96" s="2">
        <f>apr!K98</f>
        <v>1</v>
      </c>
      <c r="E96" s="2">
        <f>mei!L98</f>
        <v>0</v>
      </c>
      <c r="F96" s="2">
        <f>jun!M98</f>
        <v>0</v>
      </c>
      <c r="G96" s="2">
        <f>jul!J98</f>
        <v>0</v>
      </c>
      <c r="H96" s="2">
        <f>aug!L98</f>
        <v>0</v>
      </c>
      <c r="I96" s="2">
        <f>sep!K98</f>
        <v>0</v>
      </c>
      <c r="J96" s="2">
        <f>okt!F98</f>
        <v>0</v>
      </c>
      <c r="K96" s="2"/>
      <c r="L96" s="2"/>
      <c r="M96" s="2"/>
      <c r="N96" s="2"/>
      <c r="O96" s="18">
        <f t="shared" si="7"/>
        <v>5</v>
      </c>
      <c r="P96" s="24">
        <f t="shared" si="8"/>
        <v>2</v>
      </c>
      <c r="Q96" s="24">
        <f t="shared" si="9"/>
        <v>0</v>
      </c>
      <c r="R96" s="21">
        <f t="shared" si="10"/>
        <v>2</v>
      </c>
      <c r="T96" s="88">
        <v>16.899999999999999</v>
      </c>
      <c r="U96" s="78"/>
      <c r="V96" s="21"/>
      <c r="W96" s="21"/>
      <c r="X96" s="91">
        <f t="shared" si="11"/>
        <v>18.899999999999999</v>
      </c>
      <c r="Y96" s="53"/>
      <c r="Z96" s="54">
        <v>0</v>
      </c>
      <c r="AA96" s="54">
        <v>0</v>
      </c>
      <c r="AB96" s="54">
        <v>0</v>
      </c>
      <c r="AC96" s="54">
        <f t="shared" si="12"/>
        <v>0</v>
      </c>
      <c r="AD96" s="44">
        <f t="shared" si="13"/>
        <v>0</v>
      </c>
      <c r="AF96" s="81"/>
      <c r="AG96" s="81"/>
      <c r="AH96" s="45"/>
      <c r="AI96" s="45"/>
      <c r="AJ96" s="45"/>
      <c r="AK96" s="45"/>
    </row>
    <row r="97" spans="1:37" ht="18.75" thickBot="1" x14ac:dyDescent="0.3">
      <c r="A97" s="47" t="s">
        <v>74</v>
      </c>
      <c r="B97" s="2">
        <f>feb!F99</f>
        <v>4</v>
      </c>
      <c r="C97" s="2">
        <f>mrt!L99</f>
        <v>2</v>
      </c>
      <c r="D97" s="2">
        <f>apr!K99</f>
        <v>5</v>
      </c>
      <c r="E97" s="2">
        <f>mei!L99</f>
        <v>4</v>
      </c>
      <c r="F97" s="2">
        <f>jun!M99</f>
        <v>8</v>
      </c>
      <c r="G97" s="2">
        <f>jul!J99</f>
        <v>5</v>
      </c>
      <c r="H97" s="2">
        <f>aug!L99</f>
        <v>5</v>
      </c>
      <c r="I97" s="2">
        <f>sep!K99</f>
        <v>2</v>
      </c>
      <c r="J97" s="2">
        <f>okt!F99</f>
        <v>3</v>
      </c>
      <c r="K97" s="2"/>
      <c r="L97" s="2"/>
      <c r="M97" s="2"/>
      <c r="N97" s="2">
        <v>40</v>
      </c>
      <c r="O97" s="18">
        <f t="shared" si="7"/>
        <v>78</v>
      </c>
      <c r="P97" s="24">
        <f t="shared" si="8"/>
        <v>15.2</v>
      </c>
      <c r="Q97" s="24">
        <f t="shared" si="9"/>
        <v>32</v>
      </c>
      <c r="R97" s="21">
        <f t="shared" si="10"/>
        <v>47.2</v>
      </c>
      <c r="T97" s="88">
        <v>42</v>
      </c>
      <c r="U97" s="78"/>
      <c r="V97" s="21">
        <v>82.4</v>
      </c>
      <c r="W97" s="21" t="s">
        <v>214</v>
      </c>
      <c r="X97" s="88">
        <f t="shared" si="11"/>
        <v>6.7999999999999972</v>
      </c>
      <c r="Y97" s="53"/>
      <c r="Z97" s="54">
        <v>50</v>
      </c>
      <c r="AA97" s="54">
        <v>30</v>
      </c>
      <c r="AB97" s="54">
        <v>25</v>
      </c>
      <c r="AC97" s="54">
        <f t="shared" si="12"/>
        <v>40</v>
      </c>
      <c r="AD97" s="44">
        <f t="shared" si="13"/>
        <v>95</v>
      </c>
      <c r="AF97" s="80" t="s">
        <v>123</v>
      </c>
      <c r="AG97" s="81" t="s">
        <v>124</v>
      </c>
      <c r="AH97" s="45"/>
      <c r="AI97" s="45"/>
      <c r="AJ97" s="45"/>
      <c r="AK97" s="45"/>
    </row>
    <row r="98" spans="1:37" ht="18.75" thickBot="1" x14ac:dyDescent="0.3">
      <c r="A98" s="48" t="s">
        <v>21</v>
      </c>
      <c r="B98" s="2">
        <f>feb!F100</f>
        <v>1</v>
      </c>
      <c r="C98" s="2">
        <f>mrt!L100</f>
        <v>0</v>
      </c>
      <c r="D98" s="2">
        <f>apr!K100</f>
        <v>1</v>
      </c>
      <c r="E98" s="2">
        <f>mei!L100</f>
        <v>0</v>
      </c>
      <c r="F98" s="2">
        <f>jun!M100</f>
        <v>5</v>
      </c>
      <c r="G98" s="2">
        <f>jul!J100</f>
        <v>0</v>
      </c>
      <c r="H98" s="2">
        <f>aug!L100</f>
        <v>1</v>
      </c>
      <c r="I98" s="2">
        <f>sep!K100</f>
        <v>1</v>
      </c>
      <c r="J98" s="2">
        <f>okt!F100</f>
        <v>0</v>
      </c>
      <c r="K98" s="25">
        <v>30</v>
      </c>
      <c r="L98" s="25"/>
      <c r="M98" s="25">
        <v>10</v>
      </c>
      <c r="N98" s="25">
        <v>30</v>
      </c>
      <c r="O98" s="18">
        <f t="shared" si="7"/>
        <v>79</v>
      </c>
      <c r="P98" s="24">
        <f t="shared" si="8"/>
        <v>3.6</v>
      </c>
      <c r="Q98" s="24">
        <f t="shared" si="9"/>
        <v>56</v>
      </c>
      <c r="R98" s="21">
        <f t="shared" si="10"/>
        <v>59.6</v>
      </c>
      <c r="T98" s="88">
        <v>57.2</v>
      </c>
      <c r="U98" s="78"/>
      <c r="V98" s="21">
        <v>115.6</v>
      </c>
      <c r="W98" s="21" t="s">
        <v>215</v>
      </c>
      <c r="X98" s="88">
        <f t="shared" si="11"/>
        <v>1.2000000000000171</v>
      </c>
      <c r="Y98" s="53"/>
      <c r="Z98" s="54">
        <v>55</v>
      </c>
      <c r="AA98" s="54">
        <v>65</v>
      </c>
      <c r="AB98" s="54">
        <v>60</v>
      </c>
      <c r="AC98" s="54">
        <f t="shared" si="12"/>
        <v>70</v>
      </c>
      <c r="AD98" s="44">
        <f t="shared" si="13"/>
        <v>195</v>
      </c>
      <c r="AF98" s="81"/>
      <c r="AG98" s="81" t="s">
        <v>125</v>
      </c>
      <c r="AH98" s="45"/>
      <c r="AI98" s="45"/>
      <c r="AJ98" s="45"/>
      <c r="AK98" s="45"/>
    </row>
    <row r="99" spans="1:37" x14ac:dyDescent="0.2">
      <c r="AF99" s="45"/>
      <c r="AG99" s="45"/>
      <c r="AH99" s="45"/>
      <c r="AI99" s="45"/>
      <c r="AJ99" s="45"/>
      <c r="AK99" s="45"/>
    </row>
    <row r="100" spans="1:37" x14ac:dyDescent="0.2">
      <c r="A100" s="14"/>
      <c r="R100" s="23"/>
      <c r="T100" s="23"/>
      <c r="V100" s="23"/>
      <c r="W100" s="23"/>
      <c r="X100" s="23"/>
      <c r="Y100" s="23"/>
      <c r="AF100" s="45"/>
      <c r="AG100" s="45"/>
      <c r="AH100" s="45"/>
      <c r="AI100" s="45"/>
      <c r="AJ100" s="45"/>
      <c r="AK100" s="45"/>
    </row>
    <row r="101" spans="1:37" x14ac:dyDescent="0.2">
      <c r="X101" s="23">
        <f>SUM(X2,X4,X5,X6,X7,X8,X9,X10,X11,X12,X13,X15,X16,X17,X18,X19,X20,X22,X23,X25,X29,X30,X31,X32,X35,X37,X39,X40,X41,X43,X45,X46,X47,X48,X49,X50,X51,X53,X54,X57,X58,X60,X61,X62,X63) + SUM(X64,X65,X67,X68,X71,X72,X73,X74,X75,X79,X80,X81,X83,X84,X85,X86,X89,X94,X95,X97,X98 )</f>
        <v>582.80000000000018</v>
      </c>
      <c r="AF101" s="45"/>
      <c r="AG101" s="45"/>
      <c r="AH101" s="45"/>
      <c r="AI101" s="45"/>
      <c r="AJ101" s="45"/>
      <c r="AK101" s="45"/>
    </row>
    <row r="102" spans="1:37" x14ac:dyDescent="0.2">
      <c r="AF102" s="45"/>
      <c r="AG102" s="45"/>
      <c r="AH102" s="45"/>
      <c r="AI102" s="45"/>
      <c r="AJ102" s="45"/>
      <c r="AK102" s="45"/>
    </row>
    <row r="103" spans="1:37" x14ac:dyDescent="0.2">
      <c r="AF103" s="45"/>
      <c r="AG103" s="45"/>
      <c r="AH103" s="45"/>
      <c r="AI103" s="45"/>
      <c r="AJ103" s="45"/>
      <c r="AK103" s="45"/>
    </row>
    <row r="104" spans="1:37" x14ac:dyDescent="0.2">
      <c r="AF104" s="45"/>
      <c r="AG104" s="45"/>
      <c r="AH104" s="45"/>
      <c r="AI104" s="45"/>
      <c r="AJ104" s="45"/>
      <c r="AK104" s="45"/>
    </row>
    <row r="105" spans="1:37" x14ac:dyDescent="0.2">
      <c r="AF105" s="45"/>
      <c r="AG105" s="45"/>
      <c r="AH105" s="45"/>
      <c r="AI105" s="45"/>
      <c r="AJ105" s="45"/>
      <c r="AK105" s="45"/>
    </row>
    <row r="106" spans="1:37" x14ac:dyDescent="0.2">
      <c r="AF106" s="45"/>
      <c r="AG106" s="45"/>
      <c r="AH106" s="45"/>
      <c r="AI106" s="45"/>
      <c r="AJ106" s="45"/>
      <c r="AK106" s="45"/>
    </row>
    <row r="107" spans="1:37" x14ac:dyDescent="0.2">
      <c r="AF107" s="45"/>
      <c r="AG107" s="45"/>
      <c r="AH107" s="45"/>
      <c r="AI107" s="45"/>
      <c r="AJ107" s="45"/>
      <c r="AK107" s="45"/>
    </row>
    <row r="108" spans="1:37" x14ac:dyDescent="0.2">
      <c r="X108" s="23"/>
      <c r="AF108" s="45"/>
      <c r="AG108" s="45"/>
      <c r="AH108" s="45"/>
      <c r="AI108" s="45"/>
      <c r="AJ108" s="45"/>
      <c r="AK108" s="45"/>
    </row>
    <row r="109" spans="1:37" x14ac:dyDescent="0.2">
      <c r="AF109" s="45"/>
      <c r="AG109" s="45"/>
      <c r="AH109" s="45"/>
      <c r="AI109" s="45"/>
      <c r="AJ109" s="45"/>
      <c r="AK109" s="45"/>
    </row>
    <row r="110" spans="1:37" x14ac:dyDescent="0.2">
      <c r="T110" s="23"/>
      <c r="V110" s="23"/>
      <c r="W110" s="23"/>
      <c r="X110" s="23"/>
      <c r="Y110" s="23"/>
      <c r="AF110" s="45"/>
      <c r="AG110" s="45"/>
      <c r="AH110" s="45"/>
      <c r="AI110" s="45"/>
      <c r="AJ110" s="45"/>
      <c r="AK110" s="45"/>
    </row>
    <row r="113" spans="20:24" x14ac:dyDescent="0.2">
      <c r="T113" s="23"/>
      <c r="X113" s="23"/>
    </row>
  </sheetData>
  <phoneticPr fontId="7" type="noConversion"/>
  <conditionalFormatting sqref="AD2:AD98">
    <cfRule type="cellIs" dxfId="0" priority="1" operator="lessThan">
      <formula>20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0"/>
  <sheetViews>
    <sheetView zoomScale="130" zoomScaleNormal="130" workbookViewId="0">
      <selection activeCell="A4" sqref="A4"/>
    </sheetView>
  </sheetViews>
  <sheetFormatPr defaultRowHeight="12.75" x14ac:dyDescent="0.2"/>
  <cols>
    <col min="1" max="1" width="13" bestFit="1" customWidth="1"/>
    <col min="2" max="2" width="34.5703125" customWidth="1"/>
    <col min="3" max="3" width="20.5703125" customWidth="1"/>
  </cols>
  <sheetData>
    <row r="1" spans="1:3" ht="33" x14ac:dyDescent="0.45">
      <c r="A1" s="29" t="s">
        <v>110</v>
      </c>
    </row>
    <row r="2" spans="1:3" ht="33" x14ac:dyDescent="0.45">
      <c r="A2" s="29" t="s">
        <v>148</v>
      </c>
    </row>
    <row r="3" spans="1:3" ht="18" customHeight="1" x14ac:dyDescent="0.45">
      <c r="A3" s="29"/>
    </row>
    <row r="4" spans="1:3" ht="20.25" x14ac:dyDescent="0.3">
      <c r="A4" s="28">
        <f t="shared" ref="A4:A35" si="0">RANK(C4,$B$4:$C$100,0)</f>
        <v>1</v>
      </c>
      <c r="B4" s="55" t="s">
        <v>47</v>
      </c>
      <c r="C4" s="30">
        <f>okt!I67</f>
        <v>7216</v>
      </c>
    </row>
    <row r="5" spans="1:3" ht="20.25" x14ac:dyDescent="0.3">
      <c r="A5" s="28">
        <f t="shared" si="0"/>
        <v>2</v>
      </c>
      <c r="B5" s="55" t="s">
        <v>43</v>
      </c>
      <c r="C5" s="30">
        <f>okt!I86</f>
        <v>6597</v>
      </c>
    </row>
    <row r="6" spans="1:3" ht="20.25" x14ac:dyDescent="0.3">
      <c r="A6" s="28">
        <f t="shared" si="0"/>
        <v>3</v>
      </c>
      <c r="B6" s="55" t="s">
        <v>7</v>
      </c>
      <c r="C6" s="30">
        <f>okt!I31</f>
        <v>5675</v>
      </c>
    </row>
    <row r="7" spans="1:3" ht="20.25" x14ac:dyDescent="0.3">
      <c r="A7" s="28">
        <f t="shared" si="0"/>
        <v>4</v>
      </c>
      <c r="B7" s="55" t="s">
        <v>50</v>
      </c>
      <c r="C7" s="30">
        <f>okt!I42</f>
        <v>4638</v>
      </c>
    </row>
    <row r="8" spans="1:3" ht="20.25" x14ac:dyDescent="0.3">
      <c r="A8" s="28">
        <f t="shared" si="0"/>
        <v>5</v>
      </c>
      <c r="B8" s="55" t="s">
        <v>14</v>
      </c>
      <c r="C8" s="30">
        <f>okt!I69</f>
        <v>4436</v>
      </c>
    </row>
    <row r="9" spans="1:3" ht="20.25" x14ac:dyDescent="0.3">
      <c r="A9" s="28">
        <f t="shared" si="0"/>
        <v>6</v>
      </c>
      <c r="B9" s="55" t="s">
        <v>4</v>
      </c>
      <c r="C9" s="30">
        <f>okt!I20</f>
        <v>4236</v>
      </c>
    </row>
    <row r="10" spans="1:3" ht="20.25" x14ac:dyDescent="0.3">
      <c r="A10" s="28">
        <f t="shared" si="0"/>
        <v>7</v>
      </c>
      <c r="B10" s="55" t="s">
        <v>5</v>
      </c>
      <c r="C10" s="30">
        <f>okt!I25</f>
        <v>4220</v>
      </c>
    </row>
    <row r="11" spans="1:3" ht="20.25" x14ac:dyDescent="0.3">
      <c r="A11" s="28">
        <f t="shared" si="0"/>
        <v>8</v>
      </c>
      <c r="B11" s="55" t="s">
        <v>19</v>
      </c>
      <c r="C11" s="30">
        <f>okt!I81</f>
        <v>4134</v>
      </c>
    </row>
    <row r="12" spans="1:3" ht="20.25" x14ac:dyDescent="0.3">
      <c r="A12" s="28">
        <f t="shared" si="0"/>
        <v>9</v>
      </c>
      <c r="B12" s="55" t="s">
        <v>80</v>
      </c>
      <c r="C12" s="30">
        <f>okt!I75</f>
        <v>4132</v>
      </c>
    </row>
    <row r="13" spans="1:3" ht="20.25" x14ac:dyDescent="0.3">
      <c r="A13" s="28">
        <f t="shared" si="0"/>
        <v>10</v>
      </c>
      <c r="B13" s="55" t="s">
        <v>100</v>
      </c>
      <c r="C13" s="30">
        <f>okt!I22</f>
        <v>4058</v>
      </c>
    </row>
    <row r="14" spans="1:3" ht="20.25" x14ac:dyDescent="0.3">
      <c r="A14" s="28">
        <f t="shared" si="0"/>
        <v>11</v>
      </c>
      <c r="B14" s="55" t="s">
        <v>48</v>
      </c>
      <c r="C14" s="30">
        <f>okt!I13</f>
        <v>3741</v>
      </c>
    </row>
    <row r="15" spans="1:3" ht="20.25" x14ac:dyDescent="0.3">
      <c r="A15" s="28">
        <f t="shared" si="0"/>
        <v>12</v>
      </c>
      <c r="B15" s="55" t="s">
        <v>44</v>
      </c>
      <c r="C15" s="30">
        <f>okt!I12</f>
        <v>3394</v>
      </c>
    </row>
    <row r="16" spans="1:3" ht="20.25" x14ac:dyDescent="0.3">
      <c r="A16" s="28">
        <f t="shared" si="0"/>
        <v>13</v>
      </c>
      <c r="B16" s="55" t="s">
        <v>3</v>
      </c>
      <c r="C16" s="30">
        <f>okt!I10</f>
        <v>3377</v>
      </c>
    </row>
    <row r="17" spans="1:3" ht="20.25" x14ac:dyDescent="0.3">
      <c r="A17" s="28">
        <f t="shared" si="0"/>
        <v>14</v>
      </c>
      <c r="B17" s="55" t="s">
        <v>68</v>
      </c>
      <c r="C17" s="30">
        <f>okt!I56</f>
        <v>3244</v>
      </c>
    </row>
    <row r="18" spans="1:3" ht="20.25" x14ac:dyDescent="0.3">
      <c r="A18" s="28">
        <f t="shared" si="0"/>
        <v>15</v>
      </c>
      <c r="B18" s="55" t="s">
        <v>84</v>
      </c>
      <c r="C18" s="30">
        <f>okt!I55</f>
        <v>3204</v>
      </c>
    </row>
    <row r="19" spans="1:3" ht="20.25" x14ac:dyDescent="0.3">
      <c r="A19" s="28">
        <f t="shared" si="0"/>
        <v>16</v>
      </c>
      <c r="B19" s="55" t="s">
        <v>58</v>
      </c>
      <c r="C19" s="30">
        <f>okt!I11</f>
        <v>3075</v>
      </c>
    </row>
    <row r="20" spans="1:3" ht="20.25" x14ac:dyDescent="0.3">
      <c r="A20" s="28">
        <f t="shared" si="0"/>
        <v>17</v>
      </c>
      <c r="B20" s="55" t="s">
        <v>10</v>
      </c>
      <c r="C20" s="30">
        <f>okt!I49</f>
        <v>3061</v>
      </c>
    </row>
    <row r="21" spans="1:3" ht="20.25" x14ac:dyDescent="0.3">
      <c r="A21" s="28">
        <f t="shared" si="0"/>
        <v>18</v>
      </c>
      <c r="B21" s="55" t="s">
        <v>106</v>
      </c>
      <c r="C21" s="30">
        <f>okt!I43</f>
        <v>2970</v>
      </c>
    </row>
    <row r="22" spans="1:3" ht="20.25" x14ac:dyDescent="0.3">
      <c r="A22" s="28">
        <f t="shared" si="0"/>
        <v>19</v>
      </c>
      <c r="B22" s="55" t="s">
        <v>59</v>
      </c>
      <c r="C22" s="30">
        <f>okt!I9</f>
        <v>2853</v>
      </c>
    </row>
    <row r="23" spans="1:3" ht="20.25" x14ac:dyDescent="0.3">
      <c r="A23" s="28">
        <f t="shared" si="0"/>
        <v>20</v>
      </c>
      <c r="B23" s="55" t="s">
        <v>101</v>
      </c>
      <c r="C23" s="30">
        <f>okt!I97</f>
        <v>2852</v>
      </c>
    </row>
    <row r="24" spans="1:3" ht="20.25" x14ac:dyDescent="0.3">
      <c r="A24" s="28">
        <f t="shared" si="0"/>
        <v>21</v>
      </c>
      <c r="B24" s="55" t="s">
        <v>105</v>
      </c>
      <c r="C24" s="30">
        <f>okt!I78</f>
        <v>2791</v>
      </c>
    </row>
    <row r="25" spans="1:3" ht="20.25" x14ac:dyDescent="0.3">
      <c r="A25" s="28">
        <f t="shared" si="0"/>
        <v>22</v>
      </c>
      <c r="B25" s="55" t="s">
        <v>77</v>
      </c>
      <c r="C25" s="30">
        <f>okt!I48</f>
        <v>2745</v>
      </c>
    </row>
    <row r="26" spans="1:3" ht="20.25" x14ac:dyDescent="0.3">
      <c r="A26" s="28">
        <f t="shared" si="0"/>
        <v>23</v>
      </c>
      <c r="B26" s="55" t="s">
        <v>72</v>
      </c>
      <c r="C26" s="30">
        <f>okt!I64</f>
        <v>2608</v>
      </c>
    </row>
    <row r="27" spans="1:3" ht="20.25" x14ac:dyDescent="0.3">
      <c r="A27" s="28">
        <f t="shared" si="0"/>
        <v>24</v>
      </c>
      <c r="B27" s="55" t="s">
        <v>46</v>
      </c>
      <c r="C27" s="30">
        <f>okt!I70</f>
        <v>2537</v>
      </c>
    </row>
    <row r="28" spans="1:3" ht="20.25" x14ac:dyDescent="0.3">
      <c r="A28" s="28">
        <f t="shared" si="0"/>
        <v>25</v>
      </c>
      <c r="B28" s="55" t="s">
        <v>83</v>
      </c>
      <c r="C28" s="30">
        <f>okt!I4</f>
        <v>2520</v>
      </c>
    </row>
    <row r="29" spans="1:3" ht="20.25" x14ac:dyDescent="0.3">
      <c r="A29" s="28">
        <f t="shared" si="0"/>
        <v>26</v>
      </c>
      <c r="B29" s="55" t="s">
        <v>17</v>
      </c>
      <c r="C29" s="30">
        <f>okt!I76</f>
        <v>2381</v>
      </c>
    </row>
    <row r="30" spans="1:3" ht="20.25" x14ac:dyDescent="0.3">
      <c r="A30" s="28">
        <f t="shared" si="0"/>
        <v>27</v>
      </c>
      <c r="B30" s="55" t="s">
        <v>74</v>
      </c>
      <c r="C30" s="30">
        <f>okt!I99</f>
        <v>2356</v>
      </c>
    </row>
    <row r="31" spans="1:3" ht="20.25" x14ac:dyDescent="0.3">
      <c r="A31" s="28">
        <f t="shared" si="0"/>
        <v>28</v>
      </c>
      <c r="B31" s="56" t="s">
        <v>89</v>
      </c>
      <c r="C31" s="30">
        <f>okt!I39</f>
        <v>2251</v>
      </c>
    </row>
    <row r="32" spans="1:3" ht="20.25" x14ac:dyDescent="0.3">
      <c r="A32" s="28">
        <f t="shared" si="0"/>
        <v>29</v>
      </c>
      <c r="B32" s="55" t="s">
        <v>51</v>
      </c>
      <c r="C32" s="30">
        <f>okt!I60</f>
        <v>2198</v>
      </c>
    </row>
    <row r="33" spans="1:3" ht="20.25" x14ac:dyDescent="0.3">
      <c r="A33" s="28">
        <f t="shared" si="0"/>
        <v>30</v>
      </c>
      <c r="B33" s="55" t="s">
        <v>20</v>
      </c>
      <c r="C33" s="30">
        <f>okt!I83</f>
        <v>2192</v>
      </c>
    </row>
    <row r="34" spans="1:3" ht="20.25" x14ac:dyDescent="0.3">
      <c r="A34" s="28">
        <f t="shared" si="0"/>
        <v>31</v>
      </c>
      <c r="B34" s="56" t="s">
        <v>95</v>
      </c>
      <c r="C34" s="30">
        <f>okt!I34</f>
        <v>2144</v>
      </c>
    </row>
    <row r="35" spans="1:3" ht="20.25" x14ac:dyDescent="0.3">
      <c r="A35" s="28">
        <f t="shared" si="0"/>
        <v>32</v>
      </c>
      <c r="B35" s="55" t="s">
        <v>67</v>
      </c>
      <c r="C35" s="30">
        <f>okt!I24</f>
        <v>2062</v>
      </c>
    </row>
    <row r="36" spans="1:3" ht="20.25" x14ac:dyDescent="0.3">
      <c r="A36" s="28">
        <f t="shared" ref="A36:A67" si="1">RANK(C36,$B$4:$C$100,0)</f>
        <v>33</v>
      </c>
      <c r="B36" s="56" t="s">
        <v>107</v>
      </c>
      <c r="C36" s="30">
        <f>okt!I37</f>
        <v>2051</v>
      </c>
    </row>
    <row r="37" spans="1:3" ht="20.25" x14ac:dyDescent="0.3">
      <c r="A37" s="28">
        <f t="shared" si="1"/>
        <v>34</v>
      </c>
      <c r="B37" s="55" t="s">
        <v>53</v>
      </c>
      <c r="C37" s="30">
        <f>okt!I50</f>
        <v>1938</v>
      </c>
    </row>
    <row r="38" spans="1:3" ht="20.25" x14ac:dyDescent="0.3">
      <c r="A38" s="28">
        <f t="shared" si="1"/>
        <v>35</v>
      </c>
      <c r="B38" s="55" t="s">
        <v>18</v>
      </c>
      <c r="C38" s="30">
        <f>okt!I77</f>
        <v>1913</v>
      </c>
    </row>
    <row r="39" spans="1:3" ht="20.25" x14ac:dyDescent="0.3">
      <c r="A39" s="28">
        <f t="shared" si="1"/>
        <v>36</v>
      </c>
      <c r="B39" s="55" t="s">
        <v>8</v>
      </c>
      <c r="C39" s="30">
        <f>okt!I41</f>
        <v>1727</v>
      </c>
    </row>
    <row r="40" spans="1:3" ht="20.25" x14ac:dyDescent="0.3">
      <c r="A40" s="28">
        <f t="shared" si="1"/>
        <v>37</v>
      </c>
      <c r="B40" s="55" t="s">
        <v>49</v>
      </c>
      <c r="C40" s="30">
        <f>okt!I52</f>
        <v>1645</v>
      </c>
    </row>
    <row r="41" spans="1:3" ht="20.25" x14ac:dyDescent="0.3">
      <c r="A41" s="28">
        <f t="shared" si="1"/>
        <v>38</v>
      </c>
      <c r="B41" s="55" t="s">
        <v>117</v>
      </c>
      <c r="C41" s="30">
        <f>okt!I65</f>
        <v>1631</v>
      </c>
    </row>
    <row r="42" spans="1:3" ht="20.25" x14ac:dyDescent="0.3">
      <c r="A42" s="28">
        <f t="shared" si="1"/>
        <v>39</v>
      </c>
      <c r="B42" s="55" t="s">
        <v>26</v>
      </c>
      <c r="C42" s="30">
        <f>okt!I85</f>
        <v>1620</v>
      </c>
    </row>
    <row r="43" spans="1:3" ht="20.25" x14ac:dyDescent="0.3">
      <c r="A43" s="28">
        <f t="shared" si="1"/>
        <v>40</v>
      </c>
      <c r="B43" s="55" t="s">
        <v>132</v>
      </c>
      <c r="C43" s="30">
        <f>okt!I27</f>
        <v>1519</v>
      </c>
    </row>
    <row r="44" spans="1:3" ht="20.25" x14ac:dyDescent="0.3">
      <c r="A44" s="28">
        <f t="shared" si="1"/>
        <v>41</v>
      </c>
      <c r="B44" s="55" t="s">
        <v>16</v>
      </c>
      <c r="C44" s="30">
        <f>okt!I74</f>
        <v>1512</v>
      </c>
    </row>
    <row r="45" spans="1:3" ht="20.25" x14ac:dyDescent="0.3">
      <c r="A45" s="28">
        <f t="shared" si="1"/>
        <v>42</v>
      </c>
      <c r="B45" s="55" t="s">
        <v>121</v>
      </c>
      <c r="C45" s="30">
        <f>okt!I87</f>
        <v>1479</v>
      </c>
    </row>
    <row r="46" spans="1:3" ht="20.25" x14ac:dyDescent="0.3">
      <c r="A46" s="28">
        <f t="shared" si="1"/>
        <v>43</v>
      </c>
      <c r="B46" s="55" t="s">
        <v>152</v>
      </c>
      <c r="C46" s="30">
        <f>okt!I29</f>
        <v>1287</v>
      </c>
    </row>
    <row r="47" spans="1:3" ht="20.25" x14ac:dyDescent="0.3">
      <c r="A47" s="28">
        <f t="shared" si="1"/>
        <v>44</v>
      </c>
      <c r="B47" s="55" t="s">
        <v>52</v>
      </c>
      <c r="C47" s="30">
        <f>okt!I15</f>
        <v>1232</v>
      </c>
    </row>
    <row r="48" spans="1:3" ht="20.25" x14ac:dyDescent="0.3">
      <c r="A48" s="28">
        <f t="shared" si="1"/>
        <v>45</v>
      </c>
      <c r="B48" s="55" t="s">
        <v>13</v>
      </c>
      <c r="C48" s="30">
        <f>okt!I66</f>
        <v>1135</v>
      </c>
    </row>
    <row r="49" spans="1:3" ht="20.25" x14ac:dyDescent="0.3">
      <c r="A49" s="28">
        <f t="shared" si="1"/>
        <v>46</v>
      </c>
      <c r="B49" s="55" t="s">
        <v>11</v>
      </c>
      <c r="C49" s="30">
        <f>okt!I51</f>
        <v>1133</v>
      </c>
    </row>
    <row r="50" spans="1:3" ht="20.25" x14ac:dyDescent="0.3">
      <c r="A50" s="28">
        <f t="shared" si="1"/>
        <v>47</v>
      </c>
      <c r="B50" s="55" t="s">
        <v>133</v>
      </c>
      <c r="C50" s="30">
        <f>okt!I28</f>
        <v>1127</v>
      </c>
    </row>
    <row r="51" spans="1:3" ht="20.25" x14ac:dyDescent="0.3">
      <c r="A51" s="28">
        <f t="shared" si="1"/>
        <v>48</v>
      </c>
      <c r="B51" s="55" t="s">
        <v>112</v>
      </c>
      <c r="C51" s="30">
        <f>okt!I89</f>
        <v>1065</v>
      </c>
    </row>
    <row r="52" spans="1:3" ht="20.25" x14ac:dyDescent="0.3">
      <c r="A52" s="28">
        <f t="shared" si="1"/>
        <v>49</v>
      </c>
      <c r="B52" s="55" t="s">
        <v>75</v>
      </c>
      <c r="C52" s="30">
        <f>okt!I82</f>
        <v>1063</v>
      </c>
    </row>
    <row r="53" spans="1:3" ht="20.25" x14ac:dyDescent="0.3">
      <c r="A53" s="28">
        <f t="shared" si="1"/>
        <v>50</v>
      </c>
      <c r="B53" s="55" t="s">
        <v>76</v>
      </c>
      <c r="C53" s="30">
        <f>okt!I40</f>
        <v>1021</v>
      </c>
    </row>
    <row r="54" spans="1:3" ht="20.25" x14ac:dyDescent="0.3">
      <c r="A54" s="28">
        <f t="shared" si="1"/>
        <v>51</v>
      </c>
      <c r="B54" s="55" t="s">
        <v>65</v>
      </c>
      <c r="C54" s="30">
        <f>okt!I16</f>
        <v>1009</v>
      </c>
    </row>
    <row r="55" spans="1:3" ht="20.25" x14ac:dyDescent="0.3">
      <c r="A55" s="28">
        <f t="shared" si="1"/>
        <v>52</v>
      </c>
      <c r="B55" s="55" t="s">
        <v>62</v>
      </c>
      <c r="C55" s="30">
        <f>okt!I7</f>
        <v>905</v>
      </c>
    </row>
    <row r="56" spans="1:3" ht="20.25" x14ac:dyDescent="0.3">
      <c r="A56" s="28">
        <f t="shared" si="1"/>
        <v>53</v>
      </c>
      <c r="B56" s="55" t="s">
        <v>85</v>
      </c>
      <c r="C56" s="30">
        <f>okt!I68</f>
        <v>763</v>
      </c>
    </row>
    <row r="57" spans="1:3" ht="20.25" x14ac:dyDescent="0.3">
      <c r="A57" s="28">
        <f t="shared" si="1"/>
        <v>54</v>
      </c>
      <c r="B57" s="56" t="s">
        <v>78</v>
      </c>
      <c r="C57" s="30">
        <f>okt!I32</f>
        <v>737</v>
      </c>
    </row>
    <row r="58" spans="1:3" ht="20.25" x14ac:dyDescent="0.3">
      <c r="A58" s="28">
        <f t="shared" si="1"/>
        <v>55</v>
      </c>
      <c r="B58" s="56" t="s">
        <v>154</v>
      </c>
      <c r="C58" s="30">
        <f>okt!I35</f>
        <v>730</v>
      </c>
    </row>
    <row r="59" spans="1:3" ht="20.25" x14ac:dyDescent="0.3">
      <c r="A59" s="28">
        <f t="shared" si="1"/>
        <v>56</v>
      </c>
      <c r="B59" s="55" t="s">
        <v>82</v>
      </c>
      <c r="C59" s="30">
        <f>okt!I92</f>
        <v>727</v>
      </c>
    </row>
    <row r="60" spans="1:3" ht="20.25" x14ac:dyDescent="0.3">
      <c r="A60" s="28">
        <f t="shared" si="1"/>
        <v>57</v>
      </c>
      <c r="B60" s="55" t="s">
        <v>6</v>
      </c>
      <c r="C60" s="30">
        <f>okt!I26</f>
        <v>691</v>
      </c>
    </row>
    <row r="61" spans="1:3" ht="20.25" x14ac:dyDescent="0.3">
      <c r="A61" s="28">
        <f t="shared" si="1"/>
        <v>58</v>
      </c>
      <c r="B61" s="55" t="s">
        <v>66</v>
      </c>
      <c r="C61" s="30">
        <f>okt!I23</f>
        <v>669</v>
      </c>
    </row>
    <row r="62" spans="1:3" ht="20.25" x14ac:dyDescent="0.3">
      <c r="A62" s="28">
        <f t="shared" si="1"/>
        <v>59</v>
      </c>
      <c r="B62" s="55" t="s">
        <v>54</v>
      </c>
      <c r="C62" s="30">
        <f>okt!I72</f>
        <v>630</v>
      </c>
    </row>
    <row r="63" spans="1:3" ht="20.25" x14ac:dyDescent="0.3">
      <c r="A63" s="28">
        <f t="shared" si="1"/>
        <v>60</v>
      </c>
      <c r="B63" s="55" t="s">
        <v>60</v>
      </c>
      <c r="C63" s="30">
        <f>okt!I63</f>
        <v>618</v>
      </c>
    </row>
    <row r="64" spans="1:3" ht="20.25" x14ac:dyDescent="0.3">
      <c r="A64" s="28">
        <f t="shared" si="1"/>
        <v>61</v>
      </c>
      <c r="B64" s="55" t="s">
        <v>216</v>
      </c>
      <c r="C64" s="30">
        <f>okt!I94</f>
        <v>538</v>
      </c>
    </row>
    <row r="65" spans="1:3" ht="20.25" x14ac:dyDescent="0.3">
      <c r="A65" s="28">
        <f t="shared" si="1"/>
        <v>62</v>
      </c>
      <c r="B65" s="55" t="s">
        <v>99</v>
      </c>
      <c r="C65" s="30">
        <f>okt!I98</f>
        <v>518</v>
      </c>
    </row>
    <row r="66" spans="1:3" ht="20.25" x14ac:dyDescent="0.3">
      <c r="A66" s="28">
        <f t="shared" si="1"/>
        <v>63</v>
      </c>
      <c r="B66" s="55" t="s">
        <v>21</v>
      </c>
      <c r="C66" s="30">
        <f>okt!I100</f>
        <v>505</v>
      </c>
    </row>
    <row r="67" spans="1:3" ht="20.25" x14ac:dyDescent="0.3">
      <c r="A67" s="28">
        <f t="shared" si="1"/>
        <v>64</v>
      </c>
      <c r="B67" s="55" t="s">
        <v>70</v>
      </c>
      <c r="C67" s="30">
        <f>okt!I18</f>
        <v>428</v>
      </c>
    </row>
    <row r="68" spans="1:3" ht="20.25" x14ac:dyDescent="0.3">
      <c r="A68" s="28">
        <f t="shared" ref="A68:A100" si="2">RANK(C68,$B$4:$C$100,0)</f>
        <v>65</v>
      </c>
      <c r="B68" s="55" t="s">
        <v>116</v>
      </c>
      <c r="C68" s="30">
        <f>okt!I96</f>
        <v>327</v>
      </c>
    </row>
    <row r="69" spans="1:3" ht="20.25" x14ac:dyDescent="0.3">
      <c r="A69" s="28">
        <f t="shared" si="2"/>
        <v>66</v>
      </c>
      <c r="B69" s="55" t="s">
        <v>45</v>
      </c>
      <c r="C69" s="30">
        <f>okt!I14</f>
        <v>322</v>
      </c>
    </row>
    <row r="70" spans="1:3" ht="20.25" x14ac:dyDescent="0.3">
      <c r="A70" s="28">
        <f t="shared" si="2"/>
        <v>67</v>
      </c>
      <c r="B70" s="55" t="s">
        <v>79</v>
      </c>
      <c r="C70" s="30">
        <f>okt!I44</f>
        <v>295</v>
      </c>
    </row>
    <row r="71" spans="1:3" ht="20.25" x14ac:dyDescent="0.3">
      <c r="A71" s="28">
        <f t="shared" si="2"/>
        <v>68</v>
      </c>
      <c r="B71" s="56" t="s">
        <v>93</v>
      </c>
      <c r="C71" s="30">
        <f>okt!I33</f>
        <v>254</v>
      </c>
    </row>
    <row r="72" spans="1:3" ht="20.25" x14ac:dyDescent="0.3">
      <c r="A72" s="28">
        <f t="shared" si="2"/>
        <v>69</v>
      </c>
      <c r="B72" s="55" t="s">
        <v>135</v>
      </c>
      <c r="C72" s="30">
        <f>okt!I59</f>
        <v>253</v>
      </c>
    </row>
    <row r="73" spans="1:3" ht="20.25" x14ac:dyDescent="0.3">
      <c r="A73" s="28">
        <f t="shared" si="2"/>
        <v>70</v>
      </c>
      <c r="B73" s="56" t="s">
        <v>103</v>
      </c>
      <c r="C73" s="30">
        <f>okt!I36</f>
        <v>211</v>
      </c>
    </row>
    <row r="74" spans="1:3" ht="20.25" x14ac:dyDescent="0.3">
      <c r="A74" s="28">
        <f t="shared" si="2"/>
        <v>71</v>
      </c>
      <c r="B74" s="55" t="s">
        <v>153</v>
      </c>
      <c r="C74" s="30">
        <f>okt!I57</f>
        <v>154</v>
      </c>
    </row>
    <row r="75" spans="1:3" ht="20.25" x14ac:dyDescent="0.3">
      <c r="A75" s="28">
        <f t="shared" si="2"/>
        <v>72</v>
      </c>
      <c r="B75" s="55" t="s">
        <v>69</v>
      </c>
      <c r="C75" s="30">
        <f>okt!I61</f>
        <v>134</v>
      </c>
    </row>
    <row r="76" spans="1:3" ht="20.25" x14ac:dyDescent="0.3">
      <c r="A76" s="28">
        <f t="shared" si="2"/>
        <v>73</v>
      </c>
      <c r="B76" s="55" t="s">
        <v>22</v>
      </c>
      <c r="C76" s="30">
        <f>okt!I6</f>
        <v>113</v>
      </c>
    </row>
    <row r="77" spans="1:3" ht="20.25" x14ac:dyDescent="0.3">
      <c r="A77" s="28">
        <f t="shared" si="2"/>
        <v>74</v>
      </c>
      <c r="B77" s="55" t="s">
        <v>56</v>
      </c>
      <c r="C77" s="30">
        <f>okt!I58</f>
        <v>79</v>
      </c>
    </row>
    <row r="78" spans="1:3" ht="20.25" x14ac:dyDescent="0.3">
      <c r="A78" s="28">
        <f t="shared" si="2"/>
        <v>75</v>
      </c>
      <c r="B78" s="55" t="s">
        <v>98</v>
      </c>
      <c r="C78" s="30">
        <f>okt!I95</f>
        <v>62</v>
      </c>
    </row>
    <row r="79" spans="1:3" ht="20.25" x14ac:dyDescent="0.3">
      <c r="A79" s="28">
        <f t="shared" si="2"/>
        <v>76</v>
      </c>
      <c r="B79" s="55" t="s">
        <v>23</v>
      </c>
      <c r="C79" s="30">
        <f>okt!I53</f>
        <v>50</v>
      </c>
    </row>
    <row r="80" spans="1:3" ht="20.25" x14ac:dyDescent="0.3">
      <c r="A80" s="28">
        <f t="shared" si="2"/>
        <v>77</v>
      </c>
      <c r="B80" s="55" t="s">
        <v>2</v>
      </c>
      <c r="C80" s="30">
        <f>okt!I5</f>
        <v>0</v>
      </c>
    </row>
    <row r="81" spans="1:3" ht="20.25" x14ac:dyDescent="0.3">
      <c r="A81" s="28">
        <f t="shared" si="2"/>
        <v>77</v>
      </c>
      <c r="B81" s="55" t="s">
        <v>55</v>
      </c>
      <c r="C81" s="30">
        <f>okt!I8</f>
        <v>0</v>
      </c>
    </row>
    <row r="82" spans="1:3" ht="20.25" x14ac:dyDescent="0.3">
      <c r="A82" s="28">
        <f t="shared" si="2"/>
        <v>77</v>
      </c>
      <c r="B82" s="55" t="s">
        <v>94</v>
      </c>
      <c r="C82" s="30">
        <f>okt!I17</f>
        <v>0</v>
      </c>
    </row>
    <row r="83" spans="1:3" ht="20.25" x14ac:dyDescent="0.3">
      <c r="A83" s="28">
        <f t="shared" si="2"/>
        <v>77</v>
      </c>
      <c r="B83" s="55" t="s">
        <v>81</v>
      </c>
      <c r="C83" s="30">
        <f>okt!I19</f>
        <v>0</v>
      </c>
    </row>
    <row r="84" spans="1:3" ht="20.25" x14ac:dyDescent="0.3">
      <c r="A84" s="28">
        <f t="shared" si="2"/>
        <v>77</v>
      </c>
      <c r="B84" s="55" t="s">
        <v>25</v>
      </c>
      <c r="C84" s="30">
        <f>okt!I21</f>
        <v>0</v>
      </c>
    </row>
    <row r="85" spans="1:3" ht="20.25" x14ac:dyDescent="0.3">
      <c r="A85" s="28">
        <f t="shared" si="2"/>
        <v>77</v>
      </c>
      <c r="B85" s="55" t="s">
        <v>134</v>
      </c>
      <c r="C85" s="30">
        <f>okt!I30</f>
        <v>0</v>
      </c>
    </row>
    <row r="86" spans="1:3" ht="20.25" x14ac:dyDescent="0.3">
      <c r="A86" s="28">
        <f t="shared" si="2"/>
        <v>77</v>
      </c>
      <c r="B86" s="56" t="s">
        <v>71</v>
      </c>
      <c r="C86" s="30">
        <f>okt!I38</f>
        <v>0</v>
      </c>
    </row>
    <row r="87" spans="1:3" ht="20.25" x14ac:dyDescent="0.3">
      <c r="A87" s="28">
        <f t="shared" si="2"/>
        <v>77</v>
      </c>
      <c r="B87" s="55" t="s">
        <v>24</v>
      </c>
      <c r="C87" s="30">
        <f>okt!I45</f>
        <v>0</v>
      </c>
    </row>
    <row r="88" spans="1:3" ht="20.25" x14ac:dyDescent="0.3">
      <c r="A88" s="28">
        <f t="shared" si="2"/>
        <v>77</v>
      </c>
      <c r="B88" s="55" t="s">
        <v>63</v>
      </c>
      <c r="C88" s="30">
        <f>okt!I46</f>
        <v>0</v>
      </c>
    </row>
    <row r="89" spans="1:3" ht="20.25" x14ac:dyDescent="0.3">
      <c r="A89" s="28">
        <f t="shared" si="2"/>
        <v>77</v>
      </c>
      <c r="B89" s="55" t="s">
        <v>9</v>
      </c>
      <c r="C89" s="30">
        <f>okt!I47</f>
        <v>0</v>
      </c>
    </row>
    <row r="90" spans="1:3" ht="20.25" x14ac:dyDescent="0.3">
      <c r="A90" s="28">
        <f t="shared" si="2"/>
        <v>77</v>
      </c>
      <c r="B90" s="55" t="s">
        <v>115</v>
      </c>
      <c r="C90" s="30">
        <f>okt!I54</f>
        <v>0</v>
      </c>
    </row>
    <row r="91" spans="1:3" ht="20.25" x14ac:dyDescent="0.3">
      <c r="A91" s="28">
        <f t="shared" si="2"/>
        <v>77</v>
      </c>
      <c r="B91" s="55" t="s">
        <v>12</v>
      </c>
      <c r="C91" s="30">
        <f>okt!I62</f>
        <v>0</v>
      </c>
    </row>
    <row r="92" spans="1:3" ht="20.25" x14ac:dyDescent="0.3">
      <c r="A92" s="28">
        <f t="shared" si="2"/>
        <v>77</v>
      </c>
      <c r="B92" s="55" t="s">
        <v>15</v>
      </c>
      <c r="C92" s="30">
        <f>okt!I71</f>
        <v>0</v>
      </c>
    </row>
    <row r="93" spans="1:3" ht="20.25" x14ac:dyDescent="0.3">
      <c r="A93" s="28">
        <f t="shared" si="2"/>
        <v>77</v>
      </c>
      <c r="B93" s="55" t="s">
        <v>102</v>
      </c>
      <c r="C93" s="30">
        <f>okt!I73</f>
        <v>0</v>
      </c>
    </row>
    <row r="94" spans="1:3" ht="20.25" x14ac:dyDescent="0.3">
      <c r="A94" s="28">
        <f t="shared" si="2"/>
        <v>77</v>
      </c>
      <c r="B94" s="57" t="s">
        <v>109</v>
      </c>
      <c r="C94" s="30">
        <f>okt!I79</f>
        <v>0</v>
      </c>
    </row>
    <row r="95" spans="1:3" ht="20.25" x14ac:dyDescent="0.3">
      <c r="A95" s="28">
        <f t="shared" si="2"/>
        <v>77</v>
      </c>
      <c r="B95" s="57" t="s">
        <v>57</v>
      </c>
      <c r="C95" s="30">
        <f>okt!I80</f>
        <v>0</v>
      </c>
    </row>
    <row r="96" spans="1:3" ht="20.25" x14ac:dyDescent="0.3">
      <c r="A96" s="28">
        <f t="shared" si="2"/>
        <v>77</v>
      </c>
      <c r="B96" s="57" t="s">
        <v>64</v>
      </c>
      <c r="C96" s="30">
        <f>okt!I84</f>
        <v>0</v>
      </c>
    </row>
    <row r="97" spans="1:3" ht="20.25" x14ac:dyDescent="0.3">
      <c r="A97" s="28">
        <f t="shared" si="2"/>
        <v>77</v>
      </c>
      <c r="B97" s="57" t="s">
        <v>61</v>
      </c>
      <c r="C97" s="30">
        <f>okt!I88</f>
        <v>0</v>
      </c>
    </row>
    <row r="98" spans="1:3" ht="20.25" x14ac:dyDescent="0.3">
      <c r="A98" s="28">
        <f t="shared" si="2"/>
        <v>77</v>
      </c>
      <c r="B98" s="57" t="s">
        <v>96</v>
      </c>
      <c r="C98" s="30">
        <f>okt!I90</f>
        <v>0</v>
      </c>
    </row>
    <row r="99" spans="1:3" ht="20.25" x14ac:dyDescent="0.3">
      <c r="A99" s="28">
        <f t="shared" si="2"/>
        <v>77</v>
      </c>
      <c r="B99" s="57" t="s">
        <v>97</v>
      </c>
      <c r="C99" s="30">
        <f>okt!I91</f>
        <v>0</v>
      </c>
    </row>
    <row r="100" spans="1:3" ht="21" thickBot="1" x14ac:dyDescent="0.35">
      <c r="A100" s="28">
        <f t="shared" si="2"/>
        <v>77</v>
      </c>
      <c r="B100" s="58" t="s">
        <v>73</v>
      </c>
      <c r="C100" s="30">
        <f>okt!I93</f>
        <v>0</v>
      </c>
    </row>
  </sheetData>
  <sortState xmlns:xlrd2="http://schemas.microsoft.com/office/spreadsheetml/2017/richdata2" ref="A4:C100">
    <sortCondition ref="A4"/>
  </sortState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02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.75" x14ac:dyDescent="0.2"/>
  <cols>
    <col min="1" max="1" width="18" customWidth="1"/>
    <col min="2" max="5" width="4" customWidth="1"/>
    <col min="6" max="9" width="5.5703125" customWidth="1"/>
  </cols>
  <sheetData>
    <row r="1" spans="1:9" ht="27.75" customHeight="1" thickBot="1" x14ac:dyDescent="0.3">
      <c r="A1" s="19" t="s">
        <v>138</v>
      </c>
      <c r="I1" s="20" t="s">
        <v>27</v>
      </c>
    </row>
    <row r="2" spans="1:9" s="1" customFormat="1" ht="48.75" customHeight="1" x14ac:dyDescent="0.2">
      <c r="A2" s="8"/>
      <c r="B2" s="9" t="s">
        <v>0</v>
      </c>
      <c r="C2" s="9" t="s">
        <v>1</v>
      </c>
      <c r="D2" s="9" t="s">
        <v>0</v>
      </c>
      <c r="E2" s="9" t="s">
        <v>1</v>
      </c>
      <c r="F2" s="97" t="s">
        <v>111</v>
      </c>
      <c r="G2" s="99" t="s">
        <v>30</v>
      </c>
      <c r="H2" s="93" t="s">
        <v>28</v>
      </c>
      <c r="I2" s="95" t="s">
        <v>29</v>
      </c>
    </row>
    <row r="3" spans="1:9" ht="18" customHeight="1" thickBot="1" x14ac:dyDescent="0.25">
      <c r="A3" s="5"/>
      <c r="B3" s="3">
        <v>16</v>
      </c>
      <c r="C3" s="3">
        <v>17</v>
      </c>
      <c r="D3" s="3">
        <v>23</v>
      </c>
      <c r="E3" s="3">
        <v>24</v>
      </c>
      <c r="F3" s="98"/>
      <c r="G3" s="100"/>
      <c r="H3" s="94"/>
      <c r="I3" s="96"/>
    </row>
    <row r="4" spans="1:9" x14ac:dyDescent="0.2">
      <c r="A4" s="6" t="s">
        <v>83</v>
      </c>
      <c r="B4" s="32"/>
      <c r="C4" s="32">
        <v>75</v>
      </c>
      <c r="D4" s="32">
        <v>84</v>
      </c>
      <c r="E4" s="33"/>
      <c r="F4" s="34">
        <f>COUNT(B4:E4)</f>
        <v>2</v>
      </c>
      <c r="G4" s="35">
        <f>SUM(F4)</f>
        <v>2</v>
      </c>
      <c r="H4" s="36">
        <f>SUM(B4:E4)</f>
        <v>159</v>
      </c>
      <c r="I4" s="37">
        <f>SUM(H4)</f>
        <v>159</v>
      </c>
    </row>
    <row r="5" spans="1:9" x14ac:dyDescent="0.2">
      <c r="A5" s="6" t="s">
        <v>2</v>
      </c>
      <c r="B5" s="32"/>
      <c r="C5" s="32"/>
      <c r="D5" s="32"/>
      <c r="E5" s="33"/>
      <c r="F5" s="34">
        <f t="shared" ref="F5:F67" si="0">COUNT(B5:E5)</f>
        <v>0</v>
      </c>
      <c r="G5" s="35">
        <f t="shared" ref="G5:G67" si="1">SUM(F5)</f>
        <v>0</v>
      </c>
      <c r="H5" s="36">
        <f t="shared" ref="H5:H67" si="2">SUM(B5:E5)</f>
        <v>0</v>
      </c>
      <c r="I5" s="37">
        <f t="shared" ref="I5:I67" si="3">SUM(H5)</f>
        <v>0</v>
      </c>
    </row>
    <row r="6" spans="1:9" x14ac:dyDescent="0.2">
      <c r="A6" s="6" t="s">
        <v>22</v>
      </c>
      <c r="B6" s="32"/>
      <c r="C6" s="32"/>
      <c r="D6" s="32"/>
      <c r="E6" s="33">
        <v>63</v>
      </c>
      <c r="F6" s="34">
        <f t="shared" si="0"/>
        <v>1</v>
      </c>
      <c r="G6" s="35">
        <f t="shared" si="1"/>
        <v>1</v>
      </c>
      <c r="H6" s="36">
        <f t="shared" si="2"/>
        <v>63</v>
      </c>
      <c r="I6" s="37">
        <f t="shared" si="3"/>
        <v>63</v>
      </c>
    </row>
    <row r="7" spans="1:9" x14ac:dyDescent="0.2">
      <c r="A7" s="6" t="s">
        <v>62</v>
      </c>
      <c r="B7" s="32">
        <v>76</v>
      </c>
      <c r="C7" s="32"/>
      <c r="D7" s="32"/>
      <c r="E7" s="33"/>
      <c r="F7" s="34">
        <f t="shared" si="0"/>
        <v>1</v>
      </c>
      <c r="G7" s="35">
        <f t="shared" si="1"/>
        <v>1</v>
      </c>
      <c r="H7" s="36">
        <f t="shared" si="2"/>
        <v>76</v>
      </c>
      <c r="I7" s="37">
        <f t="shared" si="3"/>
        <v>76</v>
      </c>
    </row>
    <row r="8" spans="1:9" x14ac:dyDescent="0.2">
      <c r="A8" s="6" t="s">
        <v>55</v>
      </c>
      <c r="B8" s="32"/>
      <c r="C8" s="32"/>
      <c r="D8" s="32"/>
      <c r="E8" s="33"/>
      <c r="F8" s="34">
        <f t="shared" si="0"/>
        <v>0</v>
      </c>
      <c r="G8" s="35">
        <f t="shared" si="1"/>
        <v>0</v>
      </c>
      <c r="H8" s="36">
        <f t="shared" si="2"/>
        <v>0</v>
      </c>
      <c r="I8" s="37">
        <f t="shared" si="3"/>
        <v>0</v>
      </c>
    </row>
    <row r="9" spans="1:9" x14ac:dyDescent="0.2">
      <c r="A9" s="6" t="s">
        <v>59</v>
      </c>
      <c r="B9" s="32">
        <v>65</v>
      </c>
      <c r="C9" s="32">
        <v>65</v>
      </c>
      <c r="D9" s="32">
        <v>76</v>
      </c>
      <c r="E9" s="33">
        <v>58</v>
      </c>
      <c r="F9" s="34">
        <f t="shared" si="0"/>
        <v>4</v>
      </c>
      <c r="G9" s="35">
        <f t="shared" si="1"/>
        <v>4</v>
      </c>
      <c r="H9" s="36">
        <f t="shared" si="2"/>
        <v>264</v>
      </c>
      <c r="I9" s="37">
        <f t="shared" si="3"/>
        <v>264</v>
      </c>
    </row>
    <row r="10" spans="1:9" x14ac:dyDescent="0.2">
      <c r="A10" s="6" t="s">
        <v>3</v>
      </c>
      <c r="B10" s="32">
        <v>76</v>
      </c>
      <c r="C10" s="32">
        <v>63</v>
      </c>
      <c r="D10" s="32">
        <v>80</v>
      </c>
      <c r="E10" s="33">
        <v>60</v>
      </c>
      <c r="F10" s="34">
        <f t="shared" si="0"/>
        <v>4</v>
      </c>
      <c r="G10" s="35">
        <f t="shared" si="1"/>
        <v>4</v>
      </c>
      <c r="H10" s="36">
        <f t="shared" si="2"/>
        <v>279</v>
      </c>
      <c r="I10" s="37">
        <f t="shared" si="3"/>
        <v>279</v>
      </c>
    </row>
    <row r="11" spans="1:9" x14ac:dyDescent="0.2">
      <c r="A11" s="6" t="s">
        <v>58</v>
      </c>
      <c r="B11" s="32">
        <v>76</v>
      </c>
      <c r="C11" s="32">
        <v>63</v>
      </c>
      <c r="D11" s="32">
        <v>80</v>
      </c>
      <c r="E11" s="33">
        <v>60</v>
      </c>
      <c r="F11" s="34">
        <f t="shared" si="0"/>
        <v>4</v>
      </c>
      <c r="G11" s="35">
        <f t="shared" si="1"/>
        <v>4</v>
      </c>
      <c r="H11" s="36">
        <f t="shared" si="2"/>
        <v>279</v>
      </c>
      <c r="I11" s="37">
        <f t="shared" si="3"/>
        <v>279</v>
      </c>
    </row>
    <row r="12" spans="1:9" x14ac:dyDescent="0.2">
      <c r="A12" s="6" t="s">
        <v>44</v>
      </c>
      <c r="B12" s="32">
        <v>65</v>
      </c>
      <c r="C12" s="32"/>
      <c r="D12" s="32">
        <v>76</v>
      </c>
      <c r="E12" s="33">
        <v>58</v>
      </c>
      <c r="F12" s="34">
        <f t="shared" si="0"/>
        <v>3</v>
      </c>
      <c r="G12" s="35">
        <f t="shared" si="1"/>
        <v>3</v>
      </c>
      <c r="H12" s="36">
        <f t="shared" si="2"/>
        <v>199</v>
      </c>
      <c r="I12" s="37">
        <f t="shared" si="3"/>
        <v>199</v>
      </c>
    </row>
    <row r="13" spans="1:9" x14ac:dyDescent="0.2">
      <c r="A13" s="6" t="s">
        <v>48</v>
      </c>
      <c r="B13" s="32"/>
      <c r="C13" s="32"/>
      <c r="D13" s="32">
        <v>80</v>
      </c>
      <c r="E13" s="33"/>
      <c r="F13" s="34">
        <f t="shared" si="0"/>
        <v>1</v>
      </c>
      <c r="G13" s="35">
        <f t="shared" si="1"/>
        <v>1</v>
      </c>
      <c r="H13" s="36">
        <f t="shared" si="2"/>
        <v>80</v>
      </c>
      <c r="I13" s="37">
        <f t="shared" si="3"/>
        <v>80</v>
      </c>
    </row>
    <row r="14" spans="1:9" x14ac:dyDescent="0.2">
      <c r="A14" s="6" t="s">
        <v>45</v>
      </c>
      <c r="B14" s="32"/>
      <c r="C14" s="32">
        <v>65</v>
      </c>
      <c r="D14" s="32"/>
      <c r="E14" s="33">
        <v>58</v>
      </c>
      <c r="F14" s="34">
        <f t="shared" si="0"/>
        <v>2</v>
      </c>
      <c r="G14" s="35">
        <f t="shared" si="1"/>
        <v>2</v>
      </c>
      <c r="H14" s="36">
        <f t="shared" si="2"/>
        <v>123</v>
      </c>
      <c r="I14" s="37">
        <f t="shared" si="3"/>
        <v>123</v>
      </c>
    </row>
    <row r="15" spans="1:9" x14ac:dyDescent="0.2">
      <c r="A15" s="6" t="s">
        <v>52</v>
      </c>
      <c r="B15" s="32"/>
      <c r="C15" s="32">
        <v>63</v>
      </c>
      <c r="D15" s="32"/>
      <c r="E15" s="33"/>
      <c r="F15" s="34">
        <f t="shared" si="0"/>
        <v>1</v>
      </c>
      <c r="G15" s="35">
        <f t="shared" si="1"/>
        <v>1</v>
      </c>
      <c r="H15" s="36">
        <f t="shared" si="2"/>
        <v>63</v>
      </c>
      <c r="I15" s="37">
        <f t="shared" si="3"/>
        <v>63</v>
      </c>
    </row>
    <row r="16" spans="1:9" x14ac:dyDescent="0.2">
      <c r="A16" s="6" t="s">
        <v>65</v>
      </c>
      <c r="B16" s="32"/>
      <c r="C16" s="32"/>
      <c r="D16" s="32">
        <v>50</v>
      </c>
      <c r="E16" s="33"/>
      <c r="F16" s="34">
        <f t="shared" si="0"/>
        <v>1</v>
      </c>
      <c r="G16" s="35">
        <f t="shared" si="1"/>
        <v>1</v>
      </c>
      <c r="H16" s="36">
        <f t="shared" si="2"/>
        <v>50</v>
      </c>
      <c r="I16" s="37">
        <f t="shared" si="3"/>
        <v>50</v>
      </c>
    </row>
    <row r="17" spans="1:9" x14ac:dyDescent="0.2">
      <c r="A17" s="6" t="s">
        <v>94</v>
      </c>
      <c r="B17" s="32"/>
      <c r="C17" s="32"/>
      <c r="D17" s="32"/>
      <c r="E17" s="33"/>
      <c r="F17" s="34">
        <f t="shared" si="0"/>
        <v>0</v>
      </c>
      <c r="G17" s="35">
        <f t="shared" si="1"/>
        <v>0</v>
      </c>
      <c r="H17" s="36">
        <f t="shared" si="2"/>
        <v>0</v>
      </c>
      <c r="I17" s="37">
        <f t="shared" si="3"/>
        <v>0</v>
      </c>
    </row>
    <row r="18" spans="1:9" x14ac:dyDescent="0.2">
      <c r="A18" s="6" t="s">
        <v>70</v>
      </c>
      <c r="B18" s="32"/>
      <c r="C18" s="32"/>
      <c r="D18" s="32"/>
      <c r="E18" s="33"/>
      <c r="F18" s="34">
        <f t="shared" si="0"/>
        <v>0</v>
      </c>
      <c r="G18" s="35">
        <f t="shared" si="1"/>
        <v>0</v>
      </c>
      <c r="H18" s="36">
        <f t="shared" si="2"/>
        <v>0</v>
      </c>
      <c r="I18" s="37">
        <f t="shared" si="3"/>
        <v>0</v>
      </c>
    </row>
    <row r="19" spans="1:9" x14ac:dyDescent="0.2">
      <c r="A19" s="6" t="s">
        <v>81</v>
      </c>
      <c r="B19" s="32"/>
      <c r="C19" s="32"/>
      <c r="D19" s="32"/>
      <c r="E19" s="33"/>
      <c r="F19" s="34">
        <f t="shared" si="0"/>
        <v>0</v>
      </c>
      <c r="G19" s="35">
        <f t="shared" si="1"/>
        <v>0</v>
      </c>
      <c r="H19" s="36">
        <f t="shared" si="2"/>
        <v>0</v>
      </c>
      <c r="I19" s="37">
        <f t="shared" si="3"/>
        <v>0</v>
      </c>
    </row>
    <row r="20" spans="1:9" x14ac:dyDescent="0.2">
      <c r="A20" s="6" t="s">
        <v>4</v>
      </c>
      <c r="B20" s="32">
        <v>76</v>
      </c>
      <c r="C20" s="32">
        <v>63</v>
      </c>
      <c r="D20" s="32">
        <v>80</v>
      </c>
      <c r="E20" s="33">
        <v>60</v>
      </c>
      <c r="F20" s="34">
        <f t="shared" si="0"/>
        <v>4</v>
      </c>
      <c r="G20" s="35">
        <f t="shared" si="1"/>
        <v>4</v>
      </c>
      <c r="H20" s="36">
        <f t="shared" si="2"/>
        <v>279</v>
      </c>
      <c r="I20" s="37">
        <f t="shared" si="3"/>
        <v>279</v>
      </c>
    </row>
    <row r="21" spans="1:9" x14ac:dyDescent="0.2">
      <c r="A21" s="6" t="s">
        <v>25</v>
      </c>
      <c r="B21" s="32"/>
      <c r="C21" s="32"/>
      <c r="D21" s="32"/>
      <c r="E21" s="33"/>
      <c r="F21" s="34">
        <f t="shared" si="0"/>
        <v>0</v>
      </c>
      <c r="G21" s="35">
        <f t="shared" si="1"/>
        <v>0</v>
      </c>
      <c r="H21" s="36">
        <f t="shared" si="2"/>
        <v>0</v>
      </c>
      <c r="I21" s="37">
        <f t="shared" si="3"/>
        <v>0</v>
      </c>
    </row>
    <row r="22" spans="1:9" x14ac:dyDescent="0.2">
      <c r="A22" s="6" t="s">
        <v>100</v>
      </c>
      <c r="B22" s="32">
        <v>65</v>
      </c>
      <c r="C22" s="32">
        <v>65</v>
      </c>
      <c r="D22" s="32">
        <v>76</v>
      </c>
      <c r="E22" s="33">
        <v>58</v>
      </c>
      <c r="F22" s="34">
        <f t="shared" si="0"/>
        <v>4</v>
      </c>
      <c r="G22" s="35">
        <f t="shared" si="1"/>
        <v>4</v>
      </c>
      <c r="H22" s="36">
        <f t="shared" si="2"/>
        <v>264</v>
      </c>
      <c r="I22" s="37">
        <f t="shared" si="3"/>
        <v>264</v>
      </c>
    </row>
    <row r="23" spans="1:9" x14ac:dyDescent="0.2">
      <c r="A23" s="6" t="s">
        <v>66</v>
      </c>
      <c r="B23" s="32"/>
      <c r="C23" s="32">
        <v>63</v>
      </c>
      <c r="D23" s="32"/>
      <c r="E23" s="33">
        <v>60</v>
      </c>
      <c r="F23" s="34">
        <f t="shared" si="0"/>
        <v>2</v>
      </c>
      <c r="G23" s="35">
        <f t="shared" si="1"/>
        <v>2</v>
      </c>
      <c r="H23" s="36">
        <f t="shared" si="2"/>
        <v>123</v>
      </c>
      <c r="I23" s="37">
        <f t="shared" si="3"/>
        <v>123</v>
      </c>
    </row>
    <row r="24" spans="1:9" x14ac:dyDescent="0.2">
      <c r="A24" s="6" t="s">
        <v>67</v>
      </c>
      <c r="B24" s="32">
        <v>65</v>
      </c>
      <c r="C24" s="32">
        <v>65</v>
      </c>
      <c r="D24" s="32"/>
      <c r="E24" s="33"/>
      <c r="F24" s="34">
        <f t="shared" si="0"/>
        <v>2</v>
      </c>
      <c r="G24" s="35">
        <f t="shared" si="1"/>
        <v>2</v>
      </c>
      <c r="H24" s="36">
        <f t="shared" si="2"/>
        <v>130</v>
      </c>
      <c r="I24" s="37">
        <f t="shared" si="3"/>
        <v>130</v>
      </c>
    </row>
    <row r="25" spans="1:9" x14ac:dyDescent="0.2">
      <c r="A25" s="6" t="s">
        <v>5</v>
      </c>
      <c r="B25" s="32">
        <v>65</v>
      </c>
      <c r="C25" s="32">
        <v>65</v>
      </c>
      <c r="D25" s="32">
        <v>76</v>
      </c>
      <c r="E25" s="33">
        <v>58</v>
      </c>
      <c r="F25" s="34">
        <f t="shared" si="0"/>
        <v>4</v>
      </c>
      <c r="G25" s="35">
        <f t="shared" si="1"/>
        <v>4</v>
      </c>
      <c r="H25" s="36">
        <f t="shared" si="2"/>
        <v>264</v>
      </c>
      <c r="I25" s="37">
        <f t="shared" si="3"/>
        <v>264</v>
      </c>
    </row>
    <row r="26" spans="1:9" x14ac:dyDescent="0.2">
      <c r="A26" s="6" t="s">
        <v>6</v>
      </c>
      <c r="B26" s="32">
        <v>50</v>
      </c>
      <c r="C26" s="32"/>
      <c r="D26" s="32"/>
      <c r="E26" s="33"/>
      <c r="F26" s="34">
        <f t="shared" si="0"/>
        <v>1</v>
      </c>
      <c r="G26" s="35">
        <f t="shared" si="1"/>
        <v>1</v>
      </c>
      <c r="H26" s="36">
        <f t="shared" si="2"/>
        <v>50</v>
      </c>
      <c r="I26" s="37">
        <f t="shared" si="3"/>
        <v>50</v>
      </c>
    </row>
    <row r="27" spans="1:9" x14ac:dyDescent="0.2">
      <c r="A27" s="6" t="s">
        <v>132</v>
      </c>
      <c r="B27" s="32"/>
      <c r="C27" s="32">
        <v>63</v>
      </c>
      <c r="D27" s="32"/>
      <c r="E27" s="33">
        <v>60</v>
      </c>
      <c r="F27" s="34">
        <f t="shared" si="0"/>
        <v>2</v>
      </c>
      <c r="G27" s="35">
        <f t="shared" si="1"/>
        <v>2</v>
      </c>
      <c r="H27" s="36">
        <f t="shared" si="2"/>
        <v>123</v>
      </c>
      <c r="I27" s="37">
        <f t="shared" si="3"/>
        <v>123</v>
      </c>
    </row>
    <row r="28" spans="1:9" x14ac:dyDescent="0.2">
      <c r="A28" s="6" t="s">
        <v>133</v>
      </c>
      <c r="B28" s="32"/>
      <c r="C28" s="32"/>
      <c r="D28" s="32"/>
      <c r="E28" s="33"/>
      <c r="F28" s="34">
        <f t="shared" si="0"/>
        <v>0</v>
      </c>
      <c r="G28" s="35">
        <f t="shared" si="1"/>
        <v>0</v>
      </c>
      <c r="H28" s="36">
        <f t="shared" si="2"/>
        <v>0</v>
      </c>
      <c r="I28" s="37">
        <f t="shared" si="3"/>
        <v>0</v>
      </c>
    </row>
    <row r="29" spans="1:9" x14ac:dyDescent="0.2">
      <c r="A29" s="6" t="s">
        <v>152</v>
      </c>
      <c r="B29" s="32"/>
      <c r="C29" s="32"/>
      <c r="D29" s="32">
        <v>84</v>
      </c>
      <c r="E29" s="33"/>
      <c r="F29" s="34">
        <f t="shared" si="0"/>
        <v>1</v>
      </c>
      <c r="G29" s="35">
        <f t="shared" si="1"/>
        <v>1</v>
      </c>
      <c r="H29" s="36">
        <f t="shared" si="2"/>
        <v>84</v>
      </c>
      <c r="I29" s="37">
        <f t="shared" si="3"/>
        <v>84</v>
      </c>
    </row>
    <row r="30" spans="1:9" x14ac:dyDescent="0.2">
      <c r="A30" s="6" t="s">
        <v>134</v>
      </c>
      <c r="B30" s="32"/>
      <c r="C30" s="32"/>
      <c r="D30" s="32"/>
      <c r="E30" s="33"/>
      <c r="F30" s="34">
        <f t="shared" si="0"/>
        <v>0</v>
      </c>
      <c r="G30" s="35">
        <f t="shared" si="1"/>
        <v>0</v>
      </c>
      <c r="H30" s="36">
        <f t="shared" si="2"/>
        <v>0</v>
      </c>
      <c r="I30" s="37">
        <f t="shared" si="3"/>
        <v>0</v>
      </c>
    </row>
    <row r="31" spans="1:9" x14ac:dyDescent="0.2">
      <c r="A31" s="6" t="s">
        <v>7</v>
      </c>
      <c r="B31" s="32">
        <v>76</v>
      </c>
      <c r="C31" s="32">
        <v>63</v>
      </c>
      <c r="D31" s="32">
        <v>80</v>
      </c>
      <c r="E31" s="33">
        <v>60</v>
      </c>
      <c r="F31" s="34">
        <f t="shared" si="0"/>
        <v>4</v>
      </c>
      <c r="G31" s="35">
        <f t="shared" si="1"/>
        <v>4</v>
      </c>
      <c r="H31" s="36">
        <f t="shared" si="2"/>
        <v>279</v>
      </c>
      <c r="I31" s="37">
        <f t="shared" si="3"/>
        <v>279</v>
      </c>
    </row>
    <row r="32" spans="1:9" x14ac:dyDescent="0.2">
      <c r="A32" s="15" t="s">
        <v>78</v>
      </c>
      <c r="B32" s="32"/>
      <c r="C32" s="32"/>
      <c r="D32" s="32"/>
      <c r="E32" s="33">
        <v>60</v>
      </c>
      <c r="F32" s="34">
        <f t="shared" si="0"/>
        <v>1</v>
      </c>
      <c r="G32" s="35">
        <f t="shared" si="1"/>
        <v>1</v>
      </c>
      <c r="H32" s="36">
        <f t="shared" si="2"/>
        <v>60</v>
      </c>
      <c r="I32" s="37">
        <f t="shared" si="3"/>
        <v>60</v>
      </c>
    </row>
    <row r="33" spans="1:9" x14ac:dyDescent="0.2">
      <c r="A33" s="15" t="s">
        <v>93</v>
      </c>
      <c r="B33" s="32"/>
      <c r="C33" s="32"/>
      <c r="D33" s="32"/>
      <c r="E33" s="33"/>
      <c r="F33" s="34">
        <f t="shared" si="0"/>
        <v>0</v>
      </c>
      <c r="G33" s="35">
        <f t="shared" si="1"/>
        <v>0</v>
      </c>
      <c r="H33" s="36">
        <f t="shared" si="2"/>
        <v>0</v>
      </c>
      <c r="I33" s="37">
        <f t="shared" si="3"/>
        <v>0</v>
      </c>
    </row>
    <row r="34" spans="1:9" x14ac:dyDescent="0.2">
      <c r="A34" s="15" t="s">
        <v>95</v>
      </c>
      <c r="B34" s="32"/>
      <c r="C34" s="32">
        <v>75</v>
      </c>
      <c r="D34" s="32"/>
      <c r="E34" s="33"/>
      <c r="F34" s="34">
        <f t="shared" si="0"/>
        <v>1</v>
      </c>
      <c r="G34" s="35">
        <f t="shared" si="1"/>
        <v>1</v>
      </c>
      <c r="H34" s="36">
        <f t="shared" si="2"/>
        <v>75</v>
      </c>
      <c r="I34" s="37">
        <f t="shared" si="3"/>
        <v>75</v>
      </c>
    </row>
    <row r="35" spans="1:9" x14ac:dyDescent="0.2">
      <c r="A35" s="15" t="s">
        <v>154</v>
      </c>
      <c r="B35" s="32"/>
      <c r="C35" s="32"/>
      <c r="D35" s="32"/>
      <c r="E35" s="33"/>
      <c r="F35" s="34">
        <f t="shared" ref="F35" si="4">COUNT(B35:E35)</f>
        <v>0</v>
      </c>
      <c r="G35" s="35">
        <f t="shared" ref="G35" si="5">SUM(F35)</f>
        <v>0</v>
      </c>
      <c r="H35" s="36">
        <f t="shared" ref="H35" si="6">SUM(B35:E35)</f>
        <v>0</v>
      </c>
      <c r="I35" s="37">
        <f t="shared" ref="I35" si="7">SUM(H35)</f>
        <v>0</v>
      </c>
    </row>
    <row r="36" spans="1:9" x14ac:dyDescent="0.2">
      <c r="A36" s="15" t="s">
        <v>103</v>
      </c>
      <c r="B36" s="32">
        <v>76</v>
      </c>
      <c r="C36" s="32"/>
      <c r="D36" s="32"/>
      <c r="E36" s="33">
        <v>63</v>
      </c>
      <c r="F36" s="34">
        <f t="shared" si="0"/>
        <v>2</v>
      </c>
      <c r="G36" s="35">
        <f t="shared" si="1"/>
        <v>2</v>
      </c>
      <c r="H36" s="36">
        <f t="shared" si="2"/>
        <v>139</v>
      </c>
      <c r="I36" s="37">
        <f t="shared" si="3"/>
        <v>139</v>
      </c>
    </row>
    <row r="37" spans="1:9" x14ac:dyDescent="0.2">
      <c r="A37" s="15" t="s">
        <v>107</v>
      </c>
      <c r="B37" s="32">
        <v>76</v>
      </c>
      <c r="C37" s="32">
        <v>75</v>
      </c>
      <c r="D37" s="32"/>
      <c r="E37" s="33">
        <v>60</v>
      </c>
      <c r="F37" s="34">
        <f t="shared" si="0"/>
        <v>3</v>
      </c>
      <c r="G37" s="35">
        <f t="shared" si="1"/>
        <v>3</v>
      </c>
      <c r="H37" s="36">
        <f t="shared" si="2"/>
        <v>211</v>
      </c>
      <c r="I37" s="37">
        <f t="shared" si="3"/>
        <v>211</v>
      </c>
    </row>
    <row r="38" spans="1:9" x14ac:dyDescent="0.2">
      <c r="A38" s="15" t="s">
        <v>71</v>
      </c>
      <c r="B38" s="32"/>
      <c r="C38" s="32"/>
      <c r="D38" s="32"/>
      <c r="E38" s="33"/>
      <c r="F38" s="34">
        <f t="shared" si="0"/>
        <v>0</v>
      </c>
      <c r="G38" s="35">
        <f t="shared" si="1"/>
        <v>0</v>
      </c>
      <c r="H38" s="36">
        <f t="shared" si="2"/>
        <v>0</v>
      </c>
      <c r="I38" s="37">
        <f t="shared" si="3"/>
        <v>0</v>
      </c>
    </row>
    <row r="39" spans="1:9" x14ac:dyDescent="0.2">
      <c r="A39" s="15" t="s">
        <v>89</v>
      </c>
      <c r="B39" s="32"/>
      <c r="C39" s="32"/>
      <c r="D39" s="32"/>
      <c r="E39" s="33"/>
      <c r="F39" s="34">
        <f t="shared" si="0"/>
        <v>0</v>
      </c>
      <c r="G39" s="35">
        <f t="shared" si="1"/>
        <v>0</v>
      </c>
      <c r="H39" s="36">
        <f t="shared" si="2"/>
        <v>0</v>
      </c>
      <c r="I39" s="37">
        <f t="shared" si="3"/>
        <v>0</v>
      </c>
    </row>
    <row r="40" spans="1:9" x14ac:dyDescent="0.2">
      <c r="A40" s="6" t="s">
        <v>76</v>
      </c>
      <c r="B40" s="32"/>
      <c r="C40" s="32">
        <v>48</v>
      </c>
      <c r="D40" s="32"/>
      <c r="E40" s="33">
        <v>51</v>
      </c>
      <c r="F40" s="34">
        <f t="shared" si="0"/>
        <v>2</v>
      </c>
      <c r="G40" s="35">
        <f t="shared" si="1"/>
        <v>2</v>
      </c>
      <c r="H40" s="36">
        <f t="shared" si="2"/>
        <v>99</v>
      </c>
      <c r="I40" s="37">
        <f t="shared" si="3"/>
        <v>99</v>
      </c>
    </row>
    <row r="41" spans="1:9" x14ac:dyDescent="0.2">
      <c r="A41" s="6" t="s">
        <v>8</v>
      </c>
      <c r="B41" s="32"/>
      <c r="C41" s="32"/>
      <c r="D41" s="32"/>
      <c r="E41" s="33"/>
      <c r="F41" s="34">
        <f t="shared" si="0"/>
        <v>0</v>
      </c>
      <c r="G41" s="35">
        <f t="shared" si="1"/>
        <v>0</v>
      </c>
      <c r="H41" s="36">
        <f t="shared" si="2"/>
        <v>0</v>
      </c>
      <c r="I41" s="37">
        <f t="shared" si="3"/>
        <v>0</v>
      </c>
    </row>
    <row r="42" spans="1:9" x14ac:dyDescent="0.2">
      <c r="A42" s="6" t="s">
        <v>50</v>
      </c>
      <c r="B42" s="32">
        <v>65</v>
      </c>
      <c r="C42" s="32">
        <v>48</v>
      </c>
      <c r="D42" s="32">
        <v>62</v>
      </c>
      <c r="E42" s="33">
        <v>51</v>
      </c>
      <c r="F42" s="34">
        <f t="shared" si="0"/>
        <v>4</v>
      </c>
      <c r="G42" s="35">
        <f t="shared" si="1"/>
        <v>4</v>
      </c>
      <c r="H42" s="36">
        <f t="shared" si="2"/>
        <v>226</v>
      </c>
      <c r="I42" s="37">
        <f t="shared" si="3"/>
        <v>226</v>
      </c>
    </row>
    <row r="43" spans="1:9" x14ac:dyDescent="0.2">
      <c r="A43" s="6" t="s">
        <v>106</v>
      </c>
      <c r="B43" s="32"/>
      <c r="C43" s="32"/>
      <c r="D43" s="32">
        <v>76</v>
      </c>
      <c r="E43" s="33">
        <v>58</v>
      </c>
      <c r="F43" s="34">
        <f t="shared" si="0"/>
        <v>2</v>
      </c>
      <c r="G43" s="35">
        <f t="shared" si="1"/>
        <v>2</v>
      </c>
      <c r="H43" s="36">
        <f t="shared" si="2"/>
        <v>134</v>
      </c>
      <c r="I43" s="37">
        <f t="shared" si="3"/>
        <v>134</v>
      </c>
    </row>
    <row r="44" spans="1:9" x14ac:dyDescent="0.2">
      <c r="A44" s="6" t="s">
        <v>79</v>
      </c>
      <c r="B44" s="32">
        <v>76</v>
      </c>
      <c r="C44" s="32"/>
      <c r="D44" s="32">
        <v>84</v>
      </c>
      <c r="E44" s="33">
        <v>63</v>
      </c>
      <c r="F44" s="34">
        <f t="shared" si="0"/>
        <v>3</v>
      </c>
      <c r="G44" s="35">
        <f t="shared" si="1"/>
        <v>3</v>
      </c>
      <c r="H44" s="36">
        <f t="shared" si="2"/>
        <v>223</v>
      </c>
      <c r="I44" s="37">
        <f t="shared" si="3"/>
        <v>223</v>
      </c>
    </row>
    <row r="45" spans="1:9" x14ac:dyDescent="0.2">
      <c r="A45" s="6" t="s">
        <v>24</v>
      </c>
      <c r="B45" s="32"/>
      <c r="C45" s="32"/>
      <c r="D45" s="32"/>
      <c r="E45" s="33"/>
      <c r="F45" s="34">
        <f t="shared" si="0"/>
        <v>0</v>
      </c>
      <c r="G45" s="35">
        <f t="shared" si="1"/>
        <v>0</v>
      </c>
      <c r="H45" s="36">
        <f t="shared" si="2"/>
        <v>0</v>
      </c>
      <c r="I45" s="37">
        <f t="shared" si="3"/>
        <v>0</v>
      </c>
    </row>
    <row r="46" spans="1:9" x14ac:dyDescent="0.2">
      <c r="A46" s="6" t="s">
        <v>63</v>
      </c>
      <c r="B46" s="32"/>
      <c r="C46" s="32"/>
      <c r="D46" s="32"/>
      <c r="E46" s="33"/>
      <c r="F46" s="34">
        <f t="shared" si="0"/>
        <v>0</v>
      </c>
      <c r="G46" s="35">
        <f t="shared" si="1"/>
        <v>0</v>
      </c>
      <c r="H46" s="36">
        <f t="shared" si="2"/>
        <v>0</v>
      </c>
      <c r="I46" s="37">
        <f t="shared" si="3"/>
        <v>0</v>
      </c>
    </row>
    <row r="47" spans="1:9" x14ac:dyDescent="0.2">
      <c r="A47" s="6" t="s">
        <v>9</v>
      </c>
      <c r="B47" s="32"/>
      <c r="C47" s="32"/>
      <c r="D47" s="32"/>
      <c r="E47" s="33"/>
      <c r="F47" s="34">
        <f t="shared" si="0"/>
        <v>0</v>
      </c>
      <c r="G47" s="35">
        <f t="shared" si="1"/>
        <v>0</v>
      </c>
      <c r="H47" s="36">
        <f t="shared" si="2"/>
        <v>0</v>
      </c>
      <c r="I47" s="37">
        <f t="shared" si="3"/>
        <v>0</v>
      </c>
    </row>
    <row r="48" spans="1:9" x14ac:dyDescent="0.2">
      <c r="A48" s="6" t="s">
        <v>77</v>
      </c>
      <c r="B48" s="32"/>
      <c r="C48" s="32">
        <v>65</v>
      </c>
      <c r="D48" s="32">
        <v>76</v>
      </c>
      <c r="E48" s="33">
        <v>58</v>
      </c>
      <c r="F48" s="34">
        <f t="shared" si="0"/>
        <v>3</v>
      </c>
      <c r="G48" s="35">
        <f t="shared" si="1"/>
        <v>3</v>
      </c>
      <c r="H48" s="36">
        <f t="shared" si="2"/>
        <v>199</v>
      </c>
      <c r="I48" s="37">
        <f t="shared" si="3"/>
        <v>199</v>
      </c>
    </row>
    <row r="49" spans="1:9" x14ac:dyDescent="0.2">
      <c r="A49" s="6" t="s">
        <v>10</v>
      </c>
      <c r="B49" s="32">
        <v>76</v>
      </c>
      <c r="C49" s="32">
        <v>75</v>
      </c>
      <c r="D49" s="32">
        <v>80</v>
      </c>
      <c r="E49" s="33">
        <v>60</v>
      </c>
      <c r="F49" s="34">
        <f t="shared" si="0"/>
        <v>4</v>
      </c>
      <c r="G49" s="35">
        <f t="shared" si="1"/>
        <v>4</v>
      </c>
      <c r="H49" s="36">
        <f t="shared" si="2"/>
        <v>291</v>
      </c>
      <c r="I49" s="37">
        <f t="shared" si="3"/>
        <v>291</v>
      </c>
    </row>
    <row r="50" spans="1:9" x14ac:dyDescent="0.2">
      <c r="A50" s="6" t="s">
        <v>53</v>
      </c>
      <c r="B50" s="32">
        <v>50</v>
      </c>
      <c r="C50" s="32"/>
      <c r="D50" s="32">
        <v>62</v>
      </c>
      <c r="E50" s="33"/>
      <c r="F50" s="34">
        <f t="shared" si="0"/>
        <v>2</v>
      </c>
      <c r="G50" s="35">
        <f t="shared" si="1"/>
        <v>2</v>
      </c>
      <c r="H50" s="36">
        <f t="shared" si="2"/>
        <v>112</v>
      </c>
      <c r="I50" s="37">
        <f t="shared" si="3"/>
        <v>112</v>
      </c>
    </row>
    <row r="51" spans="1:9" x14ac:dyDescent="0.2">
      <c r="A51" s="6" t="s">
        <v>11</v>
      </c>
      <c r="B51" s="32"/>
      <c r="C51" s="32">
        <v>48</v>
      </c>
      <c r="D51" s="32"/>
      <c r="E51" s="33">
        <v>51</v>
      </c>
      <c r="F51" s="34">
        <f t="shared" si="0"/>
        <v>2</v>
      </c>
      <c r="G51" s="35">
        <f t="shared" si="1"/>
        <v>2</v>
      </c>
      <c r="H51" s="36">
        <f t="shared" si="2"/>
        <v>99</v>
      </c>
      <c r="I51" s="37">
        <f t="shared" si="3"/>
        <v>99</v>
      </c>
    </row>
    <row r="52" spans="1:9" x14ac:dyDescent="0.2">
      <c r="A52" s="6" t="s">
        <v>49</v>
      </c>
      <c r="B52" s="32">
        <v>76</v>
      </c>
      <c r="C52" s="32">
        <v>63</v>
      </c>
      <c r="D52" s="32">
        <v>80</v>
      </c>
      <c r="E52" s="33">
        <v>60</v>
      </c>
      <c r="F52" s="34">
        <f t="shared" si="0"/>
        <v>4</v>
      </c>
      <c r="G52" s="35">
        <f t="shared" si="1"/>
        <v>4</v>
      </c>
      <c r="H52" s="36">
        <f t="shared" si="2"/>
        <v>279</v>
      </c>
      <c r="I52" s="37">
        <f t="shared" si="3"/>
        <v>279</v>
      </c>
    </row>
    <row r="53" spans="1:9" x14ac:dyDescent="0.2">
      <c r="A53" s="6" t="s">
        <v>23</v>
      </c>
      <c r="B53" s="32"/>
      <c r="C53" s="32"/>
      <c r="D53" s="32"/>
      <c r="E53" s="33"/>
      <c r="F53" s="34">
        <f t="shared" si="0"/>
        <v>0</v>
      </c>
      <c r="G53" s="35">
        <f t="shared" si="1"/>
        <v>0</v>
      </c>
      <c r="H53" s="36">
        <f t="shared" si="2"/>
        <v>0</v>
      </c>
      <c r="I53" s="37">
        <f t="shared" si="3"/>
        <v>0</v>
      </c>
    </row>
    <row r="54" spans="1:9" x14ac:dyDescent="0.2">
      <c r="A54" s="6" t="s">
        <v>115</v>
      </c>
      <c r="B54" s="32"/>
      <c r="C54" s="32"/>
      <c r="D54" s="32"/>
      <c r="E54" s="33"/>
      <c r="F54" s="34">
        <f t="shared" si="0"/>
        <v>0</v>
      </c>
      <c r="G54" s="35">
        <f t="shared" si="1"/>
        <v>0</v>
      </c>
      <c r="H54" s="36">
        <f t="shared" si="2"/>
        <v>0</v>
      </c>
      <c r="I54" s="37">
        <f t="shared" si="3"/>
        <v>0</v>
      </c>
    </row>
    <row r="55" spans="1:9" x14ac:dyDescent="0.2">
      <c r="A55" s="6" t="s">
        <v>84</v>
      </c>
      <c r="B55" s="32">
        <v>65</v>
      </c>
      <c r="C55" s="32">
        <v>65</v>
      </c>
      <c r="D55" s="32">
        <v>76</v>
      </c>
      <c r="E55" s="33">
        <v>58</v>
      </c>
      <c r="F55" s="34">
        <f t="shared" si="0"/>
        <v>4</v>
      </c>
      <c r="G55" s="35">
        <f t="shared" si="1"/>
        <v>4</v>
      </c>
      <c r="H55" s="36">
        <f t="shared" si="2"/>
        <v>264</v>
      </c>
      <c r="I55" s="37">
        <f t="shared" si="3"/>
        <v>264</v>
      </c>
    </row>
    <row r="56" spans="1:9" x14ac:dyDescent="0.2">
      <c r="A56" s="6" t="s">
        <v>68</v>
      </c>
      <c r="B56" s="32">
        <v>65</v>
      </c>
      <c r="C56" s="32">
        <v>65</v>
      </c>
      <c r="D56" s="32">
        <v>76</v>
      </c>
      <c r="E56" s="33">
        <v>58</v>
      </c>
      <c r="F56" s="34">
        <f t="shared" si="0"/>
        <v>4</v>
      </c>
      <c r="G56" s="35">
        <f t="shared" si="1"/>
        <v>4</v>
      </c>
      <c r="H56" s="36">
        <f t="shared" si="2"/>
        <v>264</v>
      </c>
      <c r="I56" s="37">
        <f t="shared" si="3"/>
        <v>264</v>
      </c>
    </row>
    <row r="57" spans="1:9" x14ac:dyDescent="0.2">
      <c r="A57" s="6" t="s">
        <v>153</v>
      </c>
      <c r="B57" s="32"/>
      <c r="C57" s="32"/>
      <c r="D57" s="32"/>
      <c r="E57" s="33"/>
      <c r="F57" s="34">
        <f t="shared" ref="F57" si="8">COUNT(B57:E57)</f>
        <v>0</v>
      </c>
      <c r="G57" s="35">
        <f t="shared" si="1"/>
        <v>0</v>
      </c>
      <c r="H57" s="36">
        <f t="shared" ref="H57" si="9">SUM(B57:E57)</f>
        <v>0</v>
      </c>
      <c r="I57" s="37">
        <f t="shared" si="3"/>
        <v>0</v>
      </c>
    </row>
    <row r="58" spans="1:9" x14ac:dyDescent="0.2">
      <c r="A58" s="6" t="s">
        <v>56</v>
      </c>
      <c r="B58" s="32"/>
      <c r="C58" s="32"/>
      <c r="D58" s="32"/>
      <c r="E58" s="33"/>
      <c r="F58" s="34">
        <f t="shared" si="0"/>
        <v>0</v>
      </c>
      <c r="G58" s="35">
        <f t="shared" si="1"/>
        <v>0</v>
      </c>
      <c r="H58" s="36">
        <f t="shared" si="2"/>
        <v>0</v>
      </c>
      <c r="I58" s="37">
        <f t="shared" si="3"/>
        <v>0</v>
      </c>
    </row>
    <row r="59" spans="1:9" x14ac:dyDescent="0.2">
      <c r="A59" s="6" t="s">
        <v>135</v>
      </c>
      <c r="B59" s="32">
        <v>76</v>
      </c>
      <c r="C59" s="32"/>
      <c r="D59" s="32"/>
      <c r="E59" s="33"/>
      <c r="F59" s="34">
        <f t="shared" si="0"/>
        <v>1</v>
      </c>
      <c r="G59" s="35">
        <f t="shared" si="1"/>
        <v>1</v>
      </c>
      <c r="H59" s="36">
        <f t="shared" si="2"/>
        <v>76</v>
      </c>
      <c r="I59" s="37">
        <f t="shared" si="3"/>
        <v>76</v>
      </c>
    </row>
    <row r="60" spans="1:9" x14ac:dyDescent="0.2">
      <c r="A60" s="6" t="s">
        <v>51</v>
      </c>
      <c r="B60" s="32">
        <v>65</v>
      </c>
      <c r="C60" s="32">
        <v>65</v>
      </c>
      <c r="D60" s="32">
        <v>62</v>
      </c>
      <c r="E60" s="33"/>
      <c r="F60" s="34">
        <f t="shared" si="0"/>
        <v>3</v>
      </c>
      <c r="G60" s="35">
        <f t="shared" si="1"/>
        <v>3</v>
      </c>
      <c r="H60" s="36">
        <f t="shared" si="2"/>
        <v>192</v>
      </c>
      <c r="I60" s="37">
        <f t="shared" si="3"/>
        <v>192</v>
      </c>
    </row>
    <row r="61" spans="1:9" x14ac:dyDescent="0.2">
      <c r="A61" s="6" t="s">
        <v>69</v>
      </c>
      <c r="B61" s="32"/>
      <c r="C61" s="32"/>
      <c r="D61" s="32"/>
      <c r="E61" s="33"/>
      <c r="F61" s="34">
        <f t="shared" si="0"/>
        <v>0</v>
      </c>
      <c r="G61" s="35">
        <f t="shared" si="1"/>
        <v>0</v>
      </c>
      <c r="H61" s="36">
        <f t="shared" si="2"/>
        <v>0</v>
      </c>
      <c r="I61" s="37">
        <f t="shared" si="3"/>
        <v>0</v>
      </c>
    </row>
    <row r="62" spans="1:9" x14ac:dyDescent="0.2">
      <c r="A62" s="6" t="s">
        <v>12</v>
      </c>
      <c r="B62" s="32"/>
      <c r="C62" s="32"/>
      <c r="D62" s="32"/>
      <c r="E62" s="33"/>
      <c r="F62" s="34">
        <f t="shared" si="0"/>
        <v>0</v>
      </c>
      <c r="G62" s="35">
        <f t="shared" si="1"/>
        <v>0</v>
      </c>
      <c r="H62" s="36">
        <f t="shared" si="2"/>
        <v>0</v>
      </c>
      <c r="I62" s="37">
        <f t="shared" si="3"/>
        <v>0</v>
      </c>
    </row>
    <row r="63" spans="1:9" x14ac:dyDescent="0.2">
      <c r="A63" s="6" t="s">
        <v>60</v>
      </c>
      <c r="B63" s="32"/>
      <c r="C63" s="32"/>
      <c r="D63" s="32">
        <v>50</v>
      </c>
      <c r="E63" s="33"/>
      <c r="F63" s="34">
        <f t="shared" si="0"/>
        <v>1</v>
      </c>
      <c r="G63" s="35">
        <f t="shared" si="1"/>
        <v>1</v>
      </c>
      <c r="H63" s="36">
        <f t="shared" si="2"/>
        <v>50</v>
      </c>
      <c r="I63" s="37">
        <f t="shared" si="3"/>
        <v>50</v>
      </c>
    </row>
    <row r="64" spans="1:9" x14ac:dyDescent="0.2">
      <c r="A64" s="6" t="s">
        <v>72</v>
      </c>
      <c r="B64" s="32">
        <v>76</v>
      </c>
      <c r="C64" s="32">
        <v>63</v>
      </c>
      <c r="D64" s="32"/>
      <c r="E64" s="33"/>
      <c r="F64" s="34">
        <f t="shared" si="0"/>
        <v>2</v>
      </c>
      <c r="G64" s="35">
        <f t="shared" si="1"/>
        <v>2</v>
      </c>
      <c r="H64" s="36">
        <f t="shared" si="2"/>
        <v>139</v>
      </c>
      <c r="I64" s="37">
        <f t="shared" si="3"/>
        <v>139</v>
      </c>
    </row>
    <row r="65" spans="1:9" x14ac:dyDescent="0.2">
      <c r="A65" s="6" t="s">
        <v>117</v>
      </c>
      <c r="B65" s="32">
        <v>76</v>
      </c>
      <c r="C65" s="32">
        <v>75</v>
      </c>
      <c r="D65" s="32"/>
      <c r="E65" s="33"/>
      <c r="F65" s="34">
        <f t="shared" si="0"/>
        <v>2</v>
      </c>
      <c r="G65" s="35">
        <f t="shared" si="1"/>
        <v>2</v>
      </c>
      <c r="H65" s="36">
        <f t="shared" si="2"/>
        <v>151</v>
      </c>
      <c r="I65" s="37">
        <f t="shared" si="3"/>
        <v>151</v>
      </c>
    </row>
    <row r="66" spans="1:9" x14ac:dyDescent="0.2">
      <c r="A66" s="6" t="s">
        <v>13</v>
      </c>
      <c r="B66" s="32"/>
      <c r="C66" s="32"/>
      <c r="D66" s="32"/>
      <c r="E66" s="33"/>
      <c r="F66" s="34">
        <f t="shared" si="0"/>
        <v>0</v>
      </c>
      <c r="G66" s="35">
        <f t="shared" si="1"/>
        <v>0</v>
      </c>
      <c r="H66" s="36">
        <f t="shared" si="2"/>
        <v>0</v>
      </c>
      <c r="I66" s="37">
        <f t="shared" si="3"/>
        <v>0</v>
      </c>
    </row>
    <row r="67" spans="1:9" x14ac:dyDescent="0.2">
      <c r="A67" s="6" t="s">
        <v>47</v>
      </c>
      <c r="B67" s="32">
        <v>76</v>
      </c>
      <c r="C67" s="32">
        <v>60</v>
      </c>
      <c r="D67" s="32">
        <v>84</v>
      </c>
      <c r="E67" s="33">
        <v>63</v>
      </c>
      <c r="F67" s="34">
        <f t="shared" si="0"/>
        <v>4</v>
      </c>
      <c r="G67" s="35">
        <f t="shared" si="1"/>
        <v>4</v>
      </c>
      <c r="H67" s="36">
        <f t="shared" si="2"/>
        <v>283</v>
      </c>
      <c r="I67" s="37">
        <f t="shared" si="3"/>
        <v>283</v>
      </c>
    </row>
    <row r="68" spans="1:9" x14ac:dyDescent="0.2">
      <c r="A68" s="6" t="s">
        <v>85</v>
      </c>
      <c r="B68" s="32">
        <v>50</v>
      </c>
      <c r="C68" s="32"/>
      <c r="D68" s="32"/>
      <c r="E68" s="33"/>
      <c r="F68" s="34">
        <f t="shared" ref="F68:F100" si="10">COUNT(B68:E68)</f>
        <v>1</v>
      </c>
      <c r="G68" s="35">
        <f t="shared" ref="G68:G100" si="11">SUM(F68)</f>
        <v>1</v>
      </c>
      <c r="H68" s="36">
        <f t="shared" ref="H68:H100" si="12">SUM(B68:E68)</f>
        <v>50</v>
      </c>
      <c r="I68" s="37">
        <f t="shared" ref="I68:I100" si="13">SUM(H68)</f>
        <v>50</v>
      </c>
    </row>
    <row r="69" spans="1:9" x14ac:dyDescent="0.2">
      <c r="A69" s="6" t="s">
        <v>14</v>
      </c>
      <c r="B69" s="32"/>
      <c r="C69" s="32"/>
      <c r="D69" s="32">
        <v>80</v>
      </c>
      <c r="E69" s="33">
        <v>60</v>
      </c>
      <c r="F69" s="34">
        <f t="shared" si="10"/>
        <v>2</v>
      </c>
      <c r="G69" s="35">
        <f t="shared" si="11"/>
        <v>2</v>
      </c>
      <c r="H69" s="36">
        <f t="shared" si="12"/>
        <v>140</v>
      </c>
      <c r="I69" s="37">
        <f t="shared" si="13"/>
        <v>140</v>
      </c>
    </row>
    <row r="70" spans="1:9" x14ac:dyDescent="0.2">
      <c r="A70" s="6" t="s">
        <v>46</v>
      </c>
      <c r="B70" s="32">
        <v>50</v>
      </c>
      <c r="C70" s="32"/>
      <c r="D70" s="32">
        <v>62</v>
      </c>
      <c r="E70" s="33"/>
      <c r="F70" s="34">
        <f t="shared" si="10"/>
        <v>2</v>
      </c>
      <c r="G70" s="35">
        <f t="shared" si="11"/>
        <v>2</v>
      </c>
      <c r="H70" s="36">
        <f t="shared" si="12"/>
        <v>112</v>
      </c>
      <c r="I70" s="37">
        <f t="shared" si="13"/>
        <v>112</v>
      </c>
    </row>
    <row r="71" spans="1:9" x14ac:dyDescent="0.2">
      <c r="A71" s="6" t="s">
        <v>15</v>
      </c>
      <c r="B71" s="32"/>
      <c r="C71" s="32"/>
      <c r="D71" s="32"/>
      <c r="E71" s="33"/>
      <c r="F71" s="34">
        <f t="shared" si="10"/>
        <v>0</v>
      </c>
      <c r="G71" s="35">
        <f t="shared" si="11"/>
        <v>0</v>
      </c>
      <c r="H71" s="36">
        <f t="shared" si="12"/>
        <v>0</v>
      </c>
      <c r="I71" s="37">
        <f t="shared" si="13"/>
        <v>0</v>
      </c>
    </row>
    <row r="72" spans="1:9" x14ac:dyDescent="0.2">
      <c r="A72" s="6" t="s">
        <v>54</v>
      </c>
      <c r="B72" s="32">
        <v>76</v>
      </c>
      <c r="C72" s="32">
        <v>60</v>
      </c>
      <c r="D72" s="32">
        <v>84</v>
      </c>
      <c r="E72" s="33">
        <v>63</v>
      </c>
      <c r="F72" s="34">
        <f t="shared" si="10"/>
        <v>4</v>
      </c>
      <c r="G72" s="35">
        <f t="shared" si="11"/>
        <v>4</v>
      </c>
      <c r="H72" s="36">
        <f t="shared" si="12"/>
        <v>283</v>
      </c>
      <c r="I72" s="37">
        <f t="shared" si="13"/>
        <v>283</v>
      </c>
    </row>
    <row r="73" spans="1:9" x14ac:dyDescent="0.2">
      <c r="A73" s="6" t="s">
        <v>102</v>
      </c>
      <c r="B73" s="32"/>
      <c r="C73" s="32"/>
      <c r="D73" s="32"/>
      <c r="E73" s="33"/>
      <c r="F73" s="34">
        <f t="shared" si="10"/>
        <v>0</v>
      </c>
      <c r="G73" s="35">
        <f t="shared" si="11"/>
        <v>0</v>
      </c>
      <c r="H73" s="36">
        <f t="shared" si="12"/>
        <v>0</v>
      </c>
      <c r="I73" s="37">
        <f t="shared" si="13"/>
        <v>0</v>
      </c>
    </row>
    <row r="74" spans="1:9" x14ac:dyDescent="0.2">
      <c r="A74" s="6" t="s">
        <v>16</v>
      </c>
      <c r="B74" s="32">
        <v>50</v>
      </c>
      <c r="C74" s="32">
        <v>48</v>
      </c>
      <c r="D74" s="32">
        <v>50</v>
      </c>
      <c r="E74" s="33"/>
      <c r="F74" s="34">
        <f t="shared" si="10"/>
        <v>3</v>
      </c>
      <c r="G74" s="35">
        <f t="shared" si="11"/>
        <v>3</v>
      </c>
      <c r="H74" s="36">
        <f t="shared" si="12"/>
        <v>148</v>
      </c>
      <c r="I74" s="37">
        <f t="shared" si="13"/>
        <v>148</v>
      </c>
    </row>
    <row r="75" spans="1:9" x14ac:dyDescent="0.2">
      <c r="A75" s="6" t="s">
        <v>80</v>
      </c>
      <c r="B75" s="32">
        <v>76</v>
      </c>
      <c r="C75" s="32">
        <v>63</v>
      </c>
      <c r="D75" s="32">
        <v>80</v>
      </c>
      <c r="E75" s="33"/>
      <c r="F75" s="34">
        <f t="shared" si="10"/>
        <v>3</v>
      </c>
      <c r="G75" s="35">
        <f t="shared" si="11"/>
        <v>3</v>
      </c>
      <c r="H75" s="36">
        <f t="shared" si="12"/>
        <v>219</v>
      </c>
      <c r="I75" s="37">
        <f t="shared" si="13"/>
        <v>219</v>
      </c>
    </row>
    <row r="76" spans="1:9" x14ac:dyDescent="0.2">
      <c r="A76" s="6" t="s">
        <v>17</v>
      </c>
      <c r="B76" s="32">
        <v>76</v>
      </c>
      <c r="C76" s="32">
        <v>63</v>
      </c>
      <c r="D76" s="32">
        <v>80</v>
      </c>
      <c r="E76" s="33">
        <v>60</v>
      </c>
      <c r="F76" s="34">
        <f t="shared" si="10"/>
        <v>4</v>
      </c>
      <c r="G76" s="35">
        <f t="shared" si="11"/>
        <v>4</v>
      </c>
      <c r="H76" s="36">
        <f t="shared" si="12"/>
        <v>279</v>
      </c>
      <c r="I76" s="37">
        <f t="shared" si="13"/>
        <v>279</v>
      </c>
    </row>
    <row r="77" spans="1:9" x14ac:dyDescent="0.2">
      <c r="A77" s="6" t="s">
        <v>18</v>
      </c>
      <c r="B77" s="32"/>
      <c r="C77" s="32">
        <v>75</v>
      </c>
      <c r="D77" s="32"/>
      <c r="E77" s="33">
        <v>60</v>
      </c>
      <c r="F77" s="34">
        <f t="shared" si="10"/>
        <v>2</v>
      </c>
      <c r="G77" s="35">
        <f t="shared" si="11"/>
        <v>2</v>
      </c>
      <c r="H77" s="36">
        <f t="shared" si="12"/>
        <v>135</v>
      </c>
      <c r="I77" s="37">
        <f t="shared" si="13"/>
        <v>135</v>
      </c>
    </row>
    <row r="78" spans="1:9" x14ac:dyDescent="0.2">
      <c r="A78" s="6" t="s">
        <v>105</v>
      </c>
      <c r="B78" s="32">
        <v>76</v>
      </c>
      <c r="C78" s="32">
        <v>63</v>
      </c>
      <c r="D78" s="32"/>
      <c r="E78" s="33">
        <v>60</v>
      </c>
      <c r="F78" s="34">
        <f t="shared" si="10"/>
        <v>3</v>
      </c>
      <c r="G78" s="35">
        <f t="shared" si="11"/>
        <v>3</v>
      </c>
      <c r="H78" s="36">
        <f t="shared" si="12"/>
        <v>199</v>
      </c>
      <c r="I78" s="37">
        <f t="shared" si="13"/>
        <v>199</v>
      </c>
    </row>
    <row r="79" spans="1:9" x14ac:dyDescent="0.2">
      <c r="A79" s="6" t="s">
        <v>109</v>
      </c>
      <c r="B79" s="32"/>
      <c r="C79" s="32"/>
      <c r="D79" s="32"/>
      <c r="E79" s="33"/>
      <c r="F79" s="34">
        <f t="shared" si="10"/>
        <v>0</v>
      </c>
      <c r="G79" s="35">
        <f t="shared" si="11"/>
        <v>0</v>
      </c>
      <c r="H79" s="36">
        <f t="shared" si="12"/>
        <v>0</v>
      </c>
      <c r="I79" s="37">
        <f t="shared" si="13"/>
        <v>0</v>
      </c>
    </row>
    <row r="80" spans="1:9" x14ac:dyDescent="0.2">
      <c r="A80" s="6" t="s">
        <v>57</v>
      </c>
      <c r="B80" s="32"/>
      <c r="C80" s="32"/>
      <c r="D80" s="32"/>
      <c r="E80" s="33"/>
      <c r="F80" s="34">
        <f t="shared" si="10"/>
        <v>0</v>
      </c>
      <c r="G80" s="35">
        <f t="shared" si="11"/>
        <v>0</v>
      </c>
      <c r="H80" s="36">
        <f t="shared" si="12"/>
        <v>0</v>
      </c>
      <c r="I80" s="37">
        <f t="shared" si="13"/>
        <v>0</v>
      </c>
    </row>
    <row r="81" spans="1:9" x14ac:dyDescent="0.2">
      <c r="A81" s="6" t="s">
        <v>19</v>
      </c>
      <c r="B81" s="32">
        <v>65</v>
      </c>
      <c r="C81" s="32">
        <v>65</v>
      </c>
      <c r="D81" s="32">
        <v>76</v>
      </c>
      <c r="E81" s="33">
        <v>58</v>
      </c>
      <c r="F81" s="34">
        <f t="shared" si="10"/>
        <v>4</v>
      </c>
      <c r="G81" s="35">
        <f t="shared" si="11"/>
        <v>4</v>
      </c>
      <c r="H81" s="36">
        <f t="shared" si="12"/>
        <v>264</v>
      </c>
      <c r="I81" s="37">
        <f t="shared" si="13"/>
        <v>264</v>
      </c>
    </row>
    <row r="82" spans="1:9" x14ac:dyDescent="0.2">
      <c r="A82" s="6" t="s">
        <v>75</v>
      </c>
      <c r="B82" s="32"/>
      <c r="C82" s="32">
        <v>65</v>
      </c>
      <c r="D82" s="32"/>
      <c r="E82" s="33"/>
      <c r="F82" s="34">
        <f t="shared" si="10"/>
        <v>1</v>
      </c>
      <c r="G82" s="35">
        <f t="shared" si="11"/>
        <v>1</v>
      </c>
      <c r="H82" s="36">
        <f t="shared" si="12"/>
        <v>65</v>
      </c>
      <c r="I82" s="37">
        <f t="shared" si="13"/>
        <v>65</v>
      </c>
    </row>
    <row r="83" spans="1:9" x14ac:dyDescent="0.2">
      <c r="A83" s="6" t="s">
        <v>20</v>
      </c>
      <c r="B83" s="32">
        <v>50</v>
      </c>
      <c r="C83" s="32"/>
      <c r="D83" s="32">
        <v>62</v>
      </c>
      <c r="E83" s="33">
        <v>51</v>
      </c>
      <c r="F83" s="34">
        <f t="shared" si="10"/>
        <v>3</v>
      </c>
      <c r="G83" s="35">
        <f t="shared" si="11"/>
        <v>3</v>
      </c>
      <c r="H83" s="36">
        <f t="shared" si="12"/>
        <v>163</v>
      </c>
      <c r="I83" s="37">
        <f t="shared" si="13"/>
        <v>163</v>
      </c>
    </row>
    <row r="84" spans="1:9" x14ac:dyDescent="0.2">
      <c r="A84" s="6" t="s">
        <v>64</v>
      </c>
      <c r="B84" s="32"/>
      <c r="C84" s="32"/>
      <c r="D84" s="32"/>
      <c r="E84" s="33"/>
      <c r="F84" s="34">
        <f t="shared" si="10"/>
        <v>0</v>
      </c>
      <c r="G84" s="35">
        <f t="shared" si="11"/>
        <v>0</v>
      </c>
      <c r="H84" s="36">
        <f t="shared" si="12"/>
        <v>0</v>
      </c>
      <c r="I84" s="37">
        <f t="shared" si="13"/>
        <v>0</v>
      </c>
    </row>
    <row r="85" spans="1:9" x14ac:dyDescent="0.2">
      <c r="A85" s="6" t="s">
        <v>26</v>
      </c>
      <c r="B85" s="32"/>
      <c r="C85" s="32"/>
      <c r="D85" s="32">
        <v>62</v>
      </c>
      <c r="E85" s="33">
        <v>51</v>
      </c>
      <c r="F85" s="34">
        <f t="shared" si="10"/>
        <v>2</v>
      </c>
      <c r="G85" s="35">
        <f t="shared" si="11"/>
        <v>2</v>
      </c>
      <c r="H85" s="36">
        <f t="shared" si="12"/>
        <v>113</v>
      </c>
      <c r="I85" s="37">
        <f t="shared" si="13"/>
        <v>113</v>
      </c>
    </row>
    <row r="86" spans="1:9" x14ac:dyDescent="0.2">
      <c r="A86" s="6" t="s">
        <v>43</v>
      </c>
      <c r="B86" s="32">
        <v>76</v>
      </c>
      <c r="C86" s="32">
        <v>63</v>
      </c>
      <c r="D86" s="32">
        <v>80</v>
      </c>
      <c r="E86" s="33">
        <v>60</v>
      </c>
      <c r="F86" s="34">
        <f t="shared" si="10"/>
        <v>4</v>
      </c>
      <c r="G86" s="35">
        <f t="shared" si="11"/>
        <v>4</v>
      </c>
      <c r="H86" s="36">
        <f t="shared" si="12"/>
        <v>279</v>
      </c>
      <c r="I86" s="37">
        <f t="shared" si="13"/>
        <v>279</v>
      </c>
    </row>
    <row r="87" spans="1:9" x14ac:dyDescent="0.2">
      <c r="A87" s="6" t="s">
        <v>121</v>
      </c>
      <c r="B87" s="32"/>
      <c r="C87" s="32">
        <v>48</v>
      </c>
      <c r="D87" s="32">
        <v>62</v>
      </c>
      <c r="E87" s="33"/>
      <c r="F87" s="34">
        <f t="shared" si="10"/>
        <v>2</v>
      </c>
      <c r="G87" s="35">
        <f t="shared" si="11"/>
        <v>2</v>
      </c>
      <c r="H87" s="36">
        <f t="shared" si="12"/>
        <v>110</v>
      </c>
      <c r="I87" s="37">
        <f t="shared" si="13"/>
        <v>110</v>
      </c>
    </row>
    <row r="88" spans="1:9" x14ac:dyDescent="0.2">
      <c r="A88" s="6" t="s">
        <v>61</v>
      </c>
      <c r="B88" s="32"/>
      <c r="C88" s="32"/>
      <c r="D88" s="32"/>
      <c r="E88" s="33"/>
      <c r="F88" s="34">
        <f t="shared" si="10"/>
        <v>0</v>
      </c>
      <c r="G88" s="35">
        <f t="shared" si="11"/>
        <v>0</v>
      </c>
      <c r="H88" s="36">
        <f t="shared" si="12"/>
        <v>0</v>
      </c>
      <c r="I88" s="37">
        <f t="shared" si="13"/>
        <v>0</v>
      </c>
    </row>
    <row r="89" spans="1:9" x14ac:dyDescent="0.2">
      <c r="A89" s="6" t="s">
        <v>112</v>
      </c>
      <c r="B89" s="32"/>
      <c r="C89" s="32">
        <v>48</v>
      </c>
      <c r="D89" s="32"/>
      <c r="E89" s="33"/>
      <c r="F89" s="34">
        <f t="shared" si="10"/>
        <v>1</v>
      </c>
      <c r="G89" s="35">
        <f t="shared" si="11"/>
        <v>1</v>
      </c>
      <c r="H89" s="36">
        <f t="shared" si="12"/>
        <v>48</v>
      </c>
      <c r="I89" s="37">
        <f t="shared" si="13"/>
        <v>48</v>
      </c>
    </row>
    <row r="90" spans="1:9" x14ac:dyDescent="0.2">
      <c r="A90" s="6" t="s">
        <v>96</v>
      </c>
      <c r="B90" s="32"/>
      <c r="C90" s="32"/>
      <c r="D90" s="32"/>
      <c r="E90" s="33"/>
      <c r="F90" s="34">
        <f t="shared" si="10"/>
        <v>0</v>
      </c>
      <c r="G90" s="35">
        <f t="shared" si="11"/>
        <v>0</v>
      </c>
      <c r="H90" s="36">
        <f t="shared" si="12"/>
        <v>0</v>
      </c>
      <c r="I90" s="37">
        <f t="shared" si="13"/>
        <v>0</v>
      </c>
    </row>
    <row r="91" spans="1:9" x14ac:dyDescent="0.2">
      <c r="A91" s="6" t="s">
        <v>97</v>
      </c>
      <c r="B91" s="32"/>
      <c r="C91" s="32"/>
      <c r="D91" s="32"/>
      <c r="E91" s="33"/>
      <c r="F91" s="34">
        <f t="shared" si="10"/>
        <v>0</v>
      </c>
      <c r="G91" s="35">
        <f t="shared" si="11"/>
        <v>0</v>
      </c>
      <c r="H91" s="36">
        <f t="shared" si="12"/>
        <v>0</v>
      </c>
      <c r="I91" s="37">
        <f t="shared" si="13"/>
        <v>0</v>
      </c>
    </row>
    <row r="92" spans="1:9" x14ac:dyDescent="0.2">
      <c r="A92" s="6" t="s">
        <v>82</v>
      </c>
      <c r="B92" s="32"/>
      <c r="C92" s="32"/>
      <c r="D92" s="32">
        <v>84</v>
      </c>
      <c r="E92" s="33"/>
      <c r="F92" s="34">
        <f t="shared" si="10"/>
        <v>1</v>
      </c>
      <c r="G92" s="35">
        <f t="shared" si="11"/>
        <v>1</v>
      </c>
      <c r="H92" s="36">
        <f t="shared" si="12"/>
        <v>84</v>
      </c>
      <c r="I92" s="37">
        <f t="shared" si="13"/>
        <v>84</v>
      </c>
    </row>
    <row r="93" spans="1:9" x14ac:dyDescent="0.2">
      <c r="A93" s="6" t="s">
        <v>73</v>
      </c>
      <c r="B93" s="32"/>
      <c r="C93" s="32"/>
      <c r="D93" s="32"/>
      <c r="E93" s="33"/>
      <c r="F93" s="34">
        <f t="shared" si="10"/>
        <v>0</v>
      </c>
      <c r="G93" s="35">
        <f t="shared" si="11"/>
        <v>0</v>
      </c>
      <c r="H93" s="36">
        <f t="shared" si="12"/>
        <v>0</v>
      </c>
      <c r="I93" s="37">
        <f t="shared" si="13"/>
        <v>0</v>
      </c>
    </row>
    <row r="94" spans="1:9" x14ac:dyDescent="0.2">
      <c r="A94" s="13" t="s">
        <v>108</v>
      </c>
      <c r="B94" s="32"/>
      <c r="C94" s="32"/>
      <c r="D94" s="32"/>
      <c r="E94" s="33"/>
      <c r="F94" s="34">
        <f t="shared" si="10"/>
        <v>0</v>
      </c>
      <c r="G94" s="35">
        <f t="shared" si="11"/>
        <v>0</v>
      </c>
      <c r="H94" s="36">
        <f t="shared" si="12"/>
        <v>0</v>
      </c>
      <c r="I94" s="37">
        <f t="shared" si="13"/>
        <v>0</v>
      </c>
    </row>
    <row r="95" spans="1:9" x14ac:dyDescent="0.2">
      <c r="A95" s="13" t="s">
        <v>98</v>
      </c>
      <c r="B95" s="32"/>
      <c r="C95" s="32"/>
      <c r="D95" s="32"/>
      <c r="E95" s="33"/>
      <c r="F95" s="34">
        <f t="shared" si="10"/>
        <v>0</v>
      </c>
      <c r="G95" s="35">
        <f t="shared" si="11"/>
        <v>0</v>
      </c>
      <c r="H95" s="36">
        <f t="shared" si="12"/>
        <v>0</v>
      </c>
      <c r="I95" s="37">
        <f t="shared" si="13"/>
        <v>0</v>
      </c>
    </row>
    <row r="96" spans="1:9" x14ac:dyDescent="0.2">
      <c r="A96" s="13" t="s">
        <v>116</v>
      </c>
      <c r="B96" s="32"/>
      <c r="C96" s="32"/>
      <c r="D96" s="32"/>
      <c r="E96" s="33"/>
      <c r="F96" s="34">
        <f t="shared" si="10"/>
        <v>0</v>
      </c>
      <c r="G96" s="35">
        <f t="shared" si="11"/>
        <v>0</v>
      </c>
      <c r="H96" s="36">
        <f t="shared" si="12"/>
        <v>0</v>
      </c>
      <c r="I96" s="37">
        <f t="shared" si="13"/>
        <v>0</v>
      </c>
    </row>
    <row r="97" spans="1:9" x14ac:dyDescent="0.2">
      <c r="A97" s="13" t="s">
        <v>101</v>
      </c>
      <c r="B97" s="32">
        <v>65</v>
      </c>
      <c r="C97" s="32">
        <v>65</v>
      </c>
      <c r="D97" s="32">
        <v>76</v>
      </c>
      <c r="E97" s="33">
        <v>58</v>
      </c>
      <c r="F97" s="34">
        <f t="shared" si="10"/>
        <v>4</v>
      </c>
      <c r="G97" s="35">
        <f t="shared" si="11"/>
        <v>4</v>
      </c>
      <c r="H97" s="36">
        <f t="shared" si="12"/>
        <v>264</v>
      </c>
      <c r="I97" s="37">
        <f t="shared" si="13"/>
        <v>264</v>
      </c>
    </row>
    <row r="98" spans="1:9" x14ac:dyDescent="0.2">
      <c r="A98" s="13" t="s">
        <v>99</v>
      </c>
      <c r="B98" s="32"/>
      <c r="C98" s="32"/>
      <c r="D98" s="32"/>
      <c r="E98" s="33"/>
      <c r="F98" s="34">
        <f t="shared" si="10"/>
        <v>0</v>
      </c>
      <c r="G98" s="35">
        <f t="shared" si="11"/>
        <v>0</v>
      </c>
      <c r="H98" s="36">
        <f t="shared" si="12"/>
        <v>0</v>
      </c>
      <c r="I98" s="37">
        <f t="shared" si="13"/>
        <v>0</v>
      </c>
    </row>
    <row r="99" spans="1:9" x14ac:dyDescent="0.2">
      <c r="A99" s="13" t="s">
        <v>74</v>
      </c>
      <c r="B99" s="32">
        <v>50</v>
      </c>
      <c r="C99" s="32">
        <v>48</v>
      </c>
      <c r="D99" s="32">
        <v>62</v>
      </c>
      <c r="E99" s="33">
        <v>51</v>
      </c>
      <c r="F99" s="34">
        <f t="shared" si="10"/>
        <v>4</v>
      </c>
      <c r="G99" s="35">
        <f t="shared" si="11"/>
        <v>4</v>
      </c>
      <c r="H99" s="36">
        <f t="shared" si="12"/>
        <v>211</v>
      </c>
      <c r="I99" s="37">
        <f t="shared" si="13"/>
        <v>211</v>
      </c>
    </row>
    <row r="100" spans="1:9" ht="13.5" thickBot="1" x14ac:dyDescent="0.25">
      <c r="A100" s="7" t="s">
        <v>21</v>
      </c>
      <c r="B100" s="38"/>
      <c r="C100" s="38"/>
      <c r="D100" s="38"/>
      <c r="E100" s="33">
        <v>51</v>
      </c>
      <c r="F100" s="34">
        <f t="shared" si="10"/>
        <v>1</v>
      </c>
      <c r="G100" s="35">
        <f t="shared" si="11"/>
        <v>1</v>
      </c>
      <c r="H100" s="36">
        <f t="shared" si="12"/>
        <v>51</v>
      </c>
      <c r="I100" s="37">
        <f t="shared" si="13"/>
        <v>51</v>
      </c>
    </row>
    <row r="102" spans="1:9" x14ac:dyDescent="0.2">
      <c r="B102" s="49"/>
      <c r="C102" s="49"/>
    </row>
  </sheetData>
  <mergeCells count="4">
    <mergeCell ref="H2:H3"/>
    <mergeCell ref="I2:I3"/>
    <mergeCell ref="F2:F3"/>
    <mergeCell ref="G2:G3"/>
  </mergeCells>
  <phoneticPr fontId="7" type="noConversion"/>
  <pageMargins left="0.78740157480314965" right="0.78740157480314965" top="0.39370078740157483" bottom="0.39370078740157483" header="0" footer="0"/>
  <pageSetup paperSize="9" orientation="portrait" copies="15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00"/>
  <sheetViews>
    <sheetView zoomScale="130" zoomScaleNormal="130" workbookViewId="0">
      <pane ySplit="3" topLeftCell="A4" activePane="bottomLeft" state="frozen"/>
      <selection pane="bottomLeft"/>
    </sheetView>
  </sheetViews>
  <sheetFormatPr defaultColWidth="9" defaultRowHeight="12.75" x14ac:dyDescent="0.2"/>
  <cols>
    <col min="1" max="1" width="17" customWidth="1"/>
    <col min="2" max="11" width="4" customWidth="1"/>
    <col min="12" max="15" width="5.5703125" customWidth="1"/>
  </cols>
  <sheetData>
    <row r="1" spans="1:15" ht="27.75" customHeight="1" thickBot="1" x14ac:dyDescent="0.3">
      <c r="A1" s="19" t="s">
        <v>139</v>
      </c>
      <c r="O1" s="20" t="s">
        <v>27</v>
      </c>
    </row>
    <row r="2" spans="1:15" s="1" customFormat="1" ht="54.75" customHeight="1" x14ac:dyDescent="0.2">
      <c r="A2" s="8"/>
      <c r="B2" s="10" t="s">
        <v>0</v>
      </c>
      <c r="C2" s="10" t="s">
        <v>1</v>
      </c>
      <c r="D2" s="10" t="s">
        <v>0</v>
      </c>
      <c r="E2" s="10" t="s">
        <v>1</v>
      </c>
      <c r="F2" s="10" t="s">
        <v>0</v>
      </c>
      <c r="G2" s="10" t="s">
        <v>1</v>
      </c>
      <c r="H2" s="10" t="s">
        <v>0</v>
      </c>
      <c r="I2" s="10" t="s">
        <v>1</v>
      </c>
      <c r="J2" s="10" t="s">
        <v>0</v>
      </c>
      <c r="K2" s="10" t="s">
        <v>1</v>
      </c>
      <c r="L2" s="101" t="s">
        <v>128</v>
      </c>
      <c r="M2" s="99" t="s">
        <v>30</v>
      </c>
      <c r="N2" s="93" t="s">
        <v>28</v>
      </c>
      <c r="O2" s="95" t="s">
        <v>29</v>
      </c>
    </row>
    <row r="3" spans="1:15" ht="18" customHeight="1" thickBot="1" x14ac:dyDescent="0.25">
      <c r="A3" s="5"/>
      <c r="B3" s="3">
        <v>2</v>
      </c>
      <c r="C3" s="3">
        <v>3</v>
      </c>
      <c r="D3" s="3">
        <v>9</v>
      </c>
      <c r="E3" s="3">
        <v>10</v>
      </c>
      <c r="F3" s="3">
        <v>16</v>
      </c>
      <c r="G3" s="3">
        <v>17</v>
      </c>
      <c r="H3" s="3">
        <v>23</v>
      </c>
      <c r="I3" s="3">
        <v>24</v>
      </c>
      <c r="J3" s="3">
        <v>30</v>
      </c>
      <c r="K3" s="31">
        <v>31</v>
      </c>
      <c r="L3" s="102"/>
      <c r="M3" s="100"/>
      <c r="N3" s="94"/>
      <c r="O3" s="96"/>
    </row>
    <row r="4" spans="1:15" x14ac:dyDescent="0.2">
      <c r="A4" s="6" t="s">
        <v>83</v>
      </c>
      <c r="B4" s="32">
        <v>92</v>
      </c>
      <c r="C4" s="32"/>
      <c r="D4" s="32"/>
      <c r="E4" s="32"/>
      <c r="F4" s="32">
        <v>98</v>
      </c>
      <c r="G4" s="32"/>
      <c r="H4" s="32"/>
      <c r="I4" s="32"/>
      <c r="J4" s="33"/>
      <c r="K4" s="33"/>
      <c r="L4" s="39">
        <f>COUNT(B4:K4)</f>
        <v>2</v>
      </c>
      <c r="M4" s="35">
        <f>SUM(feb!F4 + L4)</f>
        <v>4</v>
      </c>
      <c r="N4" s="36">
        <f>SUM(B4:K4)</f>
        <v>190</v>
      </c>
      <c r="O4" s="37">
        <f>SUM(feb!H4 + N4)</f>
        <v>349</v>
      </c>
    </row>
    <row r="5" spans="1:15" x14ac:dyDescent="0.2">
      <c r="A5" s="6" t="s">
        <v>2</v>
      </c>
      <c r="B5" s="32"/>
      <c r="C5" s="32"/>
      <c r="D5" s="32"/>
      <c r="E5" s="32"/>
      <c r="F5" s="32"/>
      <c r="G5" s="32"/>
      <c r="H5" s="32"/>
      <c r="I5" s="32"/>
      <c r="J5" s="33"/>
      <c r="K5" s="33"/>
      <c r="L5" s="39">
        <f t="shared" ref="L5:L67" si="0">COUNT(B5:K5)</f>
        <v>0</v>
      </c>
      <c r="M5" s="35">
        <f>SUM(feb!F5 + L5)</f>
        <v>0</v>
      </c>
      <c r="N5" s="36">
        <f t="shared" ref="N5:N67" si="1">SUM(B5:K5)</f>
        <v>0</v>
      </c>
      <c r="O5" s="37">
        <f>SUM(feb!H5 + N5)</f>
        <v>0</v>
      </c>
    </row>
    <row r="6" spans="1:15" x14ac:dyDescent="0.2">
      <c r="A6" s="6" t="s">
        <v>22</v>
      </c>
      <c r="B6" s="32"/>
      <c r="C6" s="32"/>
      <c r="D6" s="32"/>
      <c r="E6" s="32"/>
      <c r="F6" s="32"/>
      <c r="G6" s="32"/>
      <c r="H6" s="32"/>
      <c r="I6" s="32"/>
      <c r="J6" s="33"/>
      <c r="K6" s="33"/>
      <c r="L6" s="39">
        <f t="shared" si="0"/>
        <v>0</v>
      </c>
      <c r="M6" s="35">
        <f>SUM(feb!F6 + L6)</f>
        <v>1</v>
      </c>
      <c r="N6" s="36">
        <f t="shared" si="1"/>
        <v>0</v>
      </c>
      <c r="O6" s="37">
        <f>SUM(feb!H6 + N6)</f>
        <v>63</v>
      </c>
    </row>
    <row r="7" spans="1:15" x14ac:dyDescent="0.2">
      <c r="A7" s="6" t="s">
        <v>62</v>
      </c>
      <c r="B7" s="32"/>
      <c r="C7" s="32"/>
      <c r="D7" s="32">
        <v>97</v>
      </c>
      <c r="E7" s="32"/>
      <c r="F7" s="32"/>
      <c r="G7" s="32">
        <v>66</v>
      </c>
      <c r="H7" s="32"/>
      <c r="I7" s="32"/>
      <c r="J7" s="33">
        <v>116</v>
      </c>
      <c r="K7" s="33"/>
      <c r="L7" s="39">
        <f t="shared" si="0"/>
        <v>3</v>
      </c>
      <c r="M7" s="35">
        <f>SUM(feb!F7 + L7)</f>
        <v>4</v>
      </c>
      <c r="N7" s="36">
        <f t="shared" si="1"/>
        <v>279</v>
      </c>
      <c r="O7" s="37">
        <f>SUM(feb!H7 + N7)</f>
        <v>355</v>
      </c>
    </row>
    <row r="8" spans="1:15" x14ac:dyDescent="0.2">
      <c r="A8" s="6" t="s">
        <v>55</v>
      </c>
      <c r="B8" s="32"/>
      <c r="C8" s="32"/>
      <c r="D8" s="32"/>
      <c r="E8" s="32"/>
      <c r="F8" s="32"/>
      <c r="G8" s="32"/>
      <c r="H8" s="32"/>
      <c r="I8" s="32"/>
      <c r="J8" s="33"/>
      <c r="K8" s="33"/>
      <c r="L8" s="39">
        <f t="shared" si="0"/>
        <v>0</v>
      </c>
      <c r="M8" s="35">
        <f>SUM(feb!F8 + L8)</f>
        <v>0</v>
      </c>
      <c r="N8" s="36">
        <f t="shared" si="1"/>
        <v>0</v>
      </c>
      <c r="O8" s="37">
        <f>SUM(feb!H8 + N8)</f>
        <v>0</v>
      </c>
    </row>
    <row r="9" spans="1:15" x14ac:dyDescent="0.2">
      <c r="A9" s="6" t="s">
        <v>59</v>
      </c>
      <c r="B9" s="32">
        <v>66</v>
      </c>
      <c r="C9" s="32"/>
      <c r="D9" s="32"/>
      <c r="E9" s="32"/>
      <c r="F9" s="32"/>
      <c r="G9" s="32"/>
      <c r="H9" s="32">
        <v>81</v>
      </c>
      <c r="I9" s="32">
        <v>62</v>
      </c>
      <c r="J9" s="33">
        <v>79</v>
      </c>
      <c r="K9" s="33">
        <v>62</v>
      </c>
      <c r="L9" s="39">
        <f t="shared" si="0"/>
        <v>5</v>
      </c>
      <c r="M9" s="35">
        <f>SUM(feb!F9 + L9)</f>
        <v>9</v>
      </c>
      <c r="N9" s="36">
        <f t="shared" si="1"/>
        <v>350</v>
      </c>
      <c r="O9" s="37">
        <f>SUM(feb!H9 + N9)</f>
        <v>614</v>
      </c>
    </row>
    <row r="10" spans="1:15" x14ac:dyDescent="0.2">
      <c r="A10" s="6" t="s">
        <v>3</v>
      </c>
      <c r="B10" s="32">
        <v>95</v>
      </c>
      <c r="C10" s="32"/>
      <c r="D10" s="32">
        <v>97</v>
      </c>
      <c r="E10" s="32"/>
      <c r="F10" s="32">
        <v>96</v>
      </c>
      <c r="G10" s="32">
        <v>66</v>
      </c>
      <c r="H10" s="32">
        <v>105</v>
      </c>
      <c r="I10" s="32">
        <v>67</v>
      </c>
      <c r="J10" s="33">
        <v>116</v>
      </c>
      <c r="K10" s="33">
        <v>72</v>
      </c>
      <c r="L10" s="39">
        <f t="shared" si="0"/>
        <v>8</v>
      </c>
      <c r="M10" s="35">
        <f>SUM(feb!F10 + L10)</f>
        <v>12</v>
      </c>
      <c r="N10" s="36">
        <f t="shared" si="1"/>
        <v>714</v>
      </c>
      <c r="O10" s="37">
        <f>SUM(feb!H10 + N10)</f>
        <v>993</v>
      </c>
    </row>
    <row r="11" spans="1:15" x14ac:dyDescent="0.2">
      <c r="A11" s="6" t="s">
        <v>58</v>
      </c>
      <c r="B11" s="32">
        <v>95</v>
      </c>
      <c r="C11" s="32"/>
      <c r="D11" s="32"/>
      <c r="E11" s="32">
        <v>60</v>
      </c>
      <c r="F11" s="32"/>
      <c r="G11" s="32">
        <v>66</v>
      </c>
      <c r="H11" s="32">
        <v>105</v>
      </c>
      <c r="I11" s="32">
        <v>67</v>
      </c>
      <c r="J11" s="33">
        <v>116</v>
      </c>
      <c r="K11" s="33">
        <v>72</v>
      </c>
      <c r="L11" s="39">
        <f t="shared" si="0"/>
        <v>7</v>
      </c>
      <c r="M11" s="35">
        <f>SUM(feb!F11 + L11)</f>
        <v>11</v>
      </c>
      <c r="N11" s="36">
        <f t="shared" si="1"/>
        <v>581</v>
      </c>
      <c r="O11" s="37">
        <f>SUM(feb!H11 + N11)</f>
        <v>860</v>
      </c>
    </row>
    <row r="12" spans="1:15" x14ac:dyDescent="0.2">
      <c r="A12" s="6" t="s">
        <v>44</v>
      </c>
      <c r="B12" s="32">
        <v>66</v>
      </c>
      <c r="C12" s="32"/>
      <c r="D12" s="32">
        <v>76</v>
      </c>
      <c r="E12" s="32"/>
      <c r="F12" s="32"/>
      <c r="G12" s="32">
        <v>63</v>
      </c>
      <c r="H12" s="32"/>
      <c r="I12" s="32">
        <v>62</v>
      </c>
      <c r="J12" s="33"/>
      <c r="K12" s="33">
        <v>62</v>
      </c>
      <c r="L12" s="39">
        <f t="shared" si="0"/>
        <v>5</v>
      </c>
      <c r="M12" s="35">
        <f>SUM(feb!F12 + L12)</f>
        <v>8</v>
      </c>
      <c r="N12" s="36">
        <f t="shared" si="1"/>
        <v>329</v>
      </c>
      <c r="O12" s="37">
        <f>SUM(feb!H12 + N12)</f>
        <v>528</v>
      </c>
    </row>
    <row r="13" spans="1:15" x14ac:dyDescent="0.2">
      <c r="A13" s="6" t="s">
        <v>48</v>
      </c>
      <c r="B13" s="32"/>
      <c r="C13" s="32"/>
      <c r="D13" s="32">
        <v>97</v>
      </c>
      <c r="E13" s="32"/>
      <c r="F13" s="32"/>
      <c r="G13" s="32"/>
      <c r="H13" s="32">
        <v>105</v>
      </c>
      <c r="I13" s="32">
        <v>67</v>
      </c>
      <c r="J13" s="33"/>
      <c r="K13" s="33"/>
      <c r="L13" s="39">
        <f t="shared" si="0"/>
        <v>3</v>
      </c>
      <c r="M13" s="35">
        <f>SUM(feb!F13 + L13)</f>
        <v>4</v>
      </c>
      <c r="N13" s="36">
        <f t="shared" si="1"/>
        <v>269</v>
      </c>
      <c r="O13" s="37">
        <f>SUM(feb!H13 + N13)</f>
        <v>349</v>
      </c>
    </row>
    <row r="14" spans="1:15" x14ac:dyDescent="0.2">
      <c r="A14" s="6" t="s">
        <v>45</v>
      </c>
      <c r="B14" s="32"/>
      <c r="C14" s="32"/>
      <c r="D14" s="32"/>
      <c r="E14" s="32"/>
      <c r="F14" s="32"/>
      <c r="G14" s="32"/>
      <c r="H14" s="32"/>
      <c r="I14" s="32">
        <v>62</v>
      </c>
      <c r="J14" s="33"/>
      <c r="K14" s="33">
        <v>62</v>
      </c>
      <c r="L14" s="39">
        <f t="shared" si="0"/>
        <v>2</v>
      </c>
      <c r="M14" s="35">
        <f>SUM(feb!F14 + L14)</f>
        <v>4</v>
      </c>
      <c r="N14" s="36">
        <f t="shared" si="1"/>
        <v>124</v>
      </c>
      <c r="O14" s="37">
        <f>SUM(feb!H14 + N14)</f>
        <v>247</v>
      </c>
    </row>
    <row r="15" spans="1:15" x14ac:dyDescent="0.2">
      <c r="A15" s="6" t="s">
        <v>52</v>
      </c>
      <c r="B15" s="32">
        <v>95</v>
      </c>
      <c r="C15" s="32"/>
      <c r="D15" s="32"/>
      <c r="E15" s="32"/>
      <c r="F15" s="32"/>
      <c r="G15" s="32"/>
      <c r="H15" s="32">
        <v>105</v>
      </c>
      <c r="I15" s="32">
        <v>67</v>
      </c>
      <c r="J15" s="33"/>
      <c r="K15" s="33"/>
      <c r="L15" s="39">
        <f t="shared" si="0"/>
        <v>3</v>
      </c>
      <c r="M15" s="35">
        <f>SUM(feb!F15 + L15)</f>
        <v>4</v>
      </c>
      <c r="N15" s="36">
        <f t="shared" si="1"/>
        <v>267</v>
      </c>
      <c r="O15" s="37">
        <f>SUM(feb!H15 + N15)</f>
        <v>330</v>
      </c>
    </row>
    <row r="16" spans="1:15" x14ac:dyDescent="0.2">
      <c r="A16" s="6" t="s">
        <v>65</v>
      </c>
      <c r="B16" s="32"/>
      <c r="C16" s="32"/>
      <c r="D16" s="32"/>
      <c r="E16" s="32"/>
      <c r="F16" s="32"/>
      <c r="G16" s="32"/>
      <c r="H16" s="32"/>
      <c r="I16" s="32"/>
      <c r="J16" s="33">
        <v>53</v>
      </c>
      <c r="K16" s="33"/>
      <c r="L16" s="39">
        <f t="shared" si="0"/>
        <v>1</v>
      </c>
      <c r="M16" s="35">
        <f>SUM(feb!F16 + L16)</f>
        <v>2</v>
      </c>
      <c r="N16" s="36">
        <f t="shared" si="1"/>
        <v>53</v>
      </c>
      <c r="O16" s="37">
        <f>SUM(feb!H16 + N16)</f>
        <v>103</v>
      </c>
    </row>
    <row r="17" spans="1:15" x14ac:dyDescent="0.2">
      <c r="A17" s="6" t="s">
        <v>94</v>
      </c>
      <c r="B17" s="32"/>
      <c r="C17" s="32"/>
      <c r="D17" s="32"/>
      <c r="E17" s="32"/>
      <c r="F17" s="32"/>
      <c r="G17" s="32"/>
      <c r="H17" s="32"/>
      <c r="I17" s="32"/>
      <c r="J17" s="33"/>
      <c r="K17" s="33"/>
      <c r="L17" s="39">
        <f t="shared" si="0"/>
        <v>0</v>
      </c>
      <c r="M17" s="35">
        <f>SUM(feb!F17 + L17)</f>
        <v>0</v>
      </c>
      <c r="N17" s="36">
        <f t="shared" si="1"/>
        <v>0</v>
      </c>
      <c r="O17" s="37">
        <f>SUM(feb!H17 + N17)</f>
        <v>0</v>
      </c>
    </row>
    <row r="18" spans="1:15" x14ac:dyDescent="0.2">
      <c r="A18" s="6" t="s">
        <v>70</v>
      </c>
      <c r="B18" s="32"/>
      <c r="C18" s="32"/>
      <c r="D18" s="32"/>
      <c r="E18" s="32"/>
      <c r="F18" s="32"/>
      <c r="G18" s="32"/>
      <c r="H18" s="32"/>
      <c r="I18" s="32"/>
      <c r="J18" s="33"/>
      <c r="K18" s="33"/>
      <c r="L18" s="39">
        <f t="shared" si="0"/>
        <v>0</v>
      </c>
      <c r="M18" s="35">
        <f>SUM(feb!F18 + L18)</f>
        <v>0</v>
      </c>
      <c r="N18" s="36">
        <f t="shared" si="1"/>
        <v>0</v>
      </c>
      <c r="O18" s="37">
        <f>SUM(feb!H18 + N18)</f>
        <v>0</v>
      </c>
    </row>
    <row r="19" spans="1:15" x14ac:dyDescent="0.2">
      <c r="A19" s="6" t="s">
        <v>81</v>
      </c>
      <c r="B19" s="32"/>
      <c r="C19" s="32"/>
      <c r="D19" s="32"/>
      <c r="E19" s="32"/>
      <c r="F19" s="32"/>
      <c r="G19" s="32"/>
      <c r="H19" s="32"/>
      <c r="I19" s="32"/>
      <c r="J19" s="33"/>
      <c r="K19" s="33"/>
      <c r="L19" s="39">
        <f t="shared" si="0"/>
        <v>0</v>
      </c>
      <c r="M19" s="35">
        <f>SUM(feb!F19 + L19)</f>
        <v>0</v>
      </c>
      <c r="N19" s="36">
        <f t="shared" si="1"/>
        <v>0</v>
      </c>
      <c r="O19" s="37">
        <f>SUM(feb!H19 + N19)</f>
        <v>0</v>
      </c>
    </row>
    <row r="20" spans="1:15" x14ac:dyDescent="0.2">
      <c r="A20" s="6" t="s">
        <v>4</v>
      </c>
      <c r="B20" s="32">
        <v>95</v>
      </c>
      <c r="C20" s="32"/>
      <c r="D20" s="32"/>
      <c r="E20" s="32"/>
      <c r="F20" s="32"/>
      <c r="G20" s="32">
        <v>66</v>
      </c>
      <c r="H20" s="32">
        <v>105</v>
      </c>
      <c r="I20" s="32">
        <v>67</v>
      </c>
      <c r="J20" s="33">
        <v>116</v>
      </c>
      <c r="K20" s="33">
        <v>72</v>
      </c>
      <c r="L20" s="39">
        <f t="shared" si="0"/>
        <v>6</v>
      </c>
      <c r="M20" s="35">
        <f>SUM(feb!F20 + L20)</f>
        <v>10</v>
      </c>
      <c r="N20" s="36">
        <f t="shared" si="1"/>
        <v>521</v>
      </c>
      <c r="O20" s="37">
        <f>SUM(feb!H20 + N20)</f>
        <v>800</v>
      </c>
    </row>
    <row r="21" spans="1:15" x14ac:dyDescent="0.2">
      <c r="A21" s="6" t="s">
        <v>25</v>
      </c>
      <c r="B21" s="32"/>
      <c r="C21" s="32"/>
      <c r="D21" s="32"/>
      <c r="E21" s="32"/>
      <c r="F21" s="32"/>
      <c r="G21" s="32"/>
      <c r="H21" s="32"/>
      <c r="I21" s="32"/>
      <c r="J21" s="33"/>
      <c r="K21" s="33"/>
      <c r="L21" s="39">
        <f t="shared" si="0"/>
        <v>0</v>
      </c>
      <c r="M21" s="35">
        <f>SUM(feb!F21 + L21)</f>
        <v>0</v>
      </c>
      <c r="N21" s="36">
        <f t="shared" si="1"/>
        <v>0</v>
      </c>
      <c r="O21" s="37">
        <f>SUM(feb!H21 + N21)</f>
        <v>0</v>
      </c>
    </row>
    <row r="22" spans="1:15" x14ac:dyDescent="0.2">
      <c r="A22" s="6" t="s">
        <v>100</v>
      </c>
      <c r="B22" s="32">
        <v>66</v>
      </c>
      <c r="C22" s="32"/>
      <c r="D22" s="32"/>
      <c r="E22" s="32"/>
      <c r="F22" s="32"/>
      <c r="G22" s="32"/>
      <c r="H22" s="32">
        <v>81</v>
      </c>
      <c r="I22" s="32">
        <v>62</v>
      </c>
      <c r="J22" s="33">
        <v>79</v>
      </c>
      <c r="K22" s="33">
        <v>62</v>
      </c>
      <c r="L22" s="39">
        <f t="shared" si="0"/>
        <v>5</v>
      </c>
      <c r="M22" s="35">
        <f>SUM(feb!F22 + L22)</f>
        <v>9</v>
      </c>
      <c r="N22" s="36">
        <f t="shared" si="1"/>
        <v>350</v>
      </c>
      <c r="O22" s="37">
        <f>SUM(feb!H22 + N22)</f>
        <v>614</v>
      </c>
    </row>
    <row r="23" spans="1:15" x14ac:dyDescent="0.2">
      <c r="A23" s="6" t="s">
        <v>66</v>
      </c>
      <c r="B23" s="32"/>
      <c r="C23" s="32"/>
      <c r="D23" s="32"/>
      <c r="E23" s="32"/>
      <c r="F23" s="32"/>
      <c r="G23" s="32"/>
      <c r="H23" s="32"/>
      <c r="I23" s="32">
        <v>67</v>
      </c>
      <c r="J23" s="33"/>
      <c r="K23" s="33">
        <v>72</v>
      </c>
      <c r="L23" s="39">
        <f t="shared" si="0"/>
        <v>2</v>
      </c>
      <c r="M23" s="35">
        <f>SUM(feb!F23 + L23)</f>
        <v>4</v>
      </c>
      <c r="N23" s="36">
        <f t="shared" si="1"/>
        <v>139</v>
      </c>
      <c r="O23" s="37">
        <f>SUM(feb!H23 + N23)</f>
        <v>262</v>
      </c>
    </row>
    <row r="24" spans="1:15" x14ac:dyDescent="0.2">
      <c r="A24" s="6" t="s">
        <v>67</v>
      </c>
      <c r="B24" s="32">
        <v>66</v>
      </c>
      <c r="C24" s="32"/>
      <c r="D24" s="32">
        <v>76</v>
      </c>
      <c r="E24" s="32"/>
      <c r="F24" s="32"/>
      <c r="G24" s="32"/>
      <c r="H24" s="32">
        <v>81</v>
      </c>
      <c r="I24" s="32">
        <v>62</v>
      </c>
      <c r="J24" s="33"/>
      <c r="K24" s="33"/>
      <c r="L24" s="39">
        <f t="shared" si="0"/>
        <v>4</v>
      </c>
      <c r="M24" s="35">
        <f>SUM(feb!F24 + L24)</f>
        <v>6</v>
      </c>
      <c r="N24" s="36">
        <f t="shared" si="1"/>
        <v>285</v>
      </c>
      <c r="O24" s="37">
        <f>SUM(feb!H24 + N24)</f>
        <v>415</v>
      </c>
    </row>
    <row r="25" spans="1:15" x14ac:dyDescent="0.2">
      <c r="A25" s="6" t="s">
        <v>5</v>
      </c>
      <c r="B25" s="32">
        <v>66</v>
      </c>
      <c r="C25" s="32"/>
      <c r="D25" s="32">
        <v>76</v>
      </c>
      <c r="E25" s="32"/>
      <c r="F25" s="32"/>
      <c r="G25" s="32"/>
      <c r="H25" s="32">
        <v>81</v>
      </c>
      <c r="I25" s="32">
        <v>62</v>
      </c>
      <c r="J25" s="33">
        <v>79</v>
      </c>
      <c r="K25" s="33">
        <v>62</v>
      </c>
      <c r="L25" s="39">
        <f t="shared" si="0"/>
        <v>6</v>
      </c>
      <c r="M25" s="35">
        <f>SUM(feb!F25 + L25)</f>
        <v>10</v>
      </c>
      <c r="N25" s="36">
        <f t="shared" si="1"/>
        <v>426</v>
      </c>
      <c r="O25" s="37">
        <f>SUM(feb!H25 + N25)</f>
        <v>690</v>
      </c>
    </row>
    <row r="26" spans="1:15" x14ac:dyDescent="0.2">
      <c r="A26" s="6" t="s">
        <v>6</v>
      </c>
      <c r="B26" s="32"/>
      <c r="C26" s="32"/>
      <c r="D26" s="32"/>
      <c r="E26" s="32"/>
      <c r="F26" s="32"/>
      <c r="G26" s="32"/>
      <c r="H26" s="32"/>
      <c r="I26" s="32"/>
      <c r="J26" s="33"/>
      <c r="K26" s="33"/>
      <c r="L26" s="39">
        <f t="shared" si="0"/>
        <v>0</v>
      </c>
      <c r="M26" s="35">
        <f>SUM(feb!F26 + L26)</f>
        <v>1</v>
      </c>
      <c r="N26" s="36">
        <f t="shared" si="1"/>
        <v>0</v>
      </c>
      <c r="O26" s="37">
        <f>SUM(feb!H26 + N26)</f>
        <v>50</v>
      </c>
    </row>
    <row r="27" spans="1:15" x14ac:dyDescent="0.2">
      <c r="A27" s="6" t="s">
        <v>132</v>
      </c>
      <c r="B27" s="32"/>
      <c r="C27" s="32"/>
      <c r="D27" s="32"/>
      <c r="E27" s="32"/>
      <c r="F27" s="32"/>
      <c r="G27" s="32"/>
      <c r="H27" s="32">
        <v>105</v>
      </c>
      <c r="I27" s="32"/>
      <c r="J27" s="33"/>
      <c r="K27" s="33"/>
      <c r="L27" s="39">
        <f t="shared" si="0"/>
        <v>1</v>
      </c>
      <c r="M27" s="35">
        <f>SUM(feb!F27 + L27)</f>
        <v>3</v>
      </c>
      <c r="N27" s="36">
        <f t="shared" si="1"/>
        <v>105</v>
      </c>
      <c r="O27" s="37">
        <f>SUM(feb!H27 + N27)</f>
        <v>228</v>
      </c>
    </row>
    <row r="28" spans="1:15" x14ac:dyDescent="0.2">
      <c r="A28" s="6" t="s">
        <v>133</v>
      </c>
      <c r="B28" s="32"/>
      <c r="C28" s="32"/>
      <c r="D28" s="32"/>
      <c r="E28" s="32"/>
      <c r="F28" s="32"/>
      <c r="G28" s="32"/>
      <c r="H28" s="32"/>
      <c r="I28" s="32"/>
      <c r="J28" s="33"/>
      <c r="K28" s="33">
        <v>72</v>
      </c>
      <c r="L28" s="39">
        <f t="shared" si="0"/>
        <v>1</v>
      </c>
      <c r="M28" s="35">
        <f>SUM(feb!F28 + L28)</f>
        <v>1</v>
      </c>
      <c r="N28" s="36">
        <f t="shared" si="1"/>
        <v>72</v>
      </c>
      <c r="O28" s="37">
        <f>SUM(feb!H28 + N28)</f>
        <v>72</v>
      </c>
    </row>
    <row r="29" spans="1:15" x14ac:dyDescent="0.2">
      <c r="A29" s="6" t="s">
        <v>152</v>
      </c>
      <c r="B29" s="32"/>
      <c r="C29" s="32"/>
      <c r="D29" s="32"/>
      <c r="E29" s="32"/>
      <c r="F29" s="32"/>
      <c r="G29" s="32"/>
      <c r="H29" s="32"/>
      <c r="I29" s="32"/>
      <c r="J29" s="33">
        <v>116</v>
      </c>
      <c r="K29" s="33"/>
      <c r="L29" s="39">
        <f t="shared" si="0"/>
        <v>1</v>
      </c>
      <c r="M29" s="35">
        <f>SUM(feb!F29 + L29)</f>
        <v>2</v>
      </c>
      <c r="N29" s="36">
        <f t="shared" si="1"/>
        <v>116</v>
      </c>
      <c r="O29" s="37">
        <f>SUM(feb!H29 + N29)</f>
        <v>200</v>
      </c>
    </row>
    <row r="30" spans="1:15" x14ac:dyDescent="0.2">
      <c r="A30" s="6" t="s">
        <v>134</v>
      </c>
      <c r="B30" s="32"/>
      <c r="C30" s="32"/>
      <c r="D30" s="32"/>
      <c r="E30" s="32"/>
      <c r="F30" s="32"/>
      <c r="G30" s="32"/>
      <c r="H30" s="32"/>
      <c r="I30" s="32"/>
      <c r="J30" s="33"/>
      <c r="K30" s="33"/>
      <c r="L30" s="39">
        <f t="shared" si="0"/>
        <v>0</v>
      </c>
      <c r="M30" s="35">
        <f>SUM(feb!F30 + L30)</f>
        <v>0</v>
      </c>
      <c r="N30" s="36">
        <f t="shared" si="1"/>
        <v>0</v>
      </c>
      <c r="O30" s="37">
        <f>SUM(feb!H30 + N30)</f>
        <v>0</v>
      </c>
    </row>
    <row r="31" spans="1:15" x14ac:dyDescent="0.2">
      <c r="A31" s="6" t="s">
        <v>7</v>
      </c>
      <c r="B31" s="32">
        <v>95</v>
      </c>
      <c r="C31" s="32"/>
      <c r="D31" s="32"/>
      <c r="E31" s="32"/>
      <c r="F31" s="32">
        <v>96</v>
      </c>
      <c r="G31" s="32">
        <v>66</v>
      </c>
      <c r="H31" s="32">
        <v>105</v>
      </c>
      <c r="I31" s="32">
        <v>67</v>
      </c>
      <c r="J31" s="33">
        <v>116</v>
      </c>
      <c r="K31" s="33">
        <v>72</v>
      </c>
      <c r="L31" s="39">
        <f t="shared" si="0"/>
        <v>7</v>
      </c>
      <c r="M31" s="35">
        <f>SUM(feb!F31 + L31)</f>
        <v>11</v>
      </c>
      <c r="N31" s="36">
        <f t="shared" si="1"/>
        <v>617</v>
      </c>
      <c r="O31" s="37">
        <f>SUM(feb!H31 + N31)</f>
        <v>896</v>
      </c>
    </row>
    <row r="32" spans="1:15" x14ac:dyDescent="0.2">
      <c r="A32" s="15" t="s">
        <v>78</v>
      </c>
      <c r="B32" s="32"/>
      <c r="C32" s="32"/>
      <c r="D32" s="32"/>
      <c r="E32" s="32">
        <v>60</v>
      </c>
      <c r="F32" s="32"/>
      <c r="G32" s="32"/>
      <c r="H32" s="32"/>
      <c r="I32" s="32">
        <v>67</v>
      </c>
      <c r="J32" s="33"/>
      <c r="K32" s="33">
        <v>72</v>
      </c>
      <c r="L32" s="39">
        <f t="shared" si="0"/>
        <v>3</v>
      </c>
      <c r="M32" s="35">
        <f>SUM(feb!F32 + L32)</f>
        <v>4</v>
      </c>
      <c r="N32" s="36">
        <f t="shared" si="1"/>
        <v>199</v>
      </c>
      <c r="O32" s="37">
        <f>SUM(feb!H32 + N32)</f>
        <v>259</v>
      </c>
    </row>
    <row r="33" spans="1:15" x14ac:dyDescent="0.2">
      <c r="A33" s="15" t="s">
        <v>93</v>
      </c>
      <c r="B33" s="32"/>
      <c r="C33" s="32"/>
      <c r="D33" s="32"/>
      <c r="E33" s="32"/>
      <c r="F33" s="32"/>
      <c r="G33" s="32"/>
      <c r="H33" s="32"/>
      <c r="I33" s="32"/>
      <c r="J33" s="33"/>
      <c r="K33" s="33"/>
      <c r="L33" s="39">
        <f t="shared" si="0"/>
        <v>0</v>
      </c>
      <c r="M33" s="35">
        <f>SUM(feb!F33 + L33)</f>
        <v>0</v>
      </c>
      <c r="N33" s="36">
        <f t="shared" si="1"/>
        <v>0</v>
      </c>
      <c r="O33" s="37">
        <f>SUM(feb!H33 + N33)</f>
        <v>0</v>
      </c>
    </row>
    <row r="34" spans="1:15" x14ac:dyDescent="0.2">
      <c r="A34" s="15" t="s">
        <v>95</v>
      </c>
      <c r="B34" s="32">
        <v>92</v>
      </c>
      <c r="C34" s="32"/>
      <c r="D34" s="32"/>
      <c r="E34" s="32"/>
      <c r="F34" s="32">
        <v>98</v>
      </c>
      <c r="G34" s="32"/>
      <c r="H34" s="32"/>
      <c r="I34" s="32">
        <v>72</v>
      </c>
      <c r="J34" s="33"/>
      <c r="K34" s="33"/>
      <c r="L34" s="39">
        <f t="shared" si="0"/>
        <v>3</v>
      </c>
      <c r="M34" s="35">
        <f>SUM(feb!F34 + L34)</f>
        <v>4</v>
      </c>
      <c r="N34" s="36">
        <f t="shared" si="1"/>
        <v>262</v>
      </c>
      <c r="O34" s="37">
        <f>SUM(feb!H34 + N34)</f>
        <v>337</v>
      </c>
    </row>
    <row r="35" spans="1:15" x14ac:dyDescent="0.2">
      <c r="A35" s="15" t="s">
        <v>154</v>
      </c>
      <c r="B35" s="32"/>
      <c r="C35" s="32"/>
      <c r="D35" s="32"/>
      <c r="E35" s="32"/>
      <c r="F35" s="32"/>
      <c r="G35" s="32"/>
      <c r="H35" s="32"/>
      <c r="I35" s="32"/>
      <c r="J35" s="33"/>
      <c r="K35" s="33"/>
      <c r="L35" s="39">
        <f t="shared" ref="L35" si="2">COUNT(B35:K35)</f>
        <v>0</v>
      </c>
      <c r="M35" s="35">
        <f>SUM(feb!F35 + L35)</f>
        <v>0</v>
      </c>
      <c r="N35" s="36">
        <f t="shared" ref="N35" si="3">SUM(B35:K35)</f>
        <v>0</v>
      </c>
      <c r="O35" s="37">
        <f>SUM(feb!H35 + N35)</f>
        <v>0</v>
      </c>
    </row>
    <row r="36" spans="1:15" x14ac:dyDescent="0.2">
      <c r="A36" s="15" t="s">
        <v>103</v>
      </c>
      <c r="B36" s="32"/>
      <c r="C36" s="32"/>
      <c r="D36" s="32"/>
      <c r="E36" s="32"/>
      <c r="F36" s="32"/>
      <c r="G36" s="32"/>
      <c r="H36" s="32"/>
      <c r="I36" s="32">
        <v>72</v>
      </c>
      <c r="J36" s="33"/>
      <c r="K36" s="33"/>
      <c r="L36" s="39">
        <f t="shared" si="0"/>
        <v>1</v>
      </c>
      <c r="M36" s="35">
        <f>SUM(feb!F36 + L36)</f>
        <v>3</v>
      </c>
      <c r="N36" s="36">
        <f t="shared" si="1"/>
        <v>72</v>
      </c>
      <c r="O36" s="37">
        <f>SUM(feb!H36 + N36)</f>
        <v>211</v>
      </c>
    </row>
    <row r="37" spans="1:15" x14ac:dyDescent="0.2">
      <c r="A37" s="15" t="s">
        <v>107</v>
      </c>
      <c r="B37" s="32"/>
      <c r="C37" s="32"/>
      <c r="D37" s="32">
        <v>97</v>
      </c>
      <c r="E37" s="32"/>
      <c r="F37" s="32"/>
      <c r="G37" s="32"/>
      <c r="H37" s="32">
        <v>105</v>
      </c>
      <c r="I37" s="32">
        <v>67</v>
      </c>
      <c r="J37" s="33">
        <v>116</v>
      </c>
      <c r="K37" s="33">
        <v>72</v>
      </c>
      <c r="L37" s="39">
        <f t="shared" si="0"/>
        <v>5</v>
      </c>
      <c r="M37" s="35">
        <f>SUM(feb!F37 + L37)</f>
        <v>8</v>
      </c>
      <c r="N37" s="36">
        <f t="shared" si="1"/>
        <v>457</v>
      </c>
      <c r="O37" s="37">
        <f>SUM(feb!H37 + N37)</f>
        <v>668</v>
      </c>
    </row>
    <row r="38" spans="1:15" x14ac:dyDescent="0.2">
      <c r="A38" s="15" t="s">
        <v>71</v>
      </c>
      <c r="B38" s="32"/>
      <c r="C38" s="32"/>
      <c r="D38" s="32"/>
      <c r="E38" s="32"/>
      <c r="F38" s="32"/>
      <c r="G38" s="32"/>
      <c r="H38" s="32"/>
      <c r="I38" s="32"/>
      <c r="J38" s="33"/>
      <c r="K38" s="33"/>
      <c r="L38" s="39">
        <f t="shared" si="0"/>
        <v>0</v>
      </c>
      <c r="M38" s="35">
        <f>SUM(feb!F38 + L38)</f>
        <v>0</v>
      </c>
      <c r="N38" s="36">
        <f t="shared" si="1"/>
        <v>0</v>
      </c>
      <c r="O38" s="37">
        <f>SUM(feb!H38 + N38)</f>
        <v>0</v>
      </c>
    </row>
    <row r="39" spans="1:15" x14ac:dyDescent="0.2">
      <c r="A39" s="15" t="s">
        <v>89</v>
      </c>
      <c r="B39" s="32"/>
      <c r="C39" s="32"/>
      <c r="D39" s="32"/>
      <c r="E39" s="32"/>
      <c r="F39" s="32"/>
      <c r="G39" s="32"/>
      <c r="H39" s="32">
        <v>105</v>
      </c>
      <c r="I39" s="32"/>
      <c r="J39" s="33">
        <v>116</v>
      </c>
      <c r="K39" s="33"/>
      <c r="L39" s="39">
        <f t="shared" si="0"/>
        <v>2</v>
      </c>
      <c r="M39" s="35">
        <f>SUM(feb!F39 + L39)</f>
        <v>2</v>
      </c>
      <c r="N39" s="36">
        <f t="shared" si="1"/>
        <v>221</v>
      </c>
      <c r="O39" s="37">
        <f>SUM(feb!H39 + N39)</f>
        <v>221</v>
      </c>
    </row>
    <row r="40" spans="1:15" x14ac:dyDescent="0.2">
      <c r="A40" s="6" t="s">
        <v>76</v>
      </c>
      <c r="B40" s="32"/>
      <c r="C40" s="32"/>
      <c r="D40" s="32"/>
      <c r="E40" s="32"/>
      <c r="F40" s="32"/>
      <c r="G40" s="32"/>
      <c r="H40" s="32"/>
      <c r="I40" s="32">
        <v>50</v>
      </c>
      <c r="J40" s="33"/>
      <c r="K40" s="33">
        <v>54</v>
      </c>
      <c r="L40" s="39">
        <f t="shared" si="0"/>
        <v>2</v>
      </c>
      <c r="M40" s="35">
        <f>SUM(feb!F40 + L40)</f>
        <v>4</v>
      </c>
      <c r="N40" s="36">
        <f t="shared" si="1"/>
        <v>104</v>
      </c>
      <c r="O40" s="37">
        <f>SUM(feb!H40 + N40)</f>
        <v>203</v>
      </c>
    </row>
    <row r="41" spans="1:15" x14ac:dyDescent="0.2">
      <c r="A41" s="6" t="s">
        <v>8</v>
      </c>
      <c r="B41" s="32"/>
      <c r="C41" s="32"/>
      <c r="D41" s="32"/>
      <c r="E41" s="32"/>
      <c r="F41" s="32"/>
      <c r="G41" s="32"/>
      <c r="H41" s="32"/>
      <c r="I41" s="32"/>
      <c r="J41" s="33">
        <v>53</v>
      </c>
      <c r="K41" s="33"/>
      <c r="L41" s="39">
        <f t="shared" si="0"/>
        <v>1</v>
      </c>
      <c r="M41" s="35">
        <f>SUM(feb!F41 + L41)</f>
        <v>1</v>
      </c>
      <c r="N41" s="36">
        <f t="shared" si="1"/>
        <v>53</v>
      </c>
      <c r="O41" s="37">
        <f>SUM(feb!H41 + N41)</f>
        <v>53</v>
      </c>
    </row>
    <row r="42" spans="1:15" x14ac:dyDescent="0.2">
      <c r="A42" s="6" t="s">
        <v>50</v>
      </c>
      <c r="B42" s="32">
        <v>72</v>
      </c>
      <c r="C42" s="32"/>
      <c r="D42" s="32">
        <v>76</v>
      </c>
      <c r="E42" s="32"/>
      <c r="F42" s="32">
        <v>79</v>
      </c>
      <c r="G42" s="32">
        <v>55</v>
      </c>
      <c r="H42" s="32">
        <v>86</v>
      </c>
      <c r="I42" s="32">
        <v>62</v>
      </c>
      <c r="J42" s="33">
        <v>88</v>
      </c>
      <c r="K42" s="33">
        <v>54</v>
      </c>
      <c r="L42" s="39">
        <f t="shared" si="0"/>
        <v>8</v>
      </c>
      <c r="M42" s="35">
        <f>SUM(feb!F42 + L42)</f>
        <v>12</v>
      </c>
      <c r="N42" s="36">
        <f t="shared" si="1"/>
        <v>572</v>
      </c>
      <c r="O42" s="37">
        <f>SUM(feb!H42 + N42)</f>
        <v>798</v>
      </c>
    </row>
    <row r="43" spans="1:15" x14ac:dyDescent="0.2">
      <c r="A43" s="6" t="s">
        <v>106</v>
      </c>
      <c r="B43" s="32">
        <v>66</v>
      </c>
      <c r="C43" s="32"/>
      <c r="D43" s="32">
        <v>76</v>
      </c>
      <c r="E43" s="32"/>
      <c r="F43" s="32"/>
      <c r="G43" s="32"/>
      <c r="H43" s="32">
        <v>81</v>
      </c>
      <c r="I43" s="32">
        <v>62</v>
      </c>
      <c r="J43" s="33">
        <v>79</v>
      </c>
      <c r="K43" s="33"/>
      <c r="L43" s="39">
        <f t="shared" si="0"/>
        <v>5</v>
      </c>
      <c r="M43" s="35">
        <f>SUM(feb!F43 + L43)</f>
        <v>7</v>
      </c>
      <c r="N43" s="36">
        <f t="shared" si="1"/>
        <v>364</v>
      </c>
      <c r="O43" s="37">
        <f>SUM(feb!H43 + N43)</f>
        <v>498</v>
      </c>
    </row>
    <row r="44" spans="1:15" x14ac:dyDescent="0.2">
      <c r="A44" s="6" t="s">
        <v>79</v>
      </c>
      <c r="B44" s="32"/>
      <c r="C44" s="32"/>
      <c r="D44" s="32"/>
      <c r="E44" s="32"/>
      <c r="F44" s="32"/>
      <c r="G44" s="32"/>
      <c r="H44" s="32"/>
      <c r="I44" s="32">
        <v>72</v>
      </c>
      <c r="J44" s="33"/>
      <c r="K44" s="33"/>
      <c r="L44" s="39">
        <f t="shared" si="0"/>
        <v>1</v>
      </c>
      <c r="M44" s="35">
        <f>SUM(feb!F44 + L44)</f>
        <v>4</v>
      </c>
      <c r="N44" s="36">
        <f t="shared" si="1"/>
        <v>72</v>
      </c>
      <c r="O44" s="37">
        <f>SUM(feb!H44 + N44)</f>
        <v>295</v>
      </c>
    </row>
    <row r="45" spans="1:15" x14ac:dyDescent="0.2">
      <c r="A45" s="6" t="s">
        <v>24</v>
      </c>
      <c r="B45" s="32"/>
      <c r="C45" s="32"/>
      <c r="D45" s="32"/>
      <c r="E45" s="32"/>
      <c r="F45" s="32"/>
      <c r="G45" s="32"/>
      <c r="H45" s="32"/>
      <c r="I45" s="32"/>
      <c r="J45" s="33"/>
      <c r="K45" s="33"/>
      <c r="L45" s="39">
        <f t="shared" si="0"/>
        <v>0</v>
      </c>
      <c r="M45" s="35">
        <f>SUM(feb!F45 + L45)</f>
        <v>0</v>
      </c>
      <c r="N45" s="36">
        <f t="shared" si="1"/>
        <v>0</v>
      </c>
      <c r="O45" s="37">
        <f>SUM(feb!H45 + N45)</f>
        <v>0</v>
      </c>
    </row>
    <row r="46" spans="1:15" x14ac:dyDescent="0.2">
      <c r="A46" s="6" t="s">
        <v>63</v>
      </c>
      <c r="B46" s="32"/>
      <c r="C46" s="32"/>
      <c r="D46" s="32"/>
      <c r="E46" s="32"/>
      <c r="F46" s="32"/>
      <c r="G46" s="32"/>
      <c r="H46" s="32"/>
      <c r="I46" s="32"/>
      <c r="J46" s="33"/>
      <c r="K46" s="33"/>
      <c r="L46" s="39">
        <f t="shared" si="0"/>
        <v>0</v>
      </c>
      <c r="M46" s="35">
        <f>SUM(feb!F46 + L46)</f>
        <v>0</v>
      </c>
      <c r="N46" s="36">
        <f t="shared" si="1"/>
        <v>0</v>
      </c>
      <c r="O46" s="37">
        <f>SUM(feb!H46 + N46)</f>
        <v>0</v>
      </c>
    </row>
    <row r="47" spans="1:15" x14ac:dyDescent="0.2">
      <c r="A47" s="6" t="s">
        <v>9</v>
      </c>
      <c r="B47" s="32"/>
      <c r="C47" s="32"/>
      <c r="D47" s="32"/>
      <c r="E47" s="32"/>
      <c r="F47" s="32"/>
      <c r="G47" s="32"/>
      <c r="H47" s="32"/>
      <c r="I47" s="32"/>
      <c r="J47" s="33"/>
      <c r="K47" s="33"/>
      <c r="L47" s="39">
        <f t="shared" si="0"/>
        <v>0</v>
      </c>
      <c r="M47" s="35">
        <f>SUM(feb!F47 + L47)</f>
        <v>0</v>
      </c>
      <c r="N47" s="36">
        <f t="shared" si="1"/>
        <v>0</v>
      </c>
      <c r="O47" s="37">
        <f>SUM(feb!H47 + N47)</f>
        <v>0</v>
      </c>
    </row>
    <row r="48" spans="1:15" x14ac:dyDescent="0.2">
      <c r="A48" s="6" t="s">
        <v>77</v>
      </c>
      <c r="B48" s="32">
        <v>66</v>
      </c>
      <c r="C48" s="32"/>
      <c r="D48" s="32"/>
      <c r="E48" s="32"/>
      <c r="F48" s="32"/>
      <c r="G48" s="32">
        <v>63</v>
      </c>
      <c r="H48" s="32">
        <v>81</v>
      </c>
      <c r="I48" s="32">
        <v>62</v>
      </c>
      <c r="J48" s="33">
        <v>79</v>
      </c>
      <c r="K48" s="33">
        <v>62</v>
      </c>
      <c r="L48" s="39">
        <f t="shared" si="0"/>
        <v>6</v>
      </c>
      <c r="M48" s="35">
        <f>SUM(feb!F48 + L48)</f>
        <v>9</v>
      </c>
      <c r="N48" s="36">
        <f t="shared" si="1"/>
        <v>413</v>
      </c>
      <c r="O48" s="37">
        <f>SUM(feb!H48 + N48)</f>
        <v>612</v>
      </c>
    </row>
    <row r="49" spans="1:15" x14ac:dyDescent="0.2">
      <c r="A49" s="6" t="s">
        <v>10</v>
      </c>
      <c r="B49" s="32">
        <v>95</v>
      </c>
      <c r="C49" s="32"/>
      <c r="D49" s="32">
        <v>97</v>
      </c>
      <c r="E49" s="32"/>
      <c r="F49" s="32"/>
      <c r="G49" s="32"/>
      <c r="H49" s="32">
        <v>105</v>
      </c>
      <c r="I49" s="32">
        <v>67</v>
      </c>
      <c r="J49" s="33"/>
      <c r="K49" s="33"/>
      <c r="L49" s="39">
        <f t="shared" si="0"/>
        <v>4</v>
      </c>
      <c r="M49" s="35">
        <f>SUM(feb!F49 + L49)</f>
        <v>8</v>
      </c>
      <c r="N49" s="36">
        <f t="shared" si="1"/>
        <v>364</v>
      </c>
      <c r="O49" s="37">
        <f>SUM(feb!H49 + N49)</f>
        <v>655</v>
      </c>
    </row>
    <row r="50" spans="1:15" x14ac:dyDescent="0.2">
      <c r="A50" s="6" t="s">
        <v>53</v>
      </c>
      <c r="B50" s="32"/>
      <c r="C50" s="32"/>
      <c r="D50" s="32"/>
      <c r="E50" s="32"/>
      <c r="F50" s="32"/>
      <c r="G50" s="32"/>
      <c r="H50" s="32"/>
      <c r="I50" s="32">
        <v>50</v>
      </c>
      <c r="J50" s="33">
        <v>88</v>
      </c>
      <c r="K50" s="33">
        <v>54</v>
      </c>
      <c r="L50" s="39">
        <f t="shared" si="0"/>
        <v>3</v>
      </c>
      <c r="M50" s="35">
        <f>SUM(feb!F50 + L50)</f>
        <v>5</v>
      </c>
      <c r="N50" s="36">
        <f t="shared" si="1"/>
        <v>192</v>
      </c>
      <c r="O50" s="37">
        <f>SUM(feb!H50 + N50)</f>
        <v>304</v>
      </c>
    </row>
    <row r="51" spans="1:15" x14ac:dyDescent="0.2">
      <c r="A51" s="6" t="s">
        <v>11</v>
      </c>
      <c r="B51" s="32"/>
      <c r="C51" s="32"/>
      <c r="D51" s="32"/>
      <c r="E51" s="32"/>
      <c r="F51" s="32"/>
      <c r="G51" s="32">
        <v>55</v>
      </c>
      <c r="H51" s="32"/>
      <c r="I51" s="32">
        <v>50</v>
      </c>
      <c r="J51" s="33"/>
      <c r="K51" s="33"/>
      <c r="L51" s="39">
        <f t="shared" si="0"/>
        <v>2</v>
      </c>
      <c r="M51" s="35">
        <f>SUM(feb!F51 + L51)</f>
        <v>4</v>
      </c>
      <c r="N51" s="36">
        <f t="shared" si="1"/>
        <v>105</v>
      </c>
      <c r="O51" s="37">
        <f>SUM(feb!H51 + N51)</f>
        <v>204</v>
      </c>
    </row>
    <row r="52" spans="1:15" x14ac:dyDescent="0.2">
      <c r="A52" s="6" t="s">
        <v>49</v>
      </c>
      <c r="B52" s="32">
        <v>95</v>
      </c>
      <c r="C52" s="32"/>
      <c r="D52" s="32"/>
      <c r="E52" s="32"/>
      <c r="F52" s="32"/>
      <c r="G52" s="32">
        <v>66</v>
      </c>
      <c r="H52" s="32">
        <v>105</v>
      </c>
      <c r="I52" s="32"/>
      <c r="J52" s="33"/>
      <c r="K52" s="33">
        <v>72</v>
      </c>
      <c r="L52" s="39">
        <f t="shared" si="0"/>
        <v>4</v>
      </c>
      <c r="M52" s="35">
        <f>SUM(feb!F52 + L52)</f>
        <v>8</v>
      </c>
      <c r="N52" s="36">
        <f t="shared" si="1"/>
        <v>338</v>
      </c>
      <c r="O52" s="37">
        <f>SUM(feb!H52 + N52)</f>
        <v>617</v>
      </c>
    </row>
    <row r="53" spans="1:15" x14ac:dyDescent="0.2">
      <c r="A53" s="6" t="s">
        <v>23</v>
      </c>
      <c r="B53" s="32"/>
      <c r="C53" s="32"/>
      <c r="D53" s="32"/>
      <c r="E53" s="32"/>
      <c r="F53" s="32"/>
      <c r="G53" s="32"/>
      <c r="H53" s="32"/>
      <c r="I53" s="32"/>
      <c r="J53" s="33"/>
      <c r="K53" s="33"/>
      <c r="L53" s="39">
        <f t="shared" si="0"/>
        <v>0</v>
      </c>
      <c r="M53" s="35">
        <f>SUM(feb!F53 + L53)</f>
        <v>0</v>
      </c>
      <c r="N53" s="36">
        <f t="shared" si="1"/>
        <v>0</v>
      </c>
      <c r="O53" s="37">
        <f>SUM(feb!H53 + N53)</f>
        <v>0</v>
      </c>
    </row>
    <row r="54" spans="1:15" x14ac:dyDescent="0.2">
      <c r="A54" s="6" t="s">
        <v>115</v>
      </c>
      <c r="B54" s="32"/>
      <c r="C54" s="32"/>
      <c r="D54" s="32"/>
      <c r="E54" s="32"/>
      <c r="F54" s="32"/>
      <c r="G54" s="32"/>
      <c r="H54" s="32"/>
      <c r="I54" s="32"/>
      <c r="J54" s="33"/>
      <c r="K54" s="33"/>
      <c r="L54" s="39">
        <f t="shared" si="0"/>
        <v>0</v>
      </c>
      <c r="M54" s="35">
        <f>SUM(feb!F54 + L54)</f>
        <v>0</v>
      </c>
      <c r="N54" s="36">
        <f t="shared" si="1"/>
        <v>0</v>
      </c>
      <c r="O54" s="37">
        <f>SUM(feb!H54 + N54)</f>
        <v>0</v>
      </c>
    </row>
    <row r="55" spans="1:15" x14ac:dyDescent="0.2">
      <c r="A55" s="6" t="s">
        <v>84</v>
      </c>
      <c r="B55" s="32">
        <v>66</v>
      </c>
      <c r="C55" s="32"/>
      <c r="D55" s="32">
        <v>76</v>
      </c>
      <c r="E55" s="32"/>
      <c r="F55" s="32"/>
      <c r="G55" s="32">
        <v>63</v>
      </c>
      <c r="H55" s="32">
        <v>81</v>
      </c>
      <c r="I55" s="32">
        <v>62</v>
      </c>
      <c r="J55" s="33">
        <v>79</v>
      </c>
      <c r="K55" s="33">
        <v>62</v>
      </c>
      <c r="L55" s="39">
        <f t="shared" si="0"/>
        <v>7</v>
      </c>
      <c r="M55" s="35">
        <f>SUM(feb!F55 + L55)</f>
        <v>11</v>
      </c>
      <c r="N55" s="36">
        <f t="shared" si="1"/>
        <v>489</v>
      </c>
      <c r="O55" s="37">
        <f>SUM(feb!H55 + N55)</f>
        <v>753</v>
      </c>
    </row>
    <row r="56" spans="1:15" x14ac:dyDescent="0.2">
      <c r="A56" s="6" t="s">
        <v>68</v>
      </c>
      <c r="B56" s="32"/>
      <c r="C56" s="32"/>
      <c r="D56" s="32">
        <v>76</v>
      </c>
      <c r="E56" s="32"/>
      <c r="F56" s="32"/>
      <c r="G56" s="32"/>
      <c r="H56" s="32">
        <v>81</v>
      </c>
      <c r="I56" s="32">
        <v>62</v>
      </c>
      <c r="J56" s="33">
        <v>79</v>
      </c>
      <c r="K56" s="33"/>
      <c r="L56" s="39">
        <f t="shared" si="0"/>
        <v>4</v>
      </c>
      <c r="M56" s="35">
        <f>SUM(feb!F56 + L56)</f>
        <v>8</v>
      </c>
      <c r="N56" s="36">
        <f t="shared" si="1"/>
        <v>298</v>
      </c>
      <c r="O56" s="37">
        <f>SUM(feb!H56 + N56)</f>
        <v>562</v>
      </c>
    </row>
    <row r="57" spans="1:15" x14ac:dyDescent="0.2">
      <c r="A57" s="6" t="s">
        <v>153</v>
      </c>
      <c r="B57" s="32"/>
      <c r="C57" s="32"/>
      <c r="D57" s="32"/>
      <c r="E57" s="32"/>
      <c r="F57" s="32"/>
      <c r="G57" s="32"/>
      <c r="H57" s="32"/>
      <c r="I57" s="32"/>
      <c r="J57" s="33"/>
      <c r="K57" s="33"/>
      <c r="L57" s="39">
        <f t="shared" ref="L57" si="4">COUNT(B57:K57)</f>
        <v>0</v>
      </c>
      <c r="M57" s="35">
        <f>SUM(feb!F57 + L57)</f>
        <v>0</v>
      </c>
      <c r="N57" s="36">
        <f t="shared" ref="N57" si="5">SUM(B57:K57)</f>
        <v>0</v>
      </c>
      <c r="O57" s="37">
        <f>SUM(feb!H57 + N57)</f>
        <v>0</v>
      </c>
    </row>
    <row r="58" spans="1:15" x14ac:dyDescent="0.2">
      <c r="A58" s="6" t="s">
        <v>56</v>
      </c>
      <c r="B58" s="32"/>
      <c r="C58" s="32"/>
      <c r="D58" s="32"/>
      <c r="E58" s="32"/>
      <c r="F58" s="32"/>
      <c r="G58" s="32"/>
      <c r="H58" s="32"/>
      <c r="I58" s="32"/>
      <c r="J58" s="33"/>
      <c r="K58" s="33"/>
      <c r="L58" s="39">
        <f t="shared" si="0"/>
        <v>0</v>
      </c>
      <c r="M58" s="35">
        <f>SUM(feb!F58 + L58)</f>
        <v>0</v>
      </c>
      <c r="N58" s="36">
        <f t="shared" si="1"/>
        <v>0</v>
      </c>
      <c r="O58" s="37">
        <f>SUM(feb!H58 + N58)</f>
        <v>0</v>
      </c>
    </row>
    <row r="59" spans="1:15" x14ac:dyDescent="0.2">
      <c r="A59" s="6" t="s">
        <v>135</v>
      </c>
      <c r="B59" s="32"/>
      <c r="C59" s="32"/>
      <c r="D59" s="32"/>
      <c r="E59" s="32"/>
      <c r="F59" s="32"/>
      <c r="G59" s="32"/>
      <c r="H59" s="32">
        <v>105</v>
      </c>
      <c r="I59" s="32"/>
      <c r="J59" s="33"/>
      <c r="K59" s="33"/>
      <c r="L59" s="39">
        <f t="shared" si="0"/>
        <v>1</v>
      </c>
      <c r="M59" s="35">
        <f>SUM(feb!F59 + L59)</f>
        <v>2</v>
      </c>
      <c r="N59" s="36">
        <f t="shared" si="1"/>
        <v>105</v>
      </c>
      <c r="O59" s="37">
        <f>SUM(feb!H59 + N59)</f>
        <v>181</v>
      </c>
    </row>
    <row r="60" spans="1:15" x14ac:dyDescent="0.2">
      <c r="A60" s="6" t="s">
        <v>51</v>
      </c>
      <c r="B60" s="32">
        <v>66</v>
      </c>
      <c r="C60" s="32"/>
      <c r="D60" s="32"/>
      <c r="E60" s="32"/>
      <c r="F60" s="32"/>
      <c r="G60" s="32">
        <v>63</v>
      </c>
      <c r="H60" s="32"/>
      <c r="I60" s="32"/>
      <c r="J60" s="33">
        <v>79</v>
      </c>
      <c r="K60" s="33"/>
      <c r="L60" s="39">
        <f t="shared" si="0"/>
        <v>3</v>
      </c>
      <c r="M60" s="35">
        <f>SUM(feb!F60 + L60)</f>
        <v>6</v>
      </c>
      <c r="N60" s="36">
        <f t="shared" si="1"/>
        <v>208</v>
      </c>
      <c r="O60" s="37">
        <f>SUM(feb!H60 + N60)</f>
        <v>400</v>
      </c>
    </row>
    <row r="61" spans="1:15" x14ac:dyDescent="0.2">
      <c r="A61" s="6" t="s">
        <v>69</v>
      </c>
      <c r="B61" s="32"/>
      <c r="C61" s="32"/>
      <c r="D61" s="32"/>
      <c r="E61" s="32"/>
      <c r="F61" s="32"/>
      <c r="G61" s="32"/>
      <c r="H61" s="32"/>
      <c r="I61" s="32"/>
      <c r="J61" s="33"/>
      <c r="K61" s="33"/>
      <c r="L61" s="39">
        <f t="shared" si="0"/>
        <v>0</v>
      </c>
      <c r="M61" s="35">
        <f>SUM(feb!F61 + L61)</f>
        <v>0</v>
      </c>
      <c r="N61" s="36">
        <f t="shared" si="1"/>
        <v>0</v>
      </c>
      <c r="O61" s="37">
        <f>SUM(feb!H61 + N61)</f>
        <v>0</v>
      </c>
    </row>
    <row r="62" spans="1:15" x14ac:dyDescent="0.2">
      <c r="A62" s="6" t="s">
        <v>12</v>
      </c>
      <c r="B62" s="32"/>
      <c r="C62" s="32"/>
      <c r="D62" s="32"/>
      <c r="E62" s="32"/>
      <c r="F62" s="32"/>
      <c r="G62" s="32"/>
      <c r="H62" s="32"/>
      <c r="I62" s="32"/>
      <c r="J62" s="33"/>
      <c r="K62" s="33"/>
      <c r="L62" s="39">
        <f t="shared" si="0"/>
        <v>0</v>
      </c>
      <c r="M62" s="35">
        <f>SUM(feb!F62 + L62)</f>
        <v>0</v>
      </c>
      <c r="N62" s="36">
        <f t="shared" si="1"/>
        <v>0</v>
      </c>
      <c r="O62" s="37">
        <f>SUM(feb!H62 + N62)</f>
        <v>0</v>
      </c>
    </row>
    <row r="63" spans="1:15" x14ac:dyDescent="0.2">
      <c r="A63" s="6" t="s">
        <v>60</v>
      </c>
      <c r="B63" s="32"/>
      <c r="C63" s="32"/>
      <c r="D63" s="32"/>
      <c r="E63" s="32"/>
      <c r="F63" s="32"/>
      <c r="G63" s="32"/>
      <c r="H63" s="32"/>
      <c r="I63" s="32"/>
      <c r="J63" s="33">
        <v>53</v>
      </c>
      <c r="K63" s="33"/>
      <c r="L63" s="39">
        <f t="shared" si="0"/>
        <v>1</v>
      </c>
      <c r="M63" s="35">
        <f>SUM(feb!F63 + L63)</f>
        <v>2</v>
      </c>
      <c r="N63" s="36">
        <f t="shared" si="1"/>
        <v>53</v>
      </c>
      <c r="O63" s="37">
        <f>SUM(feb!H63 + N63)</f>
        <v>103</v>
      </c>
    </row>
    <row r="64" spans="1:15" x14ac:dyDescent="0.2">
      <c r="A64" s="6" t="s">
        <v>72</v>
      </c>
      <c r="B64" s="32"/>
      <c r="C64" s="32"/>
      <c r="D64" s="32"/>
      <c r="E64" s="32"/>
      <c r="F64" s="32"/>
      <c r="G64" s="32"/>
      <c r="H64" s="32"/>
      <c r="I64" s="32"/>
      <c r="J64" s="33"/>
      <c r="K64" s="33"/>
      <c r="L64" s="39">
        <f t="shared" si="0"/>
        <v>0</v>
      </c>
      <c r="M64" s="35">
        <f>SUM(feb!F64 + L64)</f>
        <v>2</v>
      </c>
      <c r="N64" s="36">
        <f t="shared" si="1"/>
        <v>0</v>
      </c>
      <c r="O64" s="37">
        <f>SUM(feb!H64 + N64)</f>
        <v>139</v>
      </c>
    </row>
    <row r="65" spans="1:15" x14ac:dyDescent="0.2">
      <c r="A65" s="6" t="s">
        <v>117</v>
      </c>
      <c r="B65" s="32">
        <v>92</v>
      </c>
      <c r="C65" s="32"/>
      <c r="D65" s="32">
        <v>97</v>
      </c>
      <c r="E65" s="32"/>
      <c r="F65" s="32"/>
      <c r="G65" s="32"/>
      <c r="H65" s="32">
        <v>105</v>
      </c>
      <c r="I65" s="32"/>
      <c r="J65" s="33">
        <v>116</v>
      </c>
      <c r="K65" s="33">
        <v>72</v>
      </c>
      <c r="L65" s="39">
        <f t="shared" si="0"/>
        <v>5</v>
      </c>
      <c r="M65" s="35">
        <f>SUM(feb!F65 + L65)</f>
        <v>7</v>
      </c>
      <c r="N65" s="36">
        <f t="shared" si="1"/>
        <v>482</v>
      </c>
      <c r="O65" s="37">
        <f>SUM(feb!H65 + N65)</f>
        <v>633</v>
      </c>
    </row>
    <row r="66" spans="1:15" x14ac:dyDescent="0.2">
      <c r="A66" s="6" t="s">
        <v>13</v>
      </c>
      <c r="B66" s="32"/>
      <c r="C66" s="32"/>
      <c r="D66" s="32"/>
      <c r="E66" s="32"/>
      <c r="F66" s="32"/>
      <c r="G66" s="32"/>
      <c r="H66" s="32"/>
      <c r="I66" s="32"/>
      <c r="J66" s="33"/>
      <c r="K66" s="33"/>
      <c r="L66" s="39">
        <f t="shared" si="0"/>
        <v>0</v>
      </c>
      <c r="M66" s="35">
        <f>SUM(feb!F66 + L66)</f>
        <v>0</v>
      </c>
      <c r="N66" s="36">
        <f t="shared" si="1"/>
        <v>0</v>
      </c>
      <c r="O66" s="37">
        <f>SUM(feb!H66 + N66)</f>
        <v>0</v>
      </c>
    </row>
    <row r="67" spans="1:15" x14ac:dyDescent="0.2">
      <c r="A67" s="6" t="s">
        <v>47</v>
      </c>
      <c r="B67" s="32">
        <v>92</v>
      </c>
      <c r="C67" s="32">
        <v>62</v>
      </c>
      <c r="D67" s="32">
        <v>97</v>
      </c>
      <c r="E67" s="32">
        <v>64</v>
      </c>
      <c r="F67" s="32">
        <v>98</v>
      </c>
      <c r="G67" s="32">
        <v>66</v>
      </c>
      <c r="H67" s="32">
        <v>105</v>
      </c>
      <c r="I67" s="32">
        <v>72</v>
      </c>
      <c r="J67" s="33">
        <v>116</v>
      </c>
      <c r="K67" s="33">
        <v>72</v>
      </c>
      <c r="L67" s="39">
        <f t="shared" si="0"/>
        <v>10</v>
      </c>
      <c r="M67" s="35">
        <f>SUM(feb!F67 + L67)</f>
        <v>14</v>
      </c>
      <c r="N67" s="36">
        <f t="shared" si="1"/>
        <v>844</v>
      </c>
      <c r="O67" s="37">
        <f>SUM(feb!H67 + N67)</f>
        <v>1127</v>
      </c>
    </row>
    <row r="68" spans="1:15" x14ac:dyDescent="0.2">
      <c r="A68" s="6" t="s">
        <v>85</v>
      </c>
      <c r="B68" s="32"/>
      <c r="C68" s="32"/>
      <c r="D68" s="32"/>
      <c r="E68" s="32"/>
      <c r="F68" s="32"/>
      <c r="G68" s="32"/>
      <c r="H68" s="32"/>
      <c r="I68" s="32"/>
      <c r="J68" s="33"/>
      <c r="K68" s="33"/>
      <c r="L68" s="39">
        <f t="shared" ref="L68:L100" si="6">COUNT(B68:K68)</f>
        <v>0</v>
      </c>
      <c r="M68" s="35">
        <f>SUM(feb!F68 + L68)</f>
        <v>1</v>
      </c>
      <c r="N68" s="36">
        <f t="shared" ref="N68:N100" si="7">SUM(B68:K68)</f>
        <v>0</v>
      </c>
      <c r="O68" s="37">
        <f>SUM(feb!H68 + N68)</f>
        <v>50</v>
      </c>
    </row>
    <row r="69" spans="1:15" x14ac:dyDescent="0.2">
      <c r="A69" s="6" t="s">
        <v>14</v>
      </c>
      <c r="B69" s="32"/>
      <c r="C69" s="32"/>
      <c r="D69" s="32">
        <v>97</v>
      </c>
      <c r="E69" s="32">
        <v>60</v>
      </c>
      <c r="F69" s="32">
        <v>96</v>
      </c>
      <c r="G69" s="32">
        <v>66</v>
      </c>
      <c r="H69" s="32">
        <v>105</v>
      </c>
      <c r="I69" s="32">
        <v>67</v>
      </c>
      <c r="J69" s="33">
        <v>116</v>
      </c>
      <c r="K69" s="33"/>
      <c r="L69" s="39">
        <f t="shared" si="6"/>
        <v>7</v>
      </c>
      <c r="M69" s="35">
        <f>SUM(feb!F69 + L69)</f>
        <v>9</v>
      </c>
      <c r="N69" s="36">
        <f t="shared" si="7"/>
        <v>607</v>
      </c>
      <c r="O69" s="37">
        <f>SUM(feb!H69 + N69)</f>
        <v>747</v>
      </c>
    </row>
    <row r="70" spans="1:15" x14ac:dyDescent="0.2">
      <c r="A70" s="6" t="s">
        <v>46</v>
      </c>
      <c r="B70" s="32"/>
      <c r="C70" s="32"/>
      <c r="D70" s="32"/>
      <c r="E70" s="32"/>
      <c r="F70" s="32"/>
      <c r="G70" s="32"/>
      <c r="H70" s="32"/>
      <c r="I70" s="32">
        <v>50</v>
      </c>
      <c r="J70" s="33">
        <v>88</v>
      </c>
      <c r="K70" s="33">
        <v>54</v>
      </c>
      <c r="L70" s="39">
        <f t="shared" si="6"/>
        <v>3</v>
      </c>
      <c r="M70" s="35">
        <f>SUM(feb!F70 + L70)</f>
        <v>5</v>
      </c>
      <c r="N70" s="36">
        <f t="shared" si="7"/>
        <v>192</v>
      </c>
      <c r="O70" s="37">
        <f>SUM(feb!H70 + N70)</f>
        <v>304</v>
      </c>
    </row>
    <row r="71" spans="1:15" x14ac:dyDescent="0.2">
      <c r="A71" s="6" t="s">
        <v>15</v>
      </c>
      <c r="B71" s="32"/>
      <c r="C71" s="32"/>
      <c r="D71" s="32"/>
      <c r="E71" s="32"/>
      <c r="F71" s="32"/>
      <c r="G71" s="32"/>
      <c r="H71" s="32"/>
      <c r="I71" s="32"/>
      <c r="J71" s="33"/>
      <c r="K71" s="33"/>
      <c r="L71" s="39">
        <f t="shared" si="6"/>
        <v>0</v>
      </c>
      <c r="M71" s="35">
        <f>SUM(feb!F71 + L71)</f>
        <v>0</v>
      </c>
      <c r="N71" s="36">
        <f t="shared" si="7"/>
        <v>0</v>
      </c>
      <c r="O71" s="37">
        <f>SUM(feb!H71 + N71)</f>
        <v>0</v>
      </c>
    </row>
    <row r="72" spans="1:15" x14ac:dyDescent="0.2">
      <c r="A72" s="6" t="s">
        <v>54</v>
      </c>
      <c r="B72" s="32"/>
      <c r="C72" s="32"/>
      <c r="D72" s="32"/>
      <c r="E72" s="32"/>
      <c r="F72" s="32">
        <v>98</v>
      </c>
      <c r="G72" s="32"/>
      <c r="H72" s="32">
        <v>105</v>
      </c>
      <c r="I72" s="32">
        <v>72</v>
      </c>
      <c r="J72" s="84"/>
      <c r="K72" s="87"/>
      <c r="L72" s="39">
        <f t="shared" si="6"/>
        <v>3</v>
      </c>
      <c r="M72" s="35">
        <f>SUM(feb!F72 + L72)</f>
        <v>7</v>
      </c>
      <c r="N72" s="36">
        <f t="shared" si="7"/>
        <v>275</v>
      </c>
      <c r="O72" s="37">
        <f>SUM(feb!H72 + N72)</f>
        <v>558</v>
      </c>
    </row>
    <row r="73" spans="1:15" x14ac:dyDescent="0.2">
      <c r="A73" s="6" t="s">
        <v>102</v>
      </c>
      <c r="B73" s="32"/>
      <c r="C73" s="32"/>
      <c r="D73" s="32"/>
      <c r="E73" s="32"/>
      <c r="F73" s="32"/>
      <c r="G73" s="32"/>
      <c r="H73" s="32"/>
      <c r="I73" s="32"/>
      <c r="J73" s="33"/>
      <c r="K73" s="33"/>
      <c r="L73" s="39">
        <f t="shared" si="6"/>
        <v>0</v>
      </c>
      <c r="M73" s="35">
        <f>SUM(feb!F73 + L73)</f>
        <v>0</v>
      </c>
      <c r="N73" s="36">
        <f t="shared" si="7"/>
        <v>0</v>
      </c>
      <c r="O73" s="37">
        <f>SUM(feb!H73 + N73)</f>
        <v>0</v>
      </c>
    </row>
    <row r="74" spans="1:15" x14ac:dyDescent="0.2">
      <c r="A74" s="6" t="s">
        <v>16</v>
      </c>
      <c r="B74" s="32">
        <v>63</v>
      </c>
      <c r="C74" s="32"/>
      <c r="D74" s="32"/>
      <c r="E74" s="32"/>
      <c r="F74" s="32"/>
      <c r="G74" s="32"/>
      <c r="H74" s="32"/>
      <c r="I74" s="32"/>
      <c r="J74" s="33">
        <v>53</v>
      </c>
      <c r="K74" s="33">
        <v>54</v>
      </c>
      <c r="L74" s="39">
        <f t="shared" si="6"/>
        <v>3</v>
      </c>
      <c r="M74" s="35">
        <f>SUM(feb!F74 + L74)</f>
        <v>6</v>
      </c>
      <c r="N74" s="36">
        <f t="shared" si="7"/>
        <v>170</v>
      </c>
      <c r="O74" s="37">
        <f>SUM(feb!H74 + N74)</f>
        <v>318</v>
      </c>
    </row>
    <row r="75" spans="1:15" x14ac:dyDescent="0.2">
      <c r="A75" s="6" t="s">
        <v>80</v>
      </c>
      <c r="B75" s="32">
        <v>95</v>
      </c>
      <c r="C75" s="32">
        <v>62</v>
      </c>
      <c r="D75" s="32">
        <v>97</v>
      </c>
      <c r="E75" s="32"/>
      <c r="F75" s="32">
        <v>96</v>
      </c>
      <c r="G75" s="32">
        <v>66</v>
      </c>
      <c r="H75" s="32">
        <v>105</v>
      </c>
      <c r="I75" s="32">
        <v>50</v>
      </c>
      <c r="J75" s="33">
        <v>116</v>
      </c>
      <c r="K75" s="33"/>
      <c r="L75" s="39">
        <f t="shared" si="6"/>
        <v>8</v>
      </c>
      <c r="M75" s="35">
        <f>SUM(feb!F75 + L75)</f>
        <v>11</v>
      </c>
      <c r="N75" s="36">
        <f t="shared" si="7"/>
        <v>687</v>
      </c>
      <c r="O75" s="37">
        <f>SUM(feb!H75 + N75)</f>
        <v>906</v>
      </c>
    </row>
    <row r="76" spans="1:15" x14ac:dyDescent="0.2">
      <c r="A76" s="6" t="s">
        <v>17</v>
      </c>
      <c r="B76" s="32">
        <v>95</v>
      </c>
      <c r="C76" s="32"/>
      <c r="D76" s="32">
        <v>97</v>
      </c>
      <c r="E76" s="32"/>
      <c r="F76" s="32"/>
      <c r="G76" s="32">
        <v>66</v>
      </c>
      <c r="H76" s="32">
        <v>105</v>
      </c>
      <c r="I76" s="32">
        <v>67</v>
      </c>
      <c r="J76" s="33"/>
      <c r="K76" s="33">
        <v>72</v>
      </c>
      <c r="L76" s="39">
        <f t="shared" si="6"/>
        <v>6</v>
      </c>
      <c r="M76" s="35">
        <f>SUM(feb!F76 + L76)</f>
        <v>10</v>
      </c>
      <c r="N76" s="36">
        <f t="shared" si="7"/>
        <v>502</v>
      </c>
      <c r="O76" s="37">
        <f>SUM(feb!H76 + N76)</f>
        <v>781</v>
      </c>
    </row>
    <row r="77" spans="1:15" x14ac:dyDescent="0.2">
      <c r="A77" s="6" t="s">
        <v>18</v>
      </c>
      <c r="B77" s="32"/>
      <c r="C77" s="32"/>
      <c r="D77" s="32">
        <v>97</v>
      </c>
      <c r="E77" s="32"/>
      <c r="F77" s="32"/>
      <c r="G77" s="32">
        <v>66</v>
      </c>
      <c r="H77" s="32"/>
      <c r="I77" s="32"/>
      <c r="J77" s="33"/>
      <c r="K77" s="33">
        <v>72</v>
      </c>
      <c r="L77" s="39">
        <f t="shared" si="6"/>
        <v>3</v>
      </c>
      <c r="M77" s="35">
        <f>SUM(feb!F77 + L77)</f>
        <v>5</v>
      </c>
      <c r="N77" s="36">
        <f t="shared" si="7"/>
        <v>235</v>
      </c>
      <c r="O77" s="37">
        <f>SUM(feb!H77 + N77)</f>
        <v>370</v>
      </c>
    </row>
    <row r="78" spans="1:15" x14ac:dyDescent="0.2">
      <c r="A78" s="6" t="s">
        <v>105</v>
      </c>
      <c r="B78" s="32">
        <v>95</v>
      </c>
      <c r="C78" s="32"/>
      <c r="D78" s="32"/>
      <c r="E78" s="32"/>
      <c r="F78" s="32"/>
      <c r="G78" s="32"/>
      <c r="H78" s="32"/>
      <c r="I78" s="32"/>
      <c r="J78" s="33">
        <v>116</v>
      </c>
      <c r="K78" s="33"/>
      <c r="L78" s="39">
        <f t="shared" si="6"/>
        <v>2</v>
      </c>
      <c r="M78" s="35">
        <f>SUM(feb!F78 + L78)</f>
        <v>5</v>
      </c>
      <c r="N78" s="36">
        <f t="shared" si="7"/>
        <v>211</v>
      </c>
      <c r="O78" s="37">
        <f>SUM(feb!H78 + N78)</f>
        <v>410</v>
      </c>
    </row>
    <row r="79" spans="1:15" x14ac:dyDescent="0.2">
      <c r="A79" s="6" t="s">
        <v>109</v>
      </c>
      <c r="B79" s="32"/>
      <c r="C79" s="32"/>
      <c r="D79" s="32"/>
      <c r="E79" s="32"/>
      <c r="F79" s="32"/>
      <c r="G79" s="32"/>
      <c r="H79" s="32"/>
      <c r="I79" s="32"/>
      <c r="J79" s="33"/>
      <c r="K79" s="33"/>
      <c r="L79" s="39">
        <f t="shared" si="6"/>
        <v>0</v>
      </c>
      <c r="M79" s="35">
        <f>SUM(feb!F79 + L79)</f>
        <v>0</v>
      </c>
      <c r="N79" s="36">
        <f t="shared" si="7"/>
        <v>0</v>
      </c>
      <c r="O79" s="37">
        <f>SUM(feb!H79 + N79)</f>
        <v>0</v>
      </c>
    </row>
    <row r="80" spans="1:15" x14ac:dyDescent="0.2">
      <c r="A80" s="6" t="s">
        <v>57</v>
      </c>
      <c r="B80" s="32"/>
      <c r="C80" s="32"/>
      <c r="D80" s="32"/>
      <c r="E80" s="32"/>
      <c r="F80" s="32"/>
      <c r="G80" s="32"/>
      <c r="H80" s="32"/>
      <c r="I80" s="32"/>
      <c r="J80" s="33"/>
      <c r="K80" s="33"/>
      <c r="L80" s="39">
        <f t="shared" si="6"/>
        <v>0</v>
      </c>
      <c r="M80" s="35">
        <f>SUM(feb!F80 + L80)</f>
        <v>0</v>
      </c>
      <c r="N80" s="36">
        <f t="shared" si="7"/>
        <v>0</v>
      </c>
      <c r="O80" s="37">
        <f>SUM(feb!H80 + N80)</f>
        <v>0</v>
      </c>
    </row>
    <row r="81" spans="1:15" x14ac:dyDescent="0.2">
      <c r="A81" s="6" t="s">
        <v>19</v>
      </c>
      <c r="B81" s="32">
        <v>66</v>
      </c>
      <c r="C81" s="32"/>
      <c r="D81" s="32">
        <v>76</v>
      </c>
      <c r="E81" s="32"/>
      <c r="F81" s="32"/>
      <c r="G81" s="32"/>
      <c r="H81" s="32">
        <v>81</v>
      </c>
      <c r="I81" s="32">
        <v>62</v>
      </c>
      <c r="J81" s="33">
        <v>79</v>
      </c>
      <c r="K81" s="33">
        <v>62</v>
      </c>
      <c r="L81" s="39">
        <f t="shared" si="6"/>
        <v>6</v>
      </c>
      <c r="M81" s="35">
        <f>SUM(feb!F81 + L81)</f>
        <v>10</v>
      </c>
      <c r="N81" s="36">
        <f t="shared" si="7"/>
        <v>426</v>
      </c>
      <c r="O81" s="37">
        <f>SUM(feb!H81 + N81)</f>
        <v>690</v>
      </c>
    </row>
    <row r="82" spans="1:15" x14ac:dyDescent="0.2">
      <c r="A82" s="6" t="s">
        <v>75</v>
      </c>
      <c r="B82" s="32"/>
      <c r="C82" s="32"/>
      <c r="D82" s="32"/>
      <c r="E82" s="32"/>
      <c r="F82" s="32"/>
      <c r="G82" s="32"/>
      <c r="H82" s="32"/>
      <c r="I82" s="32">
        <v>62</v>
      </c>
      <c r="J82" s="33"/>
      <c r="K82" s="33"/>
      <c r="L82" s="39">
        <f t="shared" si="6"/>
        <v>1</v>
      </c>
      <c r="M82" s="35">
        <f>SUM(feb!F82 + L82)</f>
        <v>2</v>
      </c>
      <c r="N82" s="36">
        <f t="shared" si="7"/>
        <v>62</v>
      </c>
      <c r="O82" s="37">
        <f>SUM(feb!H82 + N82)</f>
        <v>127</v>
      </c>
    </row>
    <row r="83" spans="1:15" x14ac:dyDescent="0.2">
      <c r="A83" s="6" t="s">
        <v>20</v>
      </c>
      <c r="B83" s="32">
        <v>72</v>
      </c>
      <c r="C83" s="32"/>
      <c r="D83" s="32"/>
      <c r="E83" s="32"/>
      <c r="F83" s="32"/>
      <c r="G83" s="32"/>
      <c r="H83" s="32"/>
      <c r="I83" s="32">
        <v>50</v>
      </c>
      <c r="J83" s="33">
        <v>88</v>
      </c>
      <c r="K83" s="33">
        <v>54</v>
      </c>
      <c r="L83" s="39">
        <f t="shared" si="6"/>
        <v>4</v>
      </c>
      <c r="M83" s="35">
        <f>SUM(feb!F83 + L83)</f>
        <v>7</v>
      </c>
      <c r="N83" s="36">
        <f t="shared" si="7"/>
        <v>264</v>
      </c>
      <c r="O83" s="37">
        <f>SUM(feb!H83 + N83)</f>
        <v>427</v>
      </c>
    </row>
    <row r="84" spans="1:15" x14ac:dyDescent="0.2">
      <c r="A84" s="6" t="s">
        <v>64</v>
      </c>
      <c r="B84" s="32"/>
      <c r="C84" s="32"/>
      <c r="D84" s="32"/>
      <c r="E84" s="32"/>
      <c r="F84" s="32"/>
      <c r="G84" s="32"/>
      <c r="H84" s="32"/>
      <c r="I84" s="32"/>
      <c r="J84" s="33"/>
      <c r="K84" s="33"/>
      <c r="L84" s="39">
        <f t="shared" si="6"/>
        <v>0</v>
      </c>
      <c r="M84" s="35">
        <f>SUM(feb!F84 + L84)</f>
        <v>0</v>
      </c>
      <c r="N84" s="36">
        <f t="shared" si="7"/>
        <v>0</v>
      </c>
      <c r="O84" s="37">
        <f>SUM(feb!H84 + N84)</f>
        <v>0</v>
      </c>
    </row>
    <row r="85" spans="1:15" x14ac:dyDescent="0.2">
      <c r="A85" s="6" t="s">
        <v>26</v>
      </c>
      <c r="B85" s="32"/>
      <c r="C85" s="32"/>
      <c r="D85" s="32"/>
      <c r="E85" s="32"/>
      <c r="F85" s="32"/>
      <c r="G85" s="32"/>
      <c r="H85" s="32"/>
      <c r="I85" s="32"/>
      <c r="J85" s="33">
        <v>53</v>
      </c>
      <c r="K85" s="33">
        <v>54</v>
      </c>
      <c r="L85" s="39">
        <f t="shared" si="6"/>
        <v>2</v>
      </c>
      <c r="M85" s="35">
        <f>SUM(feb!F85 + L85)</f>
        <v>4</v>
      </c>
      <c r="N85" s="36">
        <f t="shared" si="7"/>
        <v>107</v>
      </c>
      <c r="O85" s="37">
        <f>SUM(feb!H85 + N85)</f>
        <v>220</v>
      </c>
    </row>
    <row r="86" spans="1:15" x14ac:dyDescent="0.2">
      <c r="A86" s="6" t="s">
        <v>43</v>
      </c>
      <c r="B86" s="32">
        <v>95</v>
      </c>
      <c r="C86" s="32"/>
      <c r="D86" s="32">
        <v>97</v>
      </c>
      <c r="E86" s="32">
        <v>60</v>
      </c>
      <c r="F86" s="32">
        <v>96</v>
      </c>
      <c r="G86" s="32">
        <v>66</v>
      </c>
      <c r="H86" s="32">
        <v>105</v>
      </c>
      <c r="I86" s="32">
        <v>67</v>
      </c>
      <c r="J86" s="33">
        <v>116</v>
      </c>
      <c r="K86" s="33">
        <v>72</v>
      </c>
      <c r="L86" s="39">
        <f t="shared" si="6"/>
        <v>9</v>
      </c>
      <c r="M86" s="35">
        <f>SUM(feb!F86 + L86)</f>
        <v>13</v>
      </c>
      <c r="N86" s="36">
        <f t="shared" si="7"/>
        <v>774</v>
      </c>
      <c r="O86" s="37">
        <f>SUM(feb!H86 + N86)</f>
        <v>1053</v>
      </c>
    </row>
    <row r="87" spans="1:15" x14ac:dyDescent="0.2">
      <c r="A87" s="6" t="s">
        <v>121</v>
      </c>
      <c r="B87" s="32"/>
      <c r="C87" s="32"/>
      <c r="D87" s="32"/>
      <c r="E87" s="32"/>
      <c r="F87" s="32"/>
      <c r="G87" s="32"/>
      <c r="H87" s="32"/>
      <c r="I87" s="32">
        <v>50</v>
      </c>
      <c r="J87" s="33">
        <v>88</v>
      </c>
      <c r="K87" s="33"/>
      <c r="L87" s="39">
        <f t="shared" si="6"/>
        <v>2</v>
      </c>
      <c r="M87" s="35">
        <f>SUM(feb!F87 + L87)</f>
        <v>4</v>
      </c>
      <c r="N87" s="36">
        <f t="shared" si="7"/>
        <v>138</v>
      </c>
      <c r="O87" s="37">
        <f>SUM(feb!H87 + N87)</f>
        <v>248</v>
      </c>
    </row>
    <row r="88" spans="1:15" x14ac:dyDescent="0.2">
      <c r="A88" s="6" t="s">
        <v>61</v>
      </c>
      <c r="B88" s="32"/>
      <c r="C88" s="32"/>
      <c r="D88" s="32"/>
      <c r="E88" s="32"/>
      <c r="F88" s="32"/>
      <c r="G88" s="32"/>
      <c r="H88" s="32"/>
      <c r="I88" s="32"/>
      <c r="J88" s="33"/>
      <c r="K88" s="33"/>
      <c r="L88" s="39">
        <f t="shared" si="6"/>
        <v>0</v>
      </c>
      <c r="M88" s="35">
        <f>SUM(feb!F88 + L88)</f>
        <v>0</v>
      </c>
      <c r="N88" s="36">
        <f t="shared" si="7"/>
        <v>0</v>
      </c>
      <c r="O88" s="37">
        <f>SUM(feb!H88 + N88)</f>
        <v>0</v>
      </c>
    </row>
    <row r="89" spans="1:15" x14ac:dyDescent="0.2">
      <c r="A89" s="6" t="s">
        <v>112</v>
      </c>
      <c r="B89" s="32"/>
      <c r="C89" s="32"/>
      <c r="D89" s="32"/>
      <c r="E89" s="32"/>
      <c r="F89" s="32"/>
      <c r="G89" s="32"/>
      <c r="H89" s="32"/>
      <c r="I89" s="32"/>
      <c r="J89" s="33"/>
      <c r="K89" s="33">
        <v>54</v>
      </c>
      <c r="L89" s="39">
        <f t="shared" si="6"/>
        <v>1</v>
      </c>
      <c r="M89" s="35">
        <f>SUM(feb!F89 + L89)</f>
        <v>2</v>
      </c>
      <c r="N89" s="36">
        <f t="shared" si="7"/>
        <v>54</v>
      </c>
      <c r="O89" s="37">
        <f>SUM(feb!H89 + N89)</f>
        <v>102</v>
      </c>
    </row>
    <row r="90" spans="1:15" x14ac:dyDescent="0.2">
      <c r="A90" s="6" t="s">
        <v>96</v>
      </c>
      <c r="B90" s="32"/>
      <c r="C90" s="32"/>
      <c r="D90" s="32"/>
      <c r="E90" s="32"/>
      <c r="F90" s="32"/>
      <c r="G90" s="32"/>
      <c r="H90" s="32"/>
      <c r="I90" s="32"/>
      <c r="J90" s="33"/>
      <c r="K90" s="33"/>
      <c r="L90" s="39">
        <f t="shared" si="6"/>
        <v>0</v>
      </c>
      <c r="M90" s="35">
        <f>SUM(feb!F90 + L90)</f>
        <v>0</v>
      </c>
      <c r="N90" s="36">
        <f t="shared" si="7"/>
        <v>0</v>
      </c>
      <c r="O90" s="37">
        <f>SUM(feb!H90 + N90)</f>
        <v>0</v>
      </c>
    </row>
    <row r="91" spans="1:15" x14ac:dyDescent="0.2">
      <c r="A91" s="6" t="s">
        <v>97</v>
      </c>
      <c r="B91" s="32"/>
      <c r="C91" s="32"/>
      <c r="D91" s="32"/>
      <c r="E91" s="32"/>
      <c r="F91" s="32"/>
      <c r="G91" s="32"/>
      <c r="H91" s="32"/>
      <c r="I91" s="32"/>
      <c r="J91" s="33"/>
      <c r="K91" s="33"/>
      <c r="L91" s="39">
        <f t="shared" si="6"/>
        <v>0</v>
      </c>
      <c r="M91" s="35">
        <f>SUM(feb!F91 + L91)</f>
        <v>0</v>
      </c>
      <c r="N91" s="36">
        <f t="shared" si="7"/>
        <v>0</v>
      </c>
      <c r="O91" s="37">
        <f>SUM(feb!H91 + N91)</f>
        <v>0</v>
      </c>
    </row>
    <row r="92" spans="1:15" ht="12.75" customHeight="1" x14ac:dyDescent="0.2">
      <c r="A92" s="6" t="s">
        <v>82</v>
      </c>
      <c r="B92" s="32"/>
      <c r="C92" s="32"/>
      <c r="D92" s="32"/>
      <c r="E92" s="32"/>
      <c r="F92" s="32"/>
      <c r="G92" s="32"/>
      <c r="H92" s="32"/>
      <c r="I92" s="32"/>
      <c r="J92" s="33"/>
      <c r="K92" s="33">
        <v>72</v>
      </c>
      <c r="L92" s="39">
        <f t="shared" si="6"/>
        <v>1</v>
      </c>
      <c r="M92" s="35">
        <f>SUM(feb!F92 + L92)</f>
        <v>2</v>
      </c>
      <c r="N92" s="36">
        <f t="shared" si="7"/>
        <v>72</v>
      </c>
      <c r="O92" s="37">
        <f>SUM(feb!H92 + N92)</f>
        <v>156</v>
      </c>
    </row>
    <row r="93" spans="1:15" ht="12.75" customHeight="1" x14ac:dyDescent="0.2">
      <c r="A93" s="6" t="s">
        <v>73</v>
      </c>
      <c r="B93" s="32"/>
      <c r="C93" s="32"/>
      <c r="D93" s="32"/>
      <c r="E93" s="32"/>
      <c r="F93" s="32"/>
      <c r="G93" s="32"/>
      <c r="H93" s="32"/>
      <c r="I93" s="32"/>
      <c r="J93" s="33"/>
      <c r="K93" s="33"/>
      <c r="L93" s="39">
        <f t="shared" si="6"/>
        <v>0</v>
      </c>
      <c r="M93" s="35">
        <f>SUM(feb!F93 + L93)</f>
        <v>0</v>
      </c>
      <c r="N93" s="36">
        <f t="shared" si="7"/>
        <v>0</v>
      </c>
      <c r="O93" s="37">
        <f>SUM(feb!H93 + N93)</f>
        <v>0</v>
      </c>
    </row>
    <row r="94" spans="1:15" ht="12.75" customHeight="1" x14ac:dyDescent="0.2">
      <c r="A94" s="13" t="s">
        <v>108</v>
      </c>
      <c r="B94" s="32"/>
      <c r="C94" s="32"/>
      <c r="D94" s="32"/>
      <c r="E94" s="32"/>
      <c r="F94" s="32"/>
      <c r="G94" s="32"/>
      <c r="H94" s="32"/>
      <c r="I94" s="32"/>
      <c r="J94" s="33"/>
      <c r="K94" s="33"/>
      <c r="L94" s="39">
        <f t="shared" si="6"/>
        <v>0</v>
      </c>
      <c r="M94" s="35">
        <f>SUM(feb!F94 + L94)</f>
        <v>0</v>
      </c>
      <c r="N94" s="36">
        <f t="shared" si="7"/>
        <v>0</v>
      </c>
      <c r="O94" s="37">
        <f>SUM(feb!H94 + N94)</f>
        <v>0</v>
      </c>
    </row>
    <row r="95" spans="1:15" ht="12.75" customHeight="1" x14ac:dyDescent="0.2">
      <c r="A95" s="13" t="s">
        <v>98</v>
      </c>
      <c r="B95" s="32"/>
      <c r="C95" s="32"/>
      <c r="D95" s="32"/>
      <c r="E95" s="32"/>
      <c r="F95" s="32"/>
      <c r="G95" s="32"/>
      <c r="H95" s="32"/>
      <c r="I95" s="32">
        <v>62</v>
      </c>
      <c r="J95" s="33"/>
      <c r="K95" s="33"/>
      <c r="L95" s="39">
        <f t="shared" si="6"/>
        <v>1</v>
      </c>
      <c r="M95" s="35">
        <f>SUM(feb!F95 + L95)</f>
        <v>1</v>
      </c>
      <c r="N95" s="36">
        <f t="shared" si="7"/>
        <v>62</v>
      </c>
      <c r="O95" s="37">
        <f>SUM(feb!H95 + N95)</f>
        <v>62</v>
      </c>
    </row>
    <row r="96" spans="1:15" ht="12.75" customHeight="1" x14ac:dyDescent="0.2">
      <c r="A96" s="13" t="s">
        <v>116</v>
      </c>
      <c r="B96" s="32"/>
      <c r="C96" s="32"/>
      <c r="D96" s="32"/>
      <c r="E96" s="32"/>
      <c r="F96" s="32"/>
      <c r="G96" s="32"/>
      <c r="H96" s="32"/>
      <c r="I96" s="32"/>
      <c r="J96" s="33"/>
      <c r="K96" s="33"/>
      <c r="L96" s="39">
        <f t="shared" si="6"/>
        <v>0</v>
      </c>
      <c r="M96" s="35">
        <f>SUM(feb!F96 + L96)</f>
        <v>0</v>
      </c>
      <c r="N96" s="36">
        <f t="shared" si="7"/>
        <v>0</v>
      </c>
      <c r="O96" s="37">
        <f>SUM(feb!H96 + N96)</f>
        <v>0</v>
      </c>
    </row>
    <row r="97" spans="1:15" ht="12.75" customHeight="1" x14ac:dyDescent="0.2">
      <c r="A97" s="13" t="s">
        <v>101</v>
      </c>
      <c r="B97" s="32">
        <v>66</v>
      </c>
      <c r="C97" s="32"/>
      <c r="D97" s="32">
        <v>76</v>
      </c>
      <c r="E97" s="32"/>
      <c r="F97" s="32"/>
      <c r="G97" s="32"/>
      <c r="H97" s="32">
        <v>81</v>
      </c>
      <c r="I97" s="32">
        <v>62</v>
      </c>
      <c r="J97" s="33">
        <v>79</v>
      </c>
      <c r="K97" s="33"/>
      <c r="L97" s="39">
        <f t="shared" si="6"/>
        <v>5</v>
      </c>
      <c r="M97" s="35">
        <f>SUM(feb!F97 + L97)</f>
        <v>9</v>
      </c>
      <c r="N97" s="36">
        <f t="shared" si="7"/>
        <v>364</v>
      </c>
      <c r="O97" s="37">
        <f>SUM(feb!H97 + N97)</f>
        <v>628</v>
      </c>
    </row>
    <row r="98" spans="1:15" ht="12.75" customHeight="1" x14ac:dyDescent="0.2">
      <c r="A98" s="13" t="s">
        <v>99</v>
      </c>
      <c r="B98" s="32">
        <v>95</v>
      </c>
      <c r="C98" s="32"/>
      <c r="D98" s="32">
        <v>97</v>
      </c>
      <c r="E98" s="32"/>
      <c r="F98" s="32">
        <v>96</v>
      </c>
      <c r="G98" s="32"/>
      <c r="H98" s="32"/>
      <c r="I98" s="32"/>
      <c r="J98" s="33">
        <v>116</v>
      </c>
      <c r="K98" s="33"/>
      <c r="L98" s="39">
        <f t="shared" si="6"/>
        <v>4</v>
      </c>
      <c r="M98" s="35">
        <f>SUM(feb!F98 + L98)</f>
        <v>4</v>
      </c>
      <c r="N98" s="36">
        <f t="shared" si="7"/>
        <v>404</v>
      </c>
      <c r="O98" s="37">
        <f>SUM(feb!H98 + N98)</f>
        <v>404</v>
      </c>
    </row>
    <row r="99" spans="1:15" ht="12.75" customHeight="1" x14ac:dyDescent="0.2">
      <c r="A99" s="13" t="s">
        <v>74</v>
      </c>
      <c r="B99" s="32"/>
      <c r="C99" s="32"/>
      <c r="D99" s="32"/>
      <c r="E99" s="32"/>
      <c r="F99" s="32"/>
      <c r="G99" s="32"/>
      <c r="H99" s="32"/>
      <c r="I99" s="32"/>
      <c r="J99" s="33">
        <v>88</v>
      </c>
      <c r="K99" s="33">
        <v>54</v>
      </c>
      <c r="L99" s="39">
        <f t="shared" si="6"/>
        <v>2</v>
      </c>
      <c r="M99" s="35">
        <f>SUM(feb!F99 + L99)</f>
        <v>6</v>
      </c>
      <c r="N99" s="36">
        <f t="shared" si="7"/>
        <v>142</v>
      </c>
      <c r="O99" s="37">
        <f>SUM(feb!H99 + N99)</f>
        <v>353</v>
      </c>
    </row>
    <row r="100" spans="1:15" ht="12.75" customHeight="1" thickBot="1" x14ac:dyDescent="0.25">
      <c r="A100" s="7" t="s">
        <v>21</v>
      </c>
      <c r="B100" s="38"/>
      <c r="C100" s="38"/>
      <c r="D100" s="38"/>
      <c r="E100" s="38"/>
      <c r="F100" s="38"/>
      <c r="G100" s="38"/>
      <c r="H100" s="38"/>
      <c r="I100" s="38"/>
      <c r="J100" s="83"/>
      <c r="K100" s="83"/>
      <c r="L100" s="39">
        <f t="shared" si="6"/>
        <v>0</v>
      </c>
      <c r="M100" s="35">
        <f>SUM(feb!F100 + L100)</f>
        <v>1</v>
      </c>
      <c r="N100" s="36">
        <f t="shared" si="7"/>
        <v>0</v>
      </c>
      <c r="O100" s="37">
        <f>SUM(feb!H100 + N100)</f>
        <v>51</v>
      </c>
    </row>
  </sheetData>
  <mergeCells count="4">
    <mergeCell ref="N2:N3"/>
    <mergeCell ref="O2:O3"/>
    <mergeCell ref="L2:L3"/>
    <mergeCell ref="M2:M3"/>
  </mergeCells>
  <phoneticPr fontId="7" type="noConversion"/>
  <pageMargins left="0.78740157480314965" right="0.78740157480314965" top="0.39370078740157483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00"/>
  <sheetViews>
    <sheetView zoomScale="130" zoomScaleNormal="130" workbookViewId="0">
      <pane ySplit="3" topLeftCell="A4" activePane="bottomLeft" state="frozen"/>
      <selection pane="bottomLeft"/>
    </sheetView>
  </sheetViews>
  <sheetFormatPr defaultColWidth="9" defaultRowHeight="12.75" x14ac:dyDescent="0.2"/>
  <cols>
    <col min="1" max="1" width="16" customWidth="1"/>
    <col min="2" max="10" width="4" customWidth="1"/>
    <col min="11" max="14" width="5.5703125" customWidth="1"/>
  </cols>
  <sheetData>
    <row r="1" spans="1:14" ht="27.75" customHeight="1" thickBot="1" x14ac:dyDescent="0.3">
      <c r="A1" s="85" t="s">
        <v>140</v>
      </c>
      <c r="N1" s="20" t="s">
        <v>27</v>
      </c>
    </row>
    <row r="2" spans="1:14" s="1" customFormat="1" ht="54.75" customHeight="1" x14ac:dyDescent="0.2">
      <c r="A2" s="8"/>
      <c r="B2" s="10" t="s">
        <v>0</v>
      </c>
      <c r="C2" s="10" t="s">
        <v>1</v>
      </c>
      <c r="D2" s="10" t="s">
        <v>0</v>
      </c>
      <c r="E2" s="10" t="s">
        <v>1</v>
      </c>
      <c r="F2" s="10" t="s">
        <v>0</v>
      </c>
      <c r="G2" s="10" t="s">
        <v>1</v>
      </c>
      <c r="H2" s="10" t="s">
        <v>113</v>
      </c>
      <c r="I2" s="10" t="s">
        <v>0</v>
      </c>
      <c r="J2" s="10" t="s">
        <v>1</v>
      </c>
      <c r="K2" s="101" t="s">
        <v>127</v>
      </c>
      <c r="L2" s="99" t="s">
        <v>30</v>
      </c>
      <c r="M2" s="93" t="s">
        <v>28</v>
      </c>
      <c r="N2" s="95" t="s">
        <v>29</v>
      </c>
    </row>
    <row r="3" spans="1:14" ht="18" customHeight="1" thickBot="1" x14ac:dyDescent="0.25">
      <c r="A3" s="5"/>
      <c r="B3" s="3">
        <v>6</v>
      </c>
      <c r="C3" s="3">
        <v>7</v>
      </c>
      <c r="D3" s="3">
        <v>13</v>
      </c>
      <c r="E3" s="3">
        <v>14</v>
      </c>
      <c r="F3" s="3">
        <v>20</v>
      </c>
      <c r="G3" s="3">
        <v>21</v>
      </c>
      <c r="H3" s="3">
        <v>22</v>
      </c>
      <c r="I3" s="3">
        <v>27</v>
      </c>
      <c r="J3" s="3">
        <v>28</v>
      </c>
      <c r="K3" s="102"/>
      <c r="L3" s="100"/>
      <c r="M3" s="94"/>
      <c r="N3" s="96"/>
    </row>
    <row r="4" spans="1:14" x14ac:dyDescent="0.2">
      <c r="A4" s="6" t="s">
        <v>83</v>
      </c>
      <c r="B4" s="32"/>
      <c r="C4" s="32"/>
      <c r="D4" s="32"/>
      <c r="E4" s="32"/>
      <c r="F4" s="32"/>
      <c r="G4" s="32">
        <v>74</v>
      </c>
      <c r="H4" s="33"/>
      <c r="I4" s="33">
        <v>265</v>
      </c>
      <c r="J4" s="33"/>
      <c r="K4" s="39">
        <f>COUNT(B4:J4)</f>
        <v>2</v>
      </c>
      <c r="L4" s="35">
        <f>SUM(feb!F4 + mrt!L4 +K4)</f>
        <v>6</v>
      </c>
      <c r="M4" s="36">
        <f>SUM(B4:J4)</f>
        <v>339</v>
      </c>
      <c r="N4" s="37">
        <f>SUM(feb!H4 + mrt!N4 +M4)</f>
        <v>688</v>
      </c>
    </row>
    <row r="5" spans="1:14" x14ac:dyDescent="0.2">
      <c r="A5" s="6" t="s">
        <v>2</v>
      </c>
      <c r="B5" s="32"/>
      <c r="C5" s="32"/>
      <c r="D5" s="32"/>
      <c r="E5" s="32"/>
      <c r="F5" s="32"/>
      <c r="G5" s="32"/>
      <c r="H5" s="33"/>
      <c r="I5" s="33"/>
      <c r="J5" s="33"/>
      <c r="K5" s="39">
        <f t="shared" ref="K5:K67" si="0">COUNT(B5:J5)</f>
        <v>0</v>
      </c>
      <c r="L5" s="35">
        <f>SUM(feb!F5 + mrt!L5 +K5)</f>
        <v>0</v>
      </c>
      <c r="M5" s="36">
        <f t="shared" ref="M5:M67" si="1">SUM(B5:J5)</f>
        <v>0</v>
      </c>
      <c r="N5" s="37">
        <f>SUM(feb!H5 + mrt!N5 +M5)</f>
        <v>0</v>
      </c>
    </row>
    <row r="6" spans="1:14" x14ac:dyDescent="0.2">
      <c r="A6" s="6" t="s">
        <v>22</v>
      </c>
      <c r="B6" s="32"/>
      <c r="C6" s="32"/>
      <c r="D6" s="32"/>
      <c r="E6" s="32"/>
      <c r="F6" s="32"/>
      <c r="G6" s="32"/>
      <c r="H6" s="33"/>
      <c r="I6" s="33"/>
      <c r="J6" s="33"/>
      <c r="K6" s="39">
        <f t="shared" si="0"/>
        <v>0</v>
      </c>
      <c r="L6" s="35">
        <f>SUM(feb!F6 + mrt!L6 +K6)</f>
        <v>1</v>
      </c>
      <c r="M6" s="36">
        <f t="shared" si="1"/>
        <v>0</v>
      </c>
      <c r="N6" s="37">
        <f>SUM(feb!H6 + mrt!N6 +M6)</f>
        <v>63</v>
      </c>
    </row>
    <row r="7" spans="1:14" x14ac:dyDescent="0.2">
      <c r="A7" s="6" t="s">
        <v>62</v>
      </c>
      <c r="B7" s="32"/>
      <c r="C7" s="32">
        <v>71</v>
      </c>
      <c r="D7" s="32">
        <v>110</v>
      </c>
      <c r="E7" s="32"/>
      <c r="F7" s="32"/>
      <c r="G7" s="32"/>
      <c r="H7" s="33">
        <v>74</v>
      </c>
      <c r="I7" s="33"/>
      <c r="J7" s="33"/>
      <c r="K7" s="39">
        <f t="shared" si="0"/>
        <v>3</v>
      </c>
      <c r="L7" s="35">
        <f>SUM(feb!F7 + mrt!L7 +K7)</f>
        <v>7</v>
      </c>
      <c r="M7" s="36">
        <f t="shared" si="1"/>
        <v>255</v>
      </c>
      <c r="N7" s="37">
        <f>SUM(feb!H7 + mrt!N7 +M7)</f>
        <v>610</v>
      </c>
    </row>
    <row r="8" spans="1:14" x14ac:dyDescent="0.2">
      <c r="A8" s="6" t="s">
        <v>55</v>
      </c>
      <c r="B8" s="32"/>
      <c r="C8" s="32"/>
      <c r="D8" s="32"/>
      <c r="E8" s="32"/>
      <c r="F8" s="32"/>
      <c r="G8" s="32"/>
      <c r="H8" s="33"/>
      <c r="I8" s="33"/>
      <c r="J8" s="33"/>
      <c r="K8" s="39">
        <f t="shared" si="0"/>
        <v>0</v>
      </c>
      <c r="L8" s="35">
        <f>SUM(feb!F8 + mrt!L8 +K8)</f>
        <v>0</v>
      </c>
      <c r="M8" s="36">
        <f t="shared" si="1"/>
        <v>0</v>
      </c>
      <c r="N8" s="37">
        <f>SUM(feb!H8 + mrt!N8 +M8)</f>
        <v>0</v>
      </c>
    </row>
    <row r="9" spans="1:14" x14ac:dyDescent="0.2">
      <c r="A9" s="6" t="s">
        <v>59</v>
      </c>
      <c r="B9" s="32">
        <v>84</v>
      </c>
      <c r="C9" s="32">
        <v>75</v>
      </c>
      <c r="D9" s="32">
        <v>95</v>
      </c>
      <c r="E9" s="32"/>
      <c r="F9" s="32"/>
      <c r="G9" s="32">
        <v>71</v>
      </c>
      <c r="H9" s="33">
        <v>76</v>
      </c>
      <c r="I9" s="33"/>
      <c r="J9" s="33"/>
      <c r="K9" s="39">
        <f t="shared" si="0"/>
        <v>5</v>
      </c>
      <c r="L9" s="35">
        <f>SUM(feb!F9 + mrt!L9 +K9)</f>
        <v>14</v>
      </c>
      <c r="M9" s="36">
        <f t="shared" si="1"/>
        <v>401</v>
      </c>
      <c r="N9" s="37">
        <f>SUM(feb!H9 + mrt!N9 +M9)</f>
        <v>1015</v>
      </c>
    </row>
    <row r="10" spans="1:14" x14ac:dyDescent="0.2">
      <c r="A10" s="6" t="s">
        <v>3</v>
      </c>
      <c r="B10" s="32">
        <v>114</v>
      </c>
      <c r="C10" s="32">
        <v>71</v>
      </c>
      <c r="D10" s="32"/>
      <c r="E10" s="32"/>
      <c r="F10" s="32">
        <v>115</v>
      </c>
      <c r="G10" s="32"/>
      <c r="H10" s="33">
        <v>74</v>
      </c>
      <c r="I10" s="33"/>
      <c r="J10" s="33">
        <v>61</v>
      </c>
      <c r="K10" s="39">
        <f t="shared" si="0"/>
        <v>5</v>
      </c>
      <c r="L10" s="35">
        <f>SUM(feb!F10 + mrt!L10 +K10)</f>
        <v>17</v>
      </c>
      <c r="M10" s="36">
        <f t="shared" si="1"/>
        <v>435</v>
      </c>
      <c r="N10" s="37">
        <f>SUM(feb!H10 + mrt!N10 +M10)</f>
        <v>1428</v>
      </c>
    </row>
    <row r="11" spans="1:14" x14ac:dyDescent="0.2">
      <c r="A11" s="6" t="s">
        <v>58</v>
      </c>
      <c r="B11" s="32"/>
      <c r="C11" s="32"/>
      <c r="D11" s="32">
        <v>110</v>
      </c>
      <c r="E11" s="32">
        <v>79</v>
      </c>
      <c r="F11" s="32"/>
      <c r="G11" s="32">
        <v>74</v>
      </c>
      <c r="H11" s="33"/>
      <c r="I11" s="33"/>
      <c r="J11" s="33">
        <v>61</v>
      </c>
      <c r="K11" s="39">
        <f t="shared" si="0"/>
        <v>4</v>
      </c>
      <c r="L11" s="35">
        <f>SUM(feb!F11 + mrt!L11 +K11)</f>
        <v>15</v>
      </c>
      <c r="M11" s="36">
        <f t="shared" si="1"/>
        <v>324</v>
      </c>
      <c r="N11" s="37">
        <f>SUM(feb!H11 + mrt!N11 +M11)</f>
        <v>1184</v>
      </c>
    </row>
    <row r="12" spans="1:14" x14ac:dyDescent="0.2">
      <c r="A12" s="6" t="s">
        <v>44</v>
      </c>
      <c r="B12" s="32">
        <v>84</v>
      </c>
      <c r="C12" s="32">
        <v>75</v>
      </c>
      <c r="D12" s="32">
        <v>95</v>
      </c>
      <c r="E12" s="32">
        <v>72</v>
      </c>
      <c r="F12" s="32"/>
      <c r="G12" s="32"/>
      <c r="H12" s="33">
        <v>76</v>
      </c>
      <c r="I12" s="33"/>
      <c r="J12" s="33"/>
      <c r="K12" s="39">
        <f t="shared" si="0"/>
        <v>5</v>
      </c>
      <c r="L12" s="35">
        <f>SUM(feb!F12 + mrt!L12 +K12)</f>
        <v>13</v>
      </c>
      <c r="M12" s="36">
        <f t="shared" si="1"/>
        <v>402</v>
      </c>
      <c r="N12" s="37">
        <f>SUM(feb!H12 + mrt!N12 +M12)</f>
        <v>930</v>
      </c>
    </row>
    <row r="13" spans="1:14" x14ac:dyDescent="0.2">
      <c r="A13" s="6" t="s">
        <v>48</v>
      </c>
      <c r="B13" s="32">
        <v>114</v>
      </c>
      <c r="C13" s="32"/>
      <c r="D13" s="32"/>
      <c r="E13" s="32"/>
      <c r="F13" s="32">
        <v>115</v>
      </c>
      <c r="G13" s="32">
        <v>71</v>
      </c>
      <c r="H13" s="33">
        <v>74</v>
      </c>
      <c r="I13" s="33"/>
      <c r="J13" s="33">
        <v>61</v>
      </c>
      <c r="K13" s="39">
        <f t="shared" si="0"/>
        <v>5</v>
      </c>
      <c r="L13" s="35">
        <f>SUM(feb!F13 + mrt!L13 +K13)</f>
        <v>9</v>
      </c>
      <c r="M13" s="36">
        <f t="shared" si="1"/>
        <v>435</v>
      </c>
      <c r="N13" s="37">
        <f>SUM(feb!H13 + mrt!N13 +M13)</f>
        <v>784</v>
      </c>
    </row>
    <row r="14" spans="1:14" x14ac:dyDescent="0.2">
      <c r="A14" s="6" t="s">
        <v>45</v>
      </c>
      <c r="B14" s="32"/>
      <c r="C14" s="32"/>
      <c r="D14" s="32"/>
      <c r="E14" s="32"/>
      <c r="F14" s="32"/>
      <c r="G14" s="32"/>
      <c r="H14" s="33"/>
      <c r="I14" s="33"/>
      <c r="J14" s="33"/>
      <c r="K14" s="39">
        <f t="shared" si="0"/>
        <v>0</v>
      </c>
      <c r="L14" s="35">
        <f>SUM(feb!F14 + mrt!L14 +K14)</f>
        <v>4</v>
      </c>
      <c r="M14" s="36">
        <f t="shared" si="1"/>
        <v>0</v>
      </c>
      <c r="N14" s="37">
        <f>SUM(feb!H14 + mrt!N14 +M14)</f>
        <v>247</v>
      </c>
    </row>
    <row r="15" spans="1:14" x14ac:dyDescent="0.2">
      <c r="A15" s="6" t="s">
        <v>52</v>
      </c>
      <c r="B15" s="32"/>
      <c r="C15" s="32">
        <v>71</v>
      </c>
      <c r="D15" s="32"/>
      <c r="E15" s="32"/>
      <c r="F15" s="32">
        <v>115</v>
      </c>
      <c r="G15" s="32">
        <v>74</v>
      </c>
      <c r="H15" s="33">
        <v>74</v>
      </c>
      <c r="I15" s="33"/>
      <c r="J15" s="33"/>
      <c r="K15" s="39">
        <f t="shared" si="0"/>
        <v>4</v>
      </c>
      <c r="L15" s="35">
        <f>SUM(feb!F15 + mrt!L15 +K15)</f>
        <v>8</v>
      </c>
      <c r="M15" s="36">
        <f t="shared" si="1"/>
        <v>334</v>
      </c>
      <c r="N15" s="37">
        <f>SUM(feb!H15 + mrt!N15 +M15)</f>
        <v>664</v>
      </c>
    </row>
    <row r="16" spans="1:14" x14ac:dyDescent="0.2">
      <c r="A16" s="6" t="s">
        <v>65</v>
      </c>
      <c r="B16" s="32">
        <v>50</v>
      </c>
      <c r="C16" s="32">
        <v>49</v>
      </c>
      <c r="D16" s="32"/>
      <c r="E16" s="32"/>
      <c r="F16" s="32"/>
      <c r="G16" s="32"/>
      <c r="H16" s="33"/>
      <c r="I16" s="33"/>
      <c r="J16" s="33"/>
      <c r="K16" s="39">
        <f t="shared" si="0"/>
        <v>2</v>
      </c>
      <c r="L16" s="35">
        <f>SUM(feb!F16 + mrt!L16 +K16)</f>
        <v>4</v>
      </c>
      <c r="M16" s="36">
        <f t="shared" si="1"/>
        <v>99</v>
      </c>
      <c r="N16" s="37">
        <f>SUM(feb!H16 + mrt!N16 +M16)</f>
        <v>202</v>
      </c>
    </row>
    <row r="17" spans="1:14" x14ac:dyDescent="0.2">
      <c r="A17" s="6" t="s">
        <v>94</v>
      </c>
      <c r="B17" s="32"/>
      <c r="C17" s="32"/>
      <c r="D17" s="32"/>
      <c r="E17" s="32"/>
      <c r="F17" s="32"/>
      <c r="G17" s="32"/>
      <c r="H17" s="33"/>
      <c r="I17" s="33"/>
      <c r="J17" s="33"/>
      <c r="K17" s="39">
        <f t="shared" si="0"/>
        <v>0</v>
      </c>
      <c r="L17" s="35">
        <f>SUM(feb!F17 + mrt!L17 +K17)</f>
        <v>0</v>
      </c>
      <c r="M17" s="36">
        <f t="shared" si="1"/>
        <v>0</v>
      </c>
      <c r="N17" s="37">
        <f>SUM(feb!H17 + mrt!N17 +M17)</f>
        <v>0</v>
      </c>
    </row>
    <row r="18" spans="1:14" x14ac:dyDescent="0.2">
      <c r="A18" s="6" t="s">
        <v>70</v>
      </c>
      <c r="B18" s="32">
        <v>50</v>
      </c>
      <c r="C18" s="32"/>
      <c r="D18" s="32"/>
      <c r="E18" s="32"/>
      <c r="F18" s="32"/>
      <c r="G18" s="32"/>
      <c r="H18" s="33"/>
      <c r="I18" s="33"/>
      <c r="J18" s="33"/>
      <c r="K18" s="39">
        <f t="shared" si="0"/>
        <v>1</v>
      </c>
      <c r="L18" s="35">
        <f>SUM(feb!F18 + mrt!L18 +K18)</f>
        <v>1</v>
      </c>
      <c r="M18" s="36">
        <f t="shared" si="1"/>
        <v>50</v>
      </c>
      <c r="N18" s="37">
        <f>SUM(feb!H18 + mrt!N18 +M18)</f>
        <v>50</v>
      </c>
    </row>
    <row r="19" spans="1:14" x14ac:dyDescent="0.2">
      <c r="A19" s="6" t="s">
        <v>81</v>
      </c>
      <c r="B19" s="32"/>
      <c r="C19" s="32"/>
      <c r="D19" s="32"/>
      <c r="E19" s="32"/>
      <c r="F19" s="32"/>
      <c r="G19" s="32"/>
      <c r="H19" s="33"/>
      <c r="I19" s="33"/>
      <c r="J19" s="33"/>
      <c r="K19" s="39">
        <f t="shared" si="0"/>
        <v>0</v>
      </c>
      <c r="L19" s="35">
        <f>SUM(feb!F19 + mrt!L19 +K19)</f>
        <v>0</v>
      </c>
      <c r="M19" s="36">
        <f t="shared" si="1"/>
        <v>0</v>
      </c>
      <c r="N19" s="37">
        <f>SUM(feb!H19 + mrt!N19 +M19)</f>
        <v>0</v>
      </c>
    </row>
    <row r="20" spans="1:14" x14ac:dyDescent="0.2">
      <c r="A20" s="6" t="s">
        <v>4</v>
      </c>
      <c r="B20" s="32">
        <v>114</v>
      </c>
      <c r="C20" s="32">
        <v>71</v>
      </c>
      <c r="D20" s="32"/>
      <c r="E20" s="32">
        <v>79</v>
      </c>
      <c r="F20" s="32">
        <v>115</v>
      </c>
      <c r="G20" s="32">
        <v>74</v>
      </c>
      <c r="H20" s="33">
        <v>74</v>
      </c>
      <c r="I20" s="33"/>
      <c r="J20" s="33">
        <v>61</v>
      </c>
      <c r="K20" s="39">
        <f t="shared" si="0"/>
        <v>7</v>
      </c>
      <c r="L20" s="35">
        <f>SUM(feb!F20 + mrt!L20 +K20)</f>
        <v>17</v>
      </c>
      <c r="M20" s="36">
        <f t="shared" si="1"/>
        <v>588</v>
      </c>
      <c r="N20" s="37">
        <f>SUM(feb!H20 + mrt!N20 +M20)</f>
        <v>1388</v>
      </c>
    </row>
    <row r="21" spans="1:14" x14ac:dyDescent="0.2">
      <c r="A21" s="6" t="s">
        <v>25</v>
      </c>
      <c r="B21" s="32"/>
      <c r="C21" s="32"/>
      <c r="D21" s="32"/>
      <c r="E21" s="32"/>
      <c r="F21" s="32"/>
      <c r="G21" s="32"/>
      <c r="H21" s="33"/>
      <c r="I21" s="33"/>
      <c r="J21" s="33"/>
      <c r="K21" s="39">
        <f t="shared" si="0"/>
        <v>0</v>
      </c>
      <c r="L21" s="35">
        <f>SUM(feb!F21 + mrt!L21 +K21)</f>
        <v>0</v>
      </c>
      <c r="M21" s="36">
        <f t="shared" si="1"/>
        <v>0</v>
      </c>
      <c r="N21" s="37">
        <f>SUM(feb!H21 + mrt!N21 +M21)</f>
        <v>0</v>
      </c>
    </row>
    <row r="22" spans="1:14" x14ac:dyDescent="0.2">
      <c r="A22" s="6" t="s">
        <v>100</v>
      </c>
      <c r="B22" s="32">
        <v>84</v>
      </c>
      <c r="C22" s="32">
        <v>75</v>
      </c>
      <c r="D22" s="32">
        <v>95</v>
      </c>
      <c r="E22" s="32">
        <v>72</v>
      </c>
      <c r="F22" s="32">
        <v>112</v>
      </c>
      <c r="G22" s="32">
        <v>71</v>
      </c>
      <c r="H22" s="33">
        <v>76</v>
      </c>
      <c r="I22" s="33"/>
      <c r="J22" s="33"/>
      <c r="K22" s="39">
        <f t="shared" si="0"/>
        <v>7</v>
      </c>
      <c r="L22" s="35">
        <f>SUM(feb!F22 + mrt!L22 +K22)</f>
        <v>16</v>
      </c>
      <c r="M22" s="36">
        <f t="shared" si="1"/>
        <v>585</v>
      </c>
      <c r="N22" s="37">
        <f>SUM(feb!H22 + mrt!N22 +M22)</f>
        <v>1199</v>
      </c>
    </row>
    <row r="23" spans="1:14" x14ac:dyDescent="0.2">
      <c r="A23" s="6" t="s">
        <v>66</v>
      </c>
      <c r="B23" s="32"/>
      <c r="C23" s="32">
        <v>71</v>
      </c>
      <c r="D23" s="32"/>
      <c r="E23" s="32"/>
      <c r="F23" s="32"/>
      <c r="G23" s="32">
        <v>74</v>
      </c>
      <c r="H23" s="33"/>
      <c r="I23" s="33"/>
      <c r="J23" s="33"/>
      <c r="K23" s="39">
        <f t="shared" si="0"/>
        <v>2</v>
      </c>
      <c r="L23" s="35">
        <f>SUM(feb!F23 + mrt!L23 +K23)</f>
        <v>6</v>
      </c>
      <c r="M23" s="36">
        <f t="shared" si="1"/>
        <v>145</v>
      </c>
      <c r="N23" s="37">
        <f>SUM(feb!H23 + mrt!N23 +M23)</f>
        <v>407</v>
      </c>
    </row>
    <row r="24" spans="1:14" x14ac:dyDescent="0.2">
      <c r="A24" s="6" t="s">
        <v>67</v>
      </c>
      <c r="B24" s="32">
        <v>84</v>
      </c>
      <c r="C24" s="32">
        <v>75</v>
      </c>
      <c r="D24" s="32">
        <v>95</v>
      </c>
      <c r="E24" s="32">
        <v>72</v>
      </c>
      <c r="F24" s="32"/>
      <c r="G24" s="32"/>
      <c r="H24" s="33"/>
      <c r="I24" s="33"/>
      <c r="J24" s="33"/>
      <c r="K24" s="39">
        <f t="shared" si="0"/>
        <v>4</v>
      </c>
      <c r="L24" s="35">
        <f>SUM(feb!F24 + mrt!L24 +K24)</f>
        <v>10</v>
      </c>
      <c r="M24" s="36">
        <f t="shared" si="1"/>
        <v>326</v>
      </c>
      <c r="N24" s="37">
        <f>SUM(feb!H24 + mrt!N24 +M24)</f>
        <v>741</v>
      </c>
    </row>
    <row r="25" spans="1:14" x14ac:dyDescent="0.2">
      <c r="A25" s="6" t="s">
        <v>5</v>
      </c>
      <c r="B25" s="32">
        <v>84</v>
      </c>
      <c r="C25" s="32">
        <v>75</v>
      </c>
      <c r="D25" s="32">
        <v>95</v>
      </c>
      <c r="E25" s="32">
        <v>72</v>
      </c>
      <c r="F25" s="32">
        <v>112</v>
      </c>
      <c r="G25" s="32">
        <v>71</v>
      </c>
      <c r="H25" s="33">
        <v>76</v>
      </c>
      <c r="I25" s="33"/>
      <c r="J25" s="33"/>
      <c r="K25" s="39">
        <f t="shared" si="0"/>
        <v>7</v>
      </c>
      <c r="L25" s="35">
        <f>SUM(feb!F25 + mrt!L25 +K25)</f>
        <v>17</v>
      </c>
      <c r="M25" s="36">
        <f t="shared" si="1"/>
        <v>585</v>
      </c>
      <c r="N25" s="37">
        <f>SUM(feb!H25 + mrt!N25 +M25)</f>
        <v>1275</v>
      </c>
    </row>
    <row r="26" spans="1:14" x14ac:dyDescent="0.2">
      <c r="A26" s="6" t="s">
        <v>6</v>
      </c>
      <c r="B26" s="32"/>
      <c r="C26" s="32"/>
      <c r="D26" s="32"/>
      <c r="E26" s="32"/>
      <c r="F26" s="32"/>
      <c r="G26" s="32"/>
      <c r="H26" s="33"/>
      <c r="I26" s="33"/>
      <c r="J26" s="33"/>
      <c r="K26" s="39">
        <f t="shared" si="0"/>
        <v>0</v>
      </c>
      <c r="L26" s="35">
        <f>SUM(feb!F26 + mrt!L26 +K26)</f>
        <v>1</v>
      </c>
      <c r="M26" s="36">
        <f t="shared" si="1"/>
        <v>0</v>
      </c>
      <c r="N26" s="37">
        <f>SUM(feb!H26 + mrt!N26 +M26)</f>
        <v>50</v>
      </c>
    </row>
    <row r="27" spans="1:14" x14ac:dyDescent="0.2">
      <c r="A27" s="6" t="s">
        <v>132</v>
      </c>
      <c r="B27" s="32">
        <v>114</v>
      </c>
      <c r="C27" s="32">
        <v>71</v>
      </c>
      <c r="D27" s="32">
        <v>110</v>
      </c>
      <c r="E27" s="32"/>
      <c r="F27" s="32"/>
      <c r="G27" s="32">
        <v>75</v>
      </c>
      <c r="H27" s="33"/>
      <c r="I27" s="33"/>
      <c r="J27" s="33"/>
      <c r="K27" s="39">
        <f t="shared" si="0"/>
        <v>4</v>
      </c>
      <c r="L27" s="35">
        <f>SUM(feb!F27 + mrt!L27 +K27)</f>
        <v>7</v>
      </c>
      <c r="M27" s="36">
        <f t="shared" si="1"/>
        <v>370</v>
      </c>
      <c r="N27" s="37">
        <f>SUM(feb!H27 + mrt!N27 +M27)</f>
        <v>598</v>
      </c>
    </row>
    <row r="28" spans="1:14" x14ac:dyDescent="0.2">
      <c r="A28" s="6" t="s">
        <v>133</v>
      </c>
      <c r="B28" s="32">
        <v>229</v>
      </c>
      <c r="C28" s="32"/>
      <c r="D28" s="32"/>
      <c r="E28" s="32"/>
      <c r="F28" s="32"/>
      <c r="G28" s="32"/>
      <c r="H28" s="33"/>
      <c r="I28" s="33"/>
      <c r="J28" s="33"/>
      <c r="K28" s="39">
        <f t="shared" si="0"/>
        <v>1</v>
      </c>
      <c r="L28" s="35">
        <f>SUM(feb!F28 + mrt!L28 +K28)</f>
        <v>2</v>
      </c>
      <c r="M28" s="36">
        <f t="shared" si="1"/>
        <v>229</v>
      </c>
      <c r="N28" s="37">
        <f>SUM(feb!H28 + mrt!N28 +M28)</f>
        <v>301</v>
      </c>
    </row>
    <row r="29" spans="1:14" x14ac:dyDescent="0.2">
      <c r="A29" s="6" t="s">
        <v>152</v>
      </c>
      <c r="B29" s="32">
        <v>229</v>
      </c>
      <c r="C29" s="32"/>
      <c r="D29" s="32"/>
      <c r="E29" s="32"/>
      <c r="F29" s="32"/>
      <c r="G29" s="32"/>
      <c r="H29" s="33"/>
      <c r="I29" s="33"/>
      <c r="J29" s="33"/>
      <c r="K29" s="39">
        <f t="shared" si="0"/>
        <v>1</v>
      </c>
      <c r="L29" s="35">
        <f>SUM(feb!F29 + mrt!L29 +K29)</f>
        <v>3</v>
      </c>
      <c r="M29" s="36">
        <f t="shared" si="1"/>
        <v>229</v>
      </c>
      <c r="N29" s="37">
        <f>SUM(feb!H29 + mrt!N29 +M29)</f>
        <v>429</v>
      </c>
    </row>
    <row r="30" spans="1:14" x14ac:dyDescent="0.2">
      <c r="A30" s="6" t="s">
        <v>134</v>
      </c>
      <c r="B30" s="32"/>
      <c r="C30" s="32"/>
      <c r="D30" s="32"/>
      <c r="E30" s="32"/>
      <c r="F30" s="32"/>
      <c r="G30" s="32"/>
      <c r="H30" s="33"/>
      <c r="I30" s="33"/>
      <c r="J30" s="33"/>
      <c r="K30" s="39">
        <f t="shared" si="0"/>
        <v>0</v>
      </c>
      <c r="L30" s="35">
        <f>SUM(feb!F30 + mrt!L30 +K30)</f>
        <v>0</v>
      </c>
      <c r="M30" s="36">
        <f t="shared" si="1"/>
        <v>0</v>
      </c>
      <c r="N30" s="37">
        <f>SUM(feb!H30 + mrt!N30 +M30)</f>
        <v>0</v>
      </c>
    </row>
    <row r="31" spans="1:14" x14ac:dyDescent="0.2">
      <c r="A31" s="6" t="s">
        <v>7</v>
      </c>
      <c r="B31" s="32">
        <v>114</v>
      </c>
      <c r="C31" s="32">
        <v>71</v>
      </c>
      <c r="D31" s="32"/>
      <c r="E31" s="32">
        <v>79</v>
      </c>
      <c r="F31" s="32">
        <v>115</v>
      </c>
      <c r="G31" s="32">
        <v>74</v>
      </c>
      <c r="H31" s="33"/>
      <c r="I31" s="33"/>
      <c r="J31" s="33">
        <v>61</v>
      </c>
      <c r="K31" s="39">
        <f t="shared" si="0"/>
        <v>6</v>
      </c>
      <c r="L31" s="35">
        <f>SUM(feb!F31 + mrt!L31 +K31)</f>
        <v>17</v>
      </c>
      <c r="M31" s="36">
        <f t="shared" si="1"/>
        <v>514</v>
      </c>
      <c r="N31" s="37">
        <f>SUM(feb!H31 + mrt!N31 +M31)</f>
        <v>1410</v>
      </c>
    </row>
    <row r="32" spans="1:14" x14ac:dyDescent="0.2">
      <c r="A32" s="15" t="s">
        <v>78</v>
      </c>
      <c r="B32" s="32"/>
      <c r="C32" s="32">
        <v>71</v>
      </c>
      <c r="D32" s="32"/>
      <c r="E32" s="32">
        <v>79</v>
      </c>
      <c r="F32" s="32">
        <v>115</v>
      </c>
      <c r="G32" s="32"/>
      <c r="H32" s="33"/>
      <c r="I32" s="33"/>
      <c r="J32" s="33">
        <v>61</v>
      </c>
      <c r="K32" s="39">
        <f t="shared" si="0"/>
        <v>4</v>
      </c>
      <c r="L32" s="35">
        <f>SUM(feb!F32 + mrt!L32 +K32)</f>
        <v>8</v>
      </c>
      <c r="M32" s="36">
        <f t="shared" si="1"/>
        <v>326</v>
      </c>
      <c r="N32" s="37">
        <f>SUM(feb!H32 + mrt!N32 +M32)</f>
        <v>585</v>
      </c>
    </row>
    <row r="33" spans="1:14" x14ac:dyDescent="0.2">
      <c r="A33" s="15" t="s">
        <v>93</v>
      </c>
      <c r="B33" s="32"/>
      <c r="C33" s="32"/>
      <c r="D33" s="32"/>
      <c r="E33" s="32"/>
      <c r="F33" s="32"/>
      <c r="G33" s="32"/>
      <c r="H33" s="33"/>
      <c r="I33" s="33"/>
      <c r="J33" s="33"/>
      <c r="K33" s="39">
        <f t="shared" si="0"/>
        <v>0</v>
      </c>
      <c r="L33" s="35">
        <f>SUM(feb!F33 + mrt!L33 +K33)</f>
        <v>0</v>
      </c>
      <c r="M33" s="36">
        <f t="shared" si="1"/>
        <v>0</v>
      </c>
      <c r="N33" s="37">
        <f>SUM(feb!H33 + mrt!N33 +M33)</f>
        <v>0</v>
      </c>
    </row>
    <row r="34" spans="1:14" x14ac:dyDescent="0.2">
      <c r="A34" s="15" t="s">
        <v>95</v>
      </c>
      <c r="B34" s="32"/>
      <c r="C34" s="32">
        <v>71</v>
      </c>
      <c r="D34" s="32"/>
      <c r="E34" s="32"/>
      <c r="F34" s="32"/>
      <c r="G34" s="32"/>
      <c r="H34" s="33"/>
      <c r="I34" s="33">
        <v>265</v>
      </c>
      <c r="J34" s="33"/>
      <c r="K34" s="39">
        <f t="shared" si="0"/>
        <v>2</v>
      </c>
      <c r="L34" s="35">
        <f>SUM(feb!F34 + mrt!L34 +K34)</f>
        <v>6</v>
      </c>
      <c r="M34" s="36">
        <f t="shared" si="1"/>
        <v>336</v>
      </c>
      <c r="N34" s="37">
        <f>SUM(feb!H34 + mrt!N34 +M34)</f>
        <v>673</v>
      </c>
    </row>
    <row r="35" spans="1:14" x14ac:dyDescent="0.2">
      <c r="A35" s="15" t="s">
        <v>154</v>
      </c>
      <c r="B35" s="32"/>
      <c r="C35" s="32"/>
      <c r="D35" s="32"/>
      <c r="E35" s="32"/>
      <c r="F35" s="32">
        <v>115</v>
      </c>
      <c r="G35" s="32"/>
      <c r="H35" s="33">
        <v>74</v>
      </c>
      <c r="I35" s="33"/>
      <c r="J35" s="33"/>
      <c r="K35" s="39">
        <f t="shared" ref="K35" si="2">COUNT(B35:J35)</f>
        <v>2</v>
      </c>
      <c r="L35" s="35">
        <f>SUM(feb!F35 + mrt!L35 +K35)</f>
        <v>2</v>
      </c>
      <c r="M35" s="36">
        <f t="shared" ref="M35" si="3">SUM(B35:J35)</f>
        <v>189</v>
      </c>
      <c r="N35" s="37">
        <f>SUM(feb!H35 + mrt!N35 +M35)</f>
        <v>189</v>
      </c>
    </row>
    <row r="36" spans="1:14" x14ac:dyDescent="0.2">
      <c r="A36" s="15" t="s">
        <v>103</v>
      </c>
      <c r="B36" s="84"/>
      <c r="C36" s="32"/>
      <c r="D36" s="32"/>
      <c r="E36" s="32"/>
      <c r="F36" s="32"/>
      <c r="G36" s="32"/>
      <c r="H36" s="33"/>
      <c r="I36" s="33"/>
      <c r="J36" s="33"/>
      <c r="K36" s="39">
        <f t="shared" si="0"/>
        <v>0</v>
      </c>
      <c r="L36" s="35">
        <f>SUM(feb!F36 + mrt!L36 +K36)</f>
        <v>3</v>
      </c>
      <c r="M36" s="36">
        <f t="shared" si="1"/>
        <v>0</v>
      </c>
      <c r="N36" s="37">
        <f>SUM(feb!H36 + mrt!N36 +M36)</f>
        <v>211</v>
      </c>
    </row>
    <row r="37" spans="1:14" x14ac:dyDescent="0.2">
      <c r="A37" s="15" t="s">
        <v>107</v>
      </c>
      <c r="B37" s="32">
        <v>114</v>
      </c>
      <c r="C37" s="32">
        <v>71</v>
      </c>
      <c r="D37" s="32"/>
      <c r="E37" s="32"/>
      <c r="F37" s="32">
        <v>115</v>
      </c>
      <c r="G37" s="32">
        <v>74</v>
      </c>
      <c r="H37" s="33">
        <v>74</v>
      </c>
      <c r="I37" s="33"/>
      <c r="J37" s="33"/>
      <c r="K37" s="39">
        <f t="shared" si="0"/>
        <v>5</v>
      </c>
      <c r="L37" s="35">
        <f>SUM(feb!F37 + mrt!L37 +K37)</f>
        <v>13</v>
      </c>
      <c r="M37" s="36">
        <f t="shared" si="1"/>
        <v>448</v>
      </c>
      <c r="N37" s="37">
        <f>SUM(feb!H37 + mrt!N37 +M37)</f>
        <v>1116</v>
      </c>
    </row>
    <row r="38" spans="1:14" x14ac:dyDescent="0.2">
      <c r="A38" s="15" t="s">
        <v>71</v>
      </c>
      <c r="B38" s="32"/>
      <c r="C38" s="32"/>
      <c r="D38" s="32"/>
      <c r="E38" s="32"/>
      <c r="F38" s="32"/>
      <c r="G38" s="32"/>
      <c r="H38" s="33"/>
      <c r="I38" s="33"/>
      <c r="J38" s="33"/>
      <c r="K38" s="39">
        <f t="shared" si="0"/>
        <v>0</v>
      </c>
      <c r="L38" s="35">
        <f>SUM(feb!F38 + mrt!L38 +K38)</f>
        <v>0</v>
      </c>
      <c r="M38" s="36">
        <f t="shared" si="1"/>
        <v>0</v>
      </c>
      <c r="N38" s="37">
        <f>SUM(feb!H38 + mrt!N38 +M38)</f>
        <v>0</v>
      </c>
    </row>
    <row r="39" spans="1:14" x14ac:dyDescent="0.2">
      <c r="A39" s="15" t="s">
        <v>89</v>
      </c>
      <c r="B39" s="32"/>
      <c r="C39" s="32"/>
      <c r="D39" s="32"/>
      <c r="E39" s="32"/>
      <c r="F39" s="32">
        <v>115</v>
      </c>
      <c r="G39" s="32"/>
      <c r="H39" s="33">
        <v>74</v>
      </c>
      <c r="I39" s="33"/>
      <c r="J39" s="33"/>
      <c r="K39" s="39">
        <f t="shared" si="0"/>
        <v>2</v>
      </c>
      <c r="L39" s="35">
        <f>SUM(feb!F39 + mrt!L39 +K39)</f>
        <v>4</v>
      </c>
      <c r="M39" s="36">
        <f t="shared" si="1"/>
        <v>189</v>
      </c>
      <c r="N39" s="37">
        <f>SUM(feb!H39 + mrt!N39 +M39)</f>
        <v>410</v>
      </c>
    </row>
    <row r="40" spans="1:14" x14ac:dyDescent="0.2">
      <c r="A40" s="6" t="s">
        <v>76</v>
      </c>
      <c r="B40" s="32"/>
      <c r="C40" s="32">
        <v>49</v>
      </c>
      <c r="D40" s="32"/>
      <c r="E40" s="32"/>
      <c r="F40" s="32"/>
      <c r="G40" s="32"/>
      <c r="H40" s="33"/>
      <c r="I40" s="33"/>
      <c r="J40" s="33"/>
      <c r="K40" s="39">
        <f t="shared" si="0"/>
        <v>1</v>
      </c>
      <c r="L40" s="35">
        <f>SUM(feb!F40 + mrt!L40 +K40)</f>
        <v>5</v>
      </c>
      <c r="M40" s="36">
        <f t="shared" si="1"/>
        <v>49</v>
      </c>
      <c r="N40" s="37">
        <f>SUM(feb!H40 + mrt!N40 +M40)</f>
        <v>252</v>
      </c>
    </row>
    <row r="41" spans="1:14" x14ac:dyDescent="0.2">
      <c r="A41" s="6" t="s">
        <v>8</v>
      </c>
      <c r="B41" s="32"/>
      <c r="C41" s="32">
        <v>49</v>
      </c>
      <c r="D41" s="32"/>
      <c r="E41" s="32"/>
      <c r="F41" s="32">
        <v>59</v>
      </c>
      <c r="G41" s="32">
        <v>48</v>
      </c>
      <c r="H41" s="33"/>
      <c r="I41" s="33"/>
      <c r="J41" s="33"/>
      <c r="K41" s="39">
        <f t="shared" si="0"/>
        <v>3</v>
      </c>
      <c r="L41" s="35">
        <f>SUM(feb!F41 + mrt!L41 +K41)</f>
        <v>4</v>
      </c>
      <c r="M41" s="36">
        <f t="shared" si="1"/>
        <v>156</v>
      </c>
      <c r="N41" s="37">
        <f>SUM(feb!H41 + mrt!N41 +M41)</f>
        <v>209</v>
      </c>
    </row>
    <row r="42" spans="1:14" x14ac:dyDescent="0.2">
      <c r="A42" s="6" t="s">
        <v>50</v>
      </c>
      <c r="B42" s="32">
        <v>84</v>
      </c>
      <c r="C42" s="32">
        <v>49</v>
      </c>
      <c r="D42" s="32">
        <v>92</v>
      </c>
      <c r="E42" s="32">
        <v>56</v>
      </c>
      <c r="F42" s="32">
        <v>110</v>
      </c>
      <c r="G42" s="32">
        <v>48</v>
      </c>
      <c r="H42" s="33">
        <v>63</v>
      </c>
      <c r="I42" s="33">
        <v>66</v>
      </c>
      <c r="J42" s="33">
        <v>61</v>
      </c>
      <c r="K42" s="39">
        <f t="shared" si="0"/>
        <v>9</v>
      </c>
      <c r="L42" s="35">
        <f>SUM(feb!F42 + mrt!L42 +K42)</f>
        <v>21</v>
      </c>
      <c r="M42" s="36">
        <f t="shared" si="1"/>
        <v>629</v>
      </c>
      <c r="N42" s="37">
        <f>SUM(feb!H42 + mrt!N42 +M42)</f>
        <v>1427</v>
      </c>
    </row>
    <row r="43" spans="1:14" x14ac:dyDescent="0.2">
      <c r="A43" s="6" t="s">
        <v>106</v>
      </c>
      <c r="B43" s="32">
        <v>84</v>
      </c>
      <c r="C43" s="32">
        <v>75</v>
      </c>
      <c r="D43" s="32">
        <v>95</v>
      </c>
      <c r="E43" s="32"/>
      <c r="F43" s="32">
        <v>112</v>
      </c>
      <c r="G43" s="32"/>
      <c r="H43" s="33">
        <v>76</v>
      </c>
      <c r="I43" s="33"/>
      <c r="J43" s="33"/>
      <c r="K43" s="39">
        <f t="shared" si="0"/>
        <v>5</v>
      </c>
      <c r="L43" s="35">
        <f>SUM(feb!F43 + mrt!L43 +K43)</f>
        <v>12</v>
      </c>
      <c r="M43" s="36">
        <f t="shared" si="1"/>
        <v>442</v>
      </c>
      <c r="N43" s="37">
        <f>SUM(feb!H43 + mrt!N43 +M43)</f>
        <v>940</v>
      </c>
    </row>
    <row r="44" spans="1:14" x14ac:dyDescent="0.2">
      <c r="A44" s="6" t="s">
        <v>79</v>
      </c>
      <c r="B44" s="84"/>
      <c r="C44" s="32"/>
      <c r="D44" s="32"/>
      <c r="E44" s="32"/>
      <c r="F44" s="32"/>
      <c r="G44" s="32"/>
      <c r="H44" s="33"/>
      <c r="I44" s="33"/>
      <c r="J44" s="33"/>
      <c r="K44" s="39">
        <f t="shared" si="0"/>
        <v>0</v>
      </c>
      <c r="L44" s="35">
        <f>SUM(feb!F44 + mrt!L44 +K44)</f>
        <v>4</v>
      </c>
      <c r="M44" s="36">
        <f t="shared" si="1"/>
        <v>0</v>
      </c>
      <c r="N44" s="37">
        <f>SUM(feb!H44 + mrt!N44 +M44)</f>
        <v>295</v>
      </c>
    </row>
    <row r="45" spans="1:14" x14ac:dyDescent="0.2">
      <c r="A45" s="6" t="s">
        <v>24</v>
      </c>
      <c r="B45" s="32"/>
      <c r="C45" s="32"/>
      <c r="D45" s="32"/>
      <c r="E45" s="32"/>
      <c r="F45" s="32"/>
      <c r="G45" s="32"/>
      <c r="H45" s="33"/>
      <c r="I45" s="33"/>
      <c r="J45" s="33"/>
      <c r="K45" s="39">
        <f t="shared" si="0"/>
        <v>0</v>
      </c>
      <c r="L45" s="35">
        <f>SUM(feb!F45 + mrt!L45 +K45)</f>
        <v>0</v>
      </c>
      <c r="M45" s="36">
        <f t="shared" si="1"/>
        <v>0</v>
      </c>
      <c r="N45" s="37">
        <f>SUM(feb!H45 + mrt!N45 +M45)</f>
        <v>0</v>
      </c>
    </row>
    <row r="46" spans="1:14" x14ac:dyDescent="0.2">
      <c r="A46" s="6" t="s">
        <v>63</v>
      </c>
      <c r="B46" s="32"/>
      <c r="C46" s="32"/>
      <c r="D46" s="32"/>
      <c r="E46" s="32"/>
      <c r="F46" s="32"/>
      <c r="G46" s="32"/>
      <c r="H46" s="33"/>
      <c r="I46" s="33"/>
      <c r="J46" s="33"/>
      <c r="K46" s="39">
        <f t="shared" si="0"/>
        <v>0</v>
      </c>
      <c r="L46" s="35">
        <f>SUM(feb!F46 + mrt!L46 +K46)</f>
        <v>0</v>
      </c>
      <c r="M46" s="36">
        <f t="shared" si="1"/>
        <v>0</v>
      </c>
      <c r="N46" s="37">
        <f>SUM(feb!H46 + mrt!N46 +M46)</f>
        <v>0</v>
      </c>
    </row>
    <row r="47" spans="1:14" x14ac:dyDescent="0.2">
      <c r="A47" s="6" t="s">
        <v>9</v>
      </c>
      <c r="B47" s="32"/>
      <c r="C47" s="32"/>
      <c r="D47" s="32"/>
      <c r="E47" s="32"/>
      <c r="F47" s="32"/>
      <c r="G47" s="32"/>
      <c r="H47" s="33"/>
      <c r="I47" s="33"/>
      <c r="J47" s="33"/>
      <c r="K47" s="39">
        <f t="shared" si="0"/>
        <v>0</v>
      </c>
      <c r="L47" s="35">
        <f>SUM(feb!F47 + mrt!L47 +K47)</f>
        <v>0</v>
      </c>
      <c r="M47" s="36">
        <f t="shared" si="1"/>
        <v>0</v>
      </c>
      <c r="N47" s="37">
        <f>SUM(feb!H47 + mrt!N47 +M47)</f>
        <v>0</v>
      </c>
    </row>
    <row r="48" spans="1:14" x14ac:dyDescent="0.2">
      <c r="A48" s="6" t="s">
        <v>77</v>
      </c>
      <c r="B48" s="32">
        <v>84</v>
      </c>
      <c r="C48" s="32">
        <v>75</v>
      </c>
      <c r="D48" s="32">
        <v>95</v>
      </c>
      <c r="E48" s="32">
        <v>72</v>
      </c>
      <c r="F48" s="32"/>
      <c r="G48" s="32">
        <v>71</v>
      </c>
      <c r="H48" s="33">
        <v>76</v>
      </c>
      <c r="I48" s="33"/>
      <c r="J48" s="33">
        <v>61</v>
      </c>
      <c r="K48" s="39">
        <f t="shared" si="0"/>
        <v>7</v>
      </c>
      <c r="L48" s="35">
        <f>SUM(feb!F48 + mrt!L48 +K48)</f>
        <v>16</v>
      </c>
      <c r="M48" s="36">
        <f t="shared" si="1"/>
        <v>534</v>
      </c>
      <c r="N48" s="37">
        <f>SUM(feb!H48 + mrt!N48 +M48)</f>
        <v>1146</v>
      </c>
    </row>
    <row r="49" spans="1:14" x14ac:dyDescent="0.2">
      <c r="A49" s="6" t="s">
        <v>10</v>
      </c>
      <c r="B49" s="32"/>
      <c r="C49" s="32"/>
      <c r="D49" s="32">
        <v>110</v>
      </c>
      <c r="E49" s="32">
        <v>79</v>
      </c>
      <c r="F49" s="32">
        <v>115</v>
      </c>
      <c r="G49" s="32"/>
      <c r="H49" s="33">
        <v>74</v>
      </c>
      <c r="I49" s="33"/>
      <c r="J49" s="33"/>
      <c r="K49" s="39">
        <f t="shared" si="0"/>
        <v>4</v>
      </c>
      <c r="L49" s="35">
        <f>SUM(feb!F49 + mrt!L49 +K49)</f>
        <v>12</v>
      </c>
      <c r="M49" s="36">
        <f t="shared" si="1"/>
        <v>378</v>
      </c>
      <c r="N49" s="37">
        <f>SUM(feb!H49 + mrt!N49 +M49)</f>
        <v>1033</v>
      </c>
    </row>
    <row r="50" spans="1:14" x14ac:dyDescent="0.2">
      <c r="A50" s="6" t="s">
        <v>53</v>
      </c>
      <c r="B50" s="32">
        <v>84</v>
      </c>
      <c r="C50" s="32">
        <v>49</v>
      </c>
      <c r="D50" s="32"/>
      <c r="E50" s="32"/>
      <c r="F50" s="32">
        <v>59</v>
      </c>
      <c r="G50" s="32">
        <v>48</v>
      </c>
      <c r="H50" s="33"/>
      <c r="I50" s="33"/>
      <c r="J50" s="33"/>
      <c r="K50" s="39">
        <f t="shared" si="0"/>
        <v>4</v>
      </c>
      <c r="L50" s="35">
        <f>SUM(feb!F50 + mrt!L50 +K50)</f>
        <v>9</v>
      </c>
      <c r="M50" s="36">
        <f t="shared" si="1"/>
        <v>240</v>
      </c>
      <c r="N50" s="37">
        <f>SUM(feb!H50 + mrt!N50 +M50)</f>
        <v>544</v>
      </c>
    </row>
    <row r="51" spans="1:14" x14ac:dyDescent="0.2">
      <c r="A51" s="6" t="s">
        <v>11</v>
      </c>
      <c r="B51" s="32"/>
      <c r="C51" s="32">
        <v>49</v>
      </c>
      <c r="D51" s="32"/>
      <c r="E51" s="32">
        <v>56</v>
      </c>
      <c r="F51" s="32"/>
      <c r="G51" s="32">
        <v>48</v>
      </c>
      <c r="H51" s="33"/>
      <c r="I51" s="33"/>
      <c r="J51" s="33"/>
      <c r="K51" s="39">
        <f t="shared" si="0"/>
        <v>3</v>
      </c>
      <c r="L51" s="35">
        <f>SUM(feb!F51 + mrt!L51 +K51)</f>
        <v>7</v>
      </c>
      <c r="M51" s="36">
        <f t="shared" si="1"/>
        <v>153</v>
      </c>
      <c r="N51" s="37">
        <f>SUM(feb!H51 + mrt!N51 +M51)</f>
        <v>357</v>
      </c>
    </row>
    <row r="52" spans="1:14" x14ac:dyDescent="0.2">
      <c r="A52" s="6" t="s">
        <v>49</v>
      </c>
      <c r="B52" s="32"/>
      <c r="C52" s="32"/>
      <c r="D52" s="32"/>
      <c r="E52" s="32"/>
      <c r="F52" s="32"/>
      <c r="G52" s="32">
        <v>74</v>
      </c>
      <c r="H52" s="33"/>
      <c r="I52" s="33"/>
      <c r="J52" s="33"/>
      <c r="K52" s="39">
        <f t="shared" si="0"/>
        <v>1</v>
      </c>
      <c r="L52" s="35">
        <f>SUM(feb!F52 + mrt!L52 +K52)</f>
        <v>9</v>
      </c>
      <c r="M52" s="36">
        <f t="shared" si="1"/>
        <v>74</v>
      </c>
      <c r="N52" s="37">
        <f>SUM(feb!H52 + mrt!N52 +M52)</f>
        <v>691</v>
      </c>
    </row>
    <row r="53" spans="1:14" x14ac:dyDescent="0.2">
      <c r="A53" s="6" t="s">
        <v>23</v>
      </c>
      <c r="B53" s="32"/>
      <c r="C53" s="32"/>
      <c r="D53" s="32"/>
      <c r="E53" s="32"/>
      <c r="F53" s="32"/>
      <c r="G53" s="32"/>
      <c r="H53" s="33"/>
      <c r="I53" s="33"/>
      <c r="J53" s="33"/>
      <c r="K53" s="39">
        <f t="shared" si="0"/>
        <v>0</v>
      </c>
      <c r="L53" s="35">
        <f>SUM(feb!F53 + mrt!L53 +K53)</f>
        <v>0</v>
      </c>
      <c r="M53" s="36">
        <f t="shared" si="1"/>
        <v>0</v>
      </c>
      <c r="N53" s="37">
        <f>SUM(feb!H53 + mrt!N53 +M53)</f>
        <v>0</v>
      </c>
    </row>
    <row r="54" spans="1:14" x14ac:dyDescent="0.2">
      <c r="A54" s="6" t="s">
        <v>115</v>
      </c>
      <c r="B54" s="32"/>
      <c r="C54" s="32"/>
      <c r="D54" s="32"/>
      <c r="E54" s="32"/>
      <c r="F54" s="32"/>
      <c r="G54" s="32"/>
      <c r="H54" s="33"/>
      <c r="I54" s="33"/>
      <c r="J54" s="33"/>
      <c r="K54" s="39">
        <f t="shared" si="0"/>
        <v>0</v>
      </c>
      <c r="L54" s="35">
        <f>SUM(feb!F54 + mrt!L54 +K54)</f>
        <v>0</v>
      </c>
      <c r="M54" s="36">
        <f t="shared" si="1"/>
        <v>0</v>
      </c>
      <c r="N54" s="37">
        <f>SUM(feb!H54 + mrt!N54 +M54)</f>
        <v>0</v>
      </c>
    </row>
    <row r="55" spans="1:14" x14ac:dyDescent="0.2">
      <c r="A55" s="6" t="s">
        <v>84</v>
      </c>
      <c r="B55" s="32">
        <v>84</v>
      </c>
      <c r="C55" s="32">
        <v>75</v>
      </c>
      <c r="D55" s="32"/>
      <c r="E55" s="32"/>
      <c r="F55" s="32"/>
      <c r="G55" s="32"/>
      <c r="H55" s="33"/>
      <c r="I55" s="33"/>
      <c r="J55" s="33"/>
      <c r="K55" s="39">
        <f t="shared" si="0"/>
        <v>2</v>
      </c>
      <c r="L55" s="35">
        <f>SUM(feb!F55 + mrt!L55 +K55)</f>
        <v>13</v>
      </c>
      <c r="M55" s="36">
        <f t="shared" si="1"/>
        <v>159</v>
      </c>
      <c r="N55" s="37">
        <f>SUM(feb!H55 + mrt!N55 +M55)</f>
        <v>912</v>
      </c>
    </row>
    <row r="56" spans="1:14" x14ac:dyDescent="0.2">
      <c r="A56" s="6" t="s">
        <v>68</v>
      </c>
      <c r="B56" s="32">
        <v>84</v>
      </c>
      <c r="C56" s="32">
        <v>75</v>
      </c>
      <c r="D56" s="32">
        <v>95</v>
      </c>
      <c r="E56" s="32">
        <v>72</v>
      </c>
      <c r="F56" s="32"/>
      <c r="G56" s="32">
        <v>71</v>
      </c>
      <c r="H56" s="33">
        <v>76</v>
      </c>
      <c r="I56" s="33"/>
      <c r="J56" s="33"/>
      <c r="K56" s="39">
        <f t="shared" si="0"/>
        <v>6</v>
      </c>
      <c r="L56" s="35">
        <f>SUM(feb!F56 + mrt!L56 +K56)</f>
        <v>14</v>
      </c>
      <c r="M56" s="36">
        <f t="shared" si="1"/>
        <v>473</v>
      </c>
      <c r="N56" s="37">
        <f>SUM(feb!H56 + mrt!N56 +M56)</f>
        <v>1035</v>
      </c>
    </row>
    <row r="57" spans="1:14" x14ac:dyDescent="0.2">
      <c r="A57" s="6" t="s">
        <v>153</v>
      </c>
      <c r="B57" s="32"/>
      <c r="C57" s="32">
        <v>75</v>
      </c>
      <c r="D57" s="32"/>
      <c r="E57" s="32">
        <v>79</v>
      </c>
      <c r="F57" s="32"/>
      <c r="G57" s="32"/>
      <c r="H57" s="33"/>
      <c r="I57" s="33"/>
      <c r="J57" s="33"/>
      <c r="K57" s="39">
        <f t="shared" ref="K57" si="4">COUNT(B57:J57)</f>
        <v>2</v>
      </c>
      <c r="L57" s="35">
        <f>SUM(feb!F57 + mrt!L57 +K57)</f>
        <v>2</v>
      </c>
      <c r="M57" s="36">
        <f t="shared" ref="M57" si="5">SUM(B57:J57)</f>
        <v>154</v>
      </c>
      <c r="N57" s="37">
        <f>SUM(feb!H57 + mrt!N57 +M57)</f>
        <v>154</v>
      </c>
    </row>
    <row r="58" spans="1:14" x14ac:dyDescent="0.2">
      <c r="A58" s="6" t="s">
        <v>56</v>
      </c>
      <c r="B58" s="32"/>
      <c r="C58" s="32"/>
      <c r="D58" s="32"/>
      <c r="E58" s="32"/>
      <c r="F58" s="32"/>
      <c r="G58" s="32"/>
      <c r="H58" s="33"/>
      <c r="I58" s="33"/>
      <c r="J58" s="33"/>
      <c r="K58" s="39">
        <f t="shared" si="0"/>
        <v>0</v>
      </c>
      <c r="L58" s="35">
        <f>SUM(feb!F58 + mrt!L58 +K58)</f>
        <v>0</v>
      </c>
      <c r="M58" s="36">
        <f t="shared" si="1"/>
        <v>0</v>
      </c>
      <c r="N58" s="37">
        <f>SUM(feb!H58 + mrt!N58 +M58)</f>
        <v>0</v>
      </c>
    </row>
    <row r="59" spans="1:14" x14ac:dyDescent="0.2">
      <c r="A59" s="6" t="s">
        <v>135</v>
      </c>
      <c r="B59" s="32"/>
      <c r="C59" s="32"/>
      <c r="D59" s="32"/>
      <c r="E59" s="32"/>
      <c r="F59" s="32"/>
      <c r="G59" s="32"/>
      <c r="H59" s="33"/>
      <c r="I59" s="33"/>
      <c r="J59" s="33"/>
      <c r="K59" s="39">
        <f t="shared" si="0"/>
        <v>0</v>
      </c>
      <c r="L59" s="35">
        <f>SUM(feb!F59 + mrt!L59 +K59)</f>
        <v>2</v>
      </c>
      <c r="M59" s="36">
        <f t="shared" si="1"/>
        <v>0</v>
      </c>
      <c r="N59" s="37">
        <f>SUM(feb!H59 + mrt!N59 +M59)</f>
        <v>181</v>
      </c>
    </row>
    <row r="60" spans="1:14" x14ac:dyDescent="0.2">
      <c r="A60" s="6" t="s">
        <v>51</v>
      </c>
      <c r="B60" s="32"/>
      <c r="C60" s="32"/>
      <c r="D60" s="32"/>
      <c r="E60" s="32"/>
      <c r="F60" s="32">
        <v>110</v>
      </c>
      <c r="G60" s="32"/>
      <c r="H60" s="33"/>
      <c r="I60" s="33"/>
      <c r="J60" s="33"/>
      <c r="K60" s="39">
        <f t="shared" si="0"/>
        <v>1</v>
      </c>
      <c r="L60" s="35">
        <f>SUM(feb!F60 + mrt!L60 +K60)</f>
        <v>7</v>
      </c>
      <c r="M60" s="36">
        <f t="shared" si="1"/>
        <v>110</v>
      </c>
      <c r="N60" s="37">
        <f>SUM(feb!H60 + mrt!N60 +M60)</f>
        <v>510</v>
      </c>
    </row>
    <row r="61" spans="1:14" x14ac:dyDescent="0.2">
      <c r="A61" s="6" t="s">
        <v>69</v>
      </c>
      <c r="B61" s="32">
        <v>84</v>
      </c>
      <c r="C61" s="32"/>
      <c r="D61" s="32"/>
      <c r="E61" s="32"/>
      <c r="F61" s="32"/>
      <c r="G61" s="32"/>
      <c r="H61" s="33"/>
      <c r="I61" s="33"/>
      <c r="J61" s="33"/>
      <c r="K61" s="39">
        <f t="shared" si="0"/>
        <v>1</v>
      </c>
      <c r="L61" s="35">
        <f>SUM(feb!F61 + mrt!L61 +K61)</f>
        <v>1</v>
      </c>
      <c r="M61" s="36">
        <f t="shared" si="1"/>
        <v>84</v>
      </c>
      <c r="N61" s="37">
        <f>SUM(feb!H61 + mrt!N61 +M61)</f>
        <v>84</v>
      </c>
    </row>
    <row r="62" spans="1:14" x14ac:dyDescent="0.2">
      <c r="A62" s="6" t="s">
        <v>12</v>
      </c>
      <c r="B62" s="32"/>
      <c r="C62" s="32"/>
      <c r="D62" s="32"/>
      <c r="E62" s="32"/>
      <c r="F62" s="32"/>
      <c r="G62" s="32"/>
      <c r="H62" s="33"/>
      <c r="I62" s="33"/>
      <c r="J62" s="33"/>
      <c r="K62" s="39">
        <f t="shared" si="0"/>
        <v>0</v>
      </c>
      <c r="L62" s="35">
        <f>SUM(feb!F62 + mrt!L62 +K62)</f>
        <v>0</v>
      </c>
      <c r="M62" s="36">
        <f t="shared" si="1"/>
        <v>0</v>
      </c>
      <c r="N62" s="37">
        <f>SUM(feb!H62 + mrt!N62 +M62)</f>
        <v>0</v>
      </c>
    </row>
    <row r="63" spans="1:14" x14ac:dyDescent="0.2">
      <c r="A63" s="6" t="s">
        <v>60</v>
      </c>
      <c r="B63" s="32">
        <v>50</v>
      </c>
      <c r="C63" s="32"/>
      <c r="D63" s="32"/>
      <c r="E63" s="32"/>
      <c r="F63" s="32"/>
      <c r="G63" s="32"/>
      <c r="H63" s="33"/>
      <c r="I63" s="33"/>
      <c r="J63" s="33"/>
      <c r="K63" s="39">
        <f t="shared" si="0"/>
        <v>1</v>
      </c>
      <c r="L63" s="35">
        <f>SUM(feb!F63 + mrt!L63 +K63)</f>
        <v>3</v>
      </c>
      <c r="M63" s="36">
        <f t="shared" si="1"/>
        <v>50</v>
      </c>
      <c r="N63" s="37">
        <f>SUM(feb!H63 + mrt!N63 +M63)</f>
        <v>153</v>
      </c>
    </row>
    <row r="64" spans="1:14" x14ac:dyDescent="0.2">
      <c r="A64" s="6" t="s">
        <v>72</v>
      </c>
      <c r="B64" s="32"/>
      <c r="C64" s="32"/>
      <c r="D64" s="32"/>
      <c r="E64" s="32"/>
      <c r="F64" s="32"/>
      <c r="G64" s="33">
        <v>74</v>
      </c>
      <c r="H64" s="33">
        <v>74</v>
      </c>
      <c r="I64" s="33"/>
      <c r="J64" s="33"/>
      <c r="K64" s="39">
        <f t="shared" si="0"/>
        <v>2</v>
      </c>
      <c r="L64" s="35">
        <f>SUM(feb!F64 + mrt!L64 +K64)</f>
        <v>4</v>
      </c>
      <c r="M64" s="36">
        <f t="shared" si="1"/>
        <v>148</v>
      </c>
      <c r="N64" s="37">
        <f>SUM(feb!H64 + mrt!N64 +M64)</f>
        <v>287</v>
      </c>
    </row>
    <row r="65" spans="1:14" x14ac:dyDescent="0.2">
      <c r="A65" s="6" t="s">
        <v>117</v>
      </c>
      <c r="B65" s="32">
        <v>114</v>
      </c>
      <c r="C65" s="32">
        <v>71</v>
      </c>
      <c r="D65" s="32"/>
      <c r="E65" s="32"/>
      <c r="F65" s="32">
        <v>115</v>
      </c>
      <c r="G65" s="32"/>
      <c r="H65" s="33">
        <v>74</v>
      </c>
      <c r="I65" s="33"/>
      <c r="J65" s="33"/>
      <c r="K65" s="39">
        <f t="shared" si="0"/>
        <v>4</v>
      </c>
      <c r="L65" s="35">
        <f>SUM(feb!F65 + mrt!L65 +K65)</f>
        <v>11</v>
      </c>
      <c r="M65" s="36">
        <f t="shared" si="1"/>
        <v>374</v>
      </c>
      <c r="N65" s="37">
        <f>SUM(feb!H65 + mrt!N65 +M65)</f>
        <v>1007</v>
      </c>
    </row>
    <row r="66" spans="1:14" x14ac:dyDescent="0.2">
      <c r="A66" s="6" t="s">
        <v>13</v>
      </c>
      <c r="B66" s="32"/>
      <c r="C66" s="32">
        <v>75</v>
      </c>
      <c r="D66" s="32"/>
      <c r="E66" s="32"/>
      <c r="F66" s="32"/>
      <c r="G66" s="32">
        <v>71</v>
      </c>
      <c r="H66" s="33"/>
      <c r="I66" s="33"/>
      <c r="J66" s="33"/>
      <c r="K66" s="39">
        <f t="shared" si="0"/>
        <v>2</v>
      </c>
      <c r="L66" s="35">
        <f>SUM(feb!F66 + mrt!L66 +K66)</f>
        <v>2</v>
      </c>
      <c r="M66" s="36">
        <f t="shared" si="1"/>
        <v>146</v>
      </c>
      <c r="N66" s="37">
        <f>SUM(feb!H66 + mrt!N66 +M66)</f>
        <v>146</v>
      </c>
    </row>
    <row r="67" spans="1:14" x14ac:dyDescent="0.2">
      <c r="A67" s="6" t="s">
        <v>47</v>
      </c>
      <c r="B67" s="32">
        <v>116</v>
      </c>
      <c r="C67" s="32">
        <v>71</v>
      </c>
      <c r="D67" s="32">
        <v>110</v>
      </c>
      <c r="E67" s="32">
        <v>79</v>
      </c>
      <c r="F67" s="32">
        <v>115</v>
      </c>
      <c r="G67" s="32">
        <v>75</v>
      </c>
      <c r="H67" s="33">
        <v>78</v>
      </c>
      <c r="I67" s="33">
        <v>265</v>
      </c>
      <c r="J67" s="33">
        <v>61</v>
      </c>
      <c r="K67" s="39">
        <f t="shared" si="0"/>
        <v>9</v>
      </c>
      <c r="L67" s="35">
        <f>SUM(feb!F67 + mrt!L67 +K67)</f>
        <v>23</v>
      </c>
      <c r="M67" s="36">
        <f t="shared" si="1"/>
        <v>970</v>
      </c>
      <c r="N67" s="37">
        <f>SUM(feb!H67 + mrt!N67 +M67)</f>
        <v>2097</v>
      </c>
    </row>
    <row r="68" spans="1:14" x14ac:dyDescent="0.2">
      <c r="A68" s="6" t="s">
        <v>85</v>
      </c>
      <c r="B68" s="32"/>
      <c r="C68" s="32"/>
      <c r="D68" s="32"/>
      <c r="E68" s="32"/>
      <c r="F68" s="32"/>
      <c r="G68" s="32"/>
      <c r="H68" s="33"/>
      <c r="I68" s="33"/>
      <c r="J68" s="33"/>
      <c r="K68" s="39">
        <f t="shared" ref="K68:K100" si="6">COUNT(B68:J68)</f>
        <v>0</v>
      </c>
      <c r="L68" s="35">
        <f>SUM(feb!F68 + mrt!L68 +K68)</f>
        <v>1</v>
      </c>
      <c r="M68" s="36">
        <f t="shared" ref="M68:M100" si="7">SUM(B68:J68)</f>
        <v>0</v>
      </c>
      <c r="N68" s="37">
        <f>SUM(feb!H68 + mrt!N68 +M68)</f>
        <v>50</v>
      </c>
    </row>
    <row r="69" spans="1:14" x14ac:dyDescent="0.2">
      <c r="A69" s="6" t="s">
        <v>14</v>
      </c>
      <c r="B69" s="32">
        <v>114</v>
      </c>
      <c r="C69" s="32">
        <v>75</v>
      </c>
      <c r="D69" s="32"/>
      <c r="E69" s="32">
        <v>79</v>
      </c>
      <c r="F69" s="32">
        <v>115</v>
      </c>
      <c r="G69" s="32">
        <v>71</v>
      </c>
      <c r="H69" s="33">
        <v>74</v>
      </c>
      <c r="I69" s="33"/>
      <c r="J69" s="33">
        <v>61</v>
      </c>
      <c r="K69" s="39">
        <f t="shared" si="6"/>
        <v>7</v>
      </c>
      <c r="L69" s="35">
        <f>SUM(feb!F69 + mrt!L69 +K69)</f>
        <v>16</v>
      </c>
      <c r="M69" s="36">
        <f t="shared" si="7"/>
        <v>589</v>
      </c>
      <c r="N69" s="37">
        <f>SUM(feb!H69 + mrt!N69 +M69)</f>
        <v>1336</v>
      </c>
    </row>
    <row r="70" spans="1:14" x14ac:dyDescent="0.2">
      <c r="A70" s="6" t="s">
        <v>46</v>
      </c>
      <c r="B70" s="32">
        <v>84</v>
      </c>
      <c r="C70" s="32">
        <v>49</v>
      </c>
      <c r="D70" s="32"/>
      <c r="E70" s="32"/>
      <c r="F70" s="32">
        <v>110</v>
      </c>
      <c r="G70" s="32">
        <v>48</v>
      </c>
      <c r="H70" s="33">
        <v>63</v>
      </c>
      <c r="I70" s="33"/>
      <c r="J70" s="33"/>
      <c r="K70" s="39">
        <f t="shared" si="6"/>
        <v>5</v>
      </c>
      <c r="L70" s="35">
        <f>SUM(feb!F70 + mrt!L70 +K70)</f>
        <v>10</v>
      </c>
      <c r="M70" s="36">
        <f t="shared" si="7"/>
        <v>354</v>
      </c>
      <c r="N70" s="37">
        <f>SUM(feb!H70 + mrt!N70 +M70)</f>
        <v>658</v>
      </c>
    </row>
    <row r="71" spans="1:14" x14ac:dyDescent="0.2">
      <c r="A71" s="6" t="s">
        <v>15</v>
      </c>
      <c r="B71" s="32"/>
      <c r="C71" s="32"/>
      <c r="D71" s="32"/>
      <c r="E71" s="32"/>
      <c r="F71" s="32"/>
      <c r="G71" s="32"/>
      <c r="H71" s="33"/>
      <c r="I71" s="33"/>
      <c r="J71" s="33"/>
      <c r="K71" s="39">
        <f t="shared" si="6"/>
        <v>0</v>
      </c>
      <c r="L71" s="35">
        <f>SUM(feb!F71 + mrt!L71 +K71)</f>
        <v>0</v>
      </c>
      <c r="M71" s="36">
        <f t="shared" si="7"/>
        <v>0</v>
      </c>
      <c r="N71" s="37">
        <f>SUM(feb!H71 + mrt!N71 +M71)</f>
        <v>0</v>
      </c>
    </row>
    <row r="72" spans="1:14" x14ac:dyDescent="0.2">
      <c r="A72" s="6" t="s">
        <v>54</v>
      </c>
      <c r="B72" s="32"/>
      <c r="C72" s="32"/>
      <c r="D72" s="32"/>
      <c r="E72" s="32"/>
      <c r="F72" s="32"/>
      <c r="G72" s="32"/>
      <c r="H72" s="33"/>
      <c r="I72" s="33"/>
      <c r="J72" s="33"/>
      <c r="K72" s="39">
        <f t="shared" si="6"/>
        <v>0</v>
      </c>
      <c r="L72" s="35">
        <f>SUM(feb!F72 + mrt!L72 +K72)</f>
        <v>7</v>
      </c>
      <c r="M72" s="36">
        <f t="shared" si="7"/>
        <v>0</v>
      </c>
      <c r="N72" s="37">
        <f>SUM(feb!H72 + mrt!N72 +M72)</f>
        <v>558</v>
      </c>
    </row>
    <row r="73" spans="1:14" x14ac:dyDescent="0.2">
      <c r="A73" s="6" t="s">
        <v>102</v>
      </c>
      <c r="B73" s="32"/>
      <c r="C73" s="32"/>
      <c r="D73" s="32"/>
      <c r="E73" s="32"/>
      <c r="F73" s="32"/>
      <c r="G73" s="32"/>
      <c r="H73" s="33"/>
      <c r="I73" s="33"/>
      <c r="J73" s="33"/>
      <c r="K73" s="39">
        <f t="shared" si="6"/>
        <v>0</v>
      </c>
      <c r="L73" s="35">
        <f>SUM(feb!F73 + mrt!L73 +K73)</f>
        <v>0</v>
      </c>
      <c r="M73" s="36">
        <f t="shared" si="7"/>
        <v>0</v>
      </c>
      <c r="N73" s="37">
        <f>SUM(feb!H73 + mrt!N73 +M73)</f>
        <v>0</v>
      </c>
    </row>
    <row r="74" spans="1:14" x14ac:dyDescent="0.2">
      <c r="A74" s="6" t="s">
        <v>16</v>
      </c>
      <c r="B74" s="32"/>
      <c r="C74" s="32"/>
      <c r="D74" s="32"/>
      <c r="E74" s="32"/>
      <c r="F74" s="32">
        <v>59</v>
      </c>
      <c r="G74" s="32">
        <v>48</v>
      </c>
      <c r="H74" s="33">
        <v>63</v>
      </c>
      <c r="I74" s="33"/>
      <c r="J74" s="33"/>
      <c r="K74" s="39">
        <f t="shared" si="6"/>
        <v>3</v>
      </c>
      <c r="L74" s="35">
        <f>SUM(feb!F74 + mrt!L74 +K74)</f>
        <v>9</v>
      </c>
      <c r="M74" s="36">
        <f t="shared" si="7"/>
        <v>170</v>
      </c>
      <c r="N74" s="37">
        <f>SUM(feb!H74 + mrt!N74 +M74)</f>
        <v>488</v>
      </c>
    </row>
    <row r="75" spans="1:14" x14ac:dyDescent="0.2">
      <c r="A75" s="6" t="s">
        <v>80</v>
      </c>
      <c r="B75" s="32"/>
      <c r="C75" s="32">
        <v>71</v>
      </c>
      <c r="D75" s="32"/>
      <c r="E75" s="32"/>
      <c r="F75" s="32">
        <v>115</v>
      </c>
      <c r="G75" s="32">
        <v>74</v>
      </c>
      <c r="H75" s="33"/>
      <c r="I75" s="33"/>
      <c r="J75" s="33">
        <v>61</v>
      </c>
      <c r="K75" s="39">
        <f t="shared" si="6"/>
        <v>4</v>
      </c>
      <c r="L75" s="35">
        <f>SUM(feb!F75 + mrt!L75 +K75)</f>
        <v>15</v>
      </c>
      <c r="M75" s="36">
        <f t="shared" si="7"/>
        <v>321</v>
      </c>
      <c r="N75" s="37">
        <f>SUM(feb!H75 + mrt!N75 +M75)</f>
        <v>1227</v>
      </c>
    </row>
    <row r="76" spans="1:14" x14ac:dyDescent="0.2">
      <c r="A76" s="6" t="s">
        <v>17</v>
      </c>
      <c r="B76" s="32">
        <v>114</v>
      </c>
      <c r="C76" s="32"/>
      <c r="D76" s="32"/>
      <c r="E76" s="32">
        <v>79</v>
      </c>
      <c r="F76" s="32"/>
      <c r="G76" s="32">
        <v>71</v>
      </c>
      <c r="H76" s="33"/>
      <c r="I76" s="33"/>
      <c r="J76" s="33">
        <v>61</v>
      </c>
      <c r="K76" s="39">
        <f t="shared" si="6"/>
        <v>4</v>
      </c>
      <c r="L76" s="35">
        <f>SUM(feb!F76 + mrt!L76 +K76)</f>
        <v>14</v>
      </c>
      <c r="M76" s="36">
        <f t="shared" si="7"/>
        <v>325</v>
      </c>
      <c r="N76" s="37">
        <f>SUM(feb!H76 + mrt!N76 +M76)</f>
        <v>1106</v>
      </c>
    </row>
    <row r="77" spans="1:14" x14ac:dyDescent="0.2">
      <c r="A77" s="6" t="s">
        <v>18</v>
      </c>
      <c r="B77" s="32">
        <v>114</v>
      </c>
      <c r="C77" s="32">
        <v>71</v>
      </c>
      <c r="D77" s="32"/>
      <c r="E77" s="32"/>
      <c r="F77" s="32">
        <v>115</v>
      </c>
      <c r="G77" s="32"/>
      <c r="H77" s="33">
        <v>74</v>
      </c>
      <c r="I77" s="33"/>
      <c r="J77" s="33"/>
      <c r="K77" s="39">
        <f t="shared" si="6"/>
        <v>4</v>
      </c>
      <c r="L77" s="35">
        <f>SUM(feb!F77 + mrt!L77 +K77)</f>
        <v>9</v>
      </c>
      <c r="M77" s="36">
        <f t="shared" si="7"/>
        <v>374</v>
      </c>
      <c r="N77" s="37">
        <f>SUM(feb!H77 + mrt!N77 +M77)</f>
        <v>744</v>
      </c>
    </row>
    <row r="78" spans="1:14" x14ac:dyDescent="0.2">
      <c r="A78" s="6" t="s">
        <v>105</v>
      </c>
      <c r="B78" s="32">
        <v>114</v>
      </c>
      <c r="C78" s="32">
        <v>71</v>
      </c>
      <c r="D78" s="32">
        <v>110</v>
      </c>
      <c r="E78" s="32"/>
      <c r="F78" s="32">
        <v>115</v>
      </c>
      <c r="G78" s="32"/>
      <c r="H78" s="33">
        <v>74</v>
      </c>
      <c r="I78" s="33"/>
      <c r="J78" s="33"/>
      <c r="K78" s="39">
        <f t="shared" si="6"/>
        <v>5</v>
      </c>
      <c r="L78" s="35">
        <f>SUM(feb!F78 + mrt!L78 +K78)</f>
        <v>10</v>
      </c>
      <c r="M78" s="36">
        <f t="shared" si="7"/>
        <v>484</v>
      </c>
      <c r="N78" s="37">
        <f>SUM(feb!H78 + mrt!N78 +M78)</f>
        <v>894</v>
      </c>
    </row>
    <row r="79" spans="1:14" x14ac:dyDescent="0.2">
      <c r="A79" s="6" t="s">
        <v>109</v>
      </c>
      <c r="B79" s="32"/>
      <c r="C79" s="32"/>
      <c r="D79" s="32"/>
      <c r="E79" s="32"/>
      <c r="F79" s="32"/>
      <c r="G79" s="32"/>
      <c r="H79" s="33"/>
      <c r="I79" s="33"/>
      <c r="J79" s="33"/>
      <c r="K79" s="39">
        <f t="shared" si="6"/>
        <v>0</v>
      </c>
      <c r="L79" s="35">
        <f>SUM(feb!F79 + mrt!L79 +K79)</f>
        <v>0</v>
      </c>
      <c r="M79" s="36">
        <f t="shared" si="7"/>
        <v>0</v>
      </c>
      <c r="N79" s="37">
        <f>SUM(feb!H79 + mrt!N79 +M79)</f>
        <v>0</v>
      </c>
    </row>
    <row r="80" spans="1:14" x14ac:dyDescent="0.2">
      <c r="A80" s="6" t="s">
        <v>57</v>
      </c>
      <c r="B80" s="32"/>
      <c r="C80" s="32"/>
      <c r="D80" s="32"/>
      <c r="E80" s="32"/>
      <c r="F80" s="32"/>
      <c r="G80" s="32"/>
      <c r="H80" s="33"/>
      <c r="I80" s="33"/>
      <c r="J80" s="33"/>
      <c r="K80" s="39">
        <f t="shared" si="6"/>
        <v>0</v>
      </c>
      <c r="L80" s="35">
        <f>SUM(feb!F80 + mrt!L80 +K80)</f>
        <v>0</v>
      </c>
      <c r="M80" s="36">
        <f t="shared" si="7"/>
        <v>0</v>
      </c>
      <c r="N80" s="37">
        <f>SUM(feb!H80 + mrt!N80 +M80)</f>
        <v>0</v>
      </c>
    </row>
    <row r="81" spans="1:14" x14ac:dyDescent="0.2">
      <c r="A81" s="6" t="s">
        <v>19</v>
      </c>
      <c r="B81" s="32"/>
      <c r="C81" s="32">
        <v>75</v>
      </c>
      <c r="D81" s="32">
        <v>95</v>
      </c>
      <c r="E81" s="32">
        <v>72</v>
      </c>
      <c r="F81" s="32">
        <v>112</v>
      </c>
      <c r="G81" s="32">
        <v>71</v>
      </c>
      <c r="H81" s="33"/>
      <c r="I81" s="33"/>
      <c r="J81" s="33"/>
      <c r="K81" s="39">
        <f t="shared" si="6"/>
        <v>5</v>
      </c>
      <c r="L81" s="35">
        <f>SUM(feb!F81 + mrt!L81 +K81)</f>
        <v>15</v>
      </c>
      <c r="M81" s="36">
        <f t="shared" si="7"/>
        <v>425</v>
      </c>
      <c r="N81" s="37">
        <f>SUM(feb!H81 + mrt!N81 +M81)</f>
        <v>1115</v>
      </c>
    </row>
    <row r="82" spans="1:14" x14ac:dyDescent="0.2">
      <c r="A82" s="6" t="s">
        <v>75</v>
      </c>
      <c r="B82" s="32"/>
      <c r="C82" s="32">
        <v>75</v>
      </c>
      <c r="D82" s="32"/>
      <c r="E82" s="32"/>
      <c r="F82" s="32"/>
      <c r="G82" s="32">
        <v>71</v>
      </c>
      <c r="H82" s="33"/>
      <c r="I82" s="33"/>
      <c r="J82" s="33"/>
      <c r="K82" s="39">
        <f t="shared" si="6"/>
        <v>2</v>
      </c>
      <c r="L82" s="35">
        <f>SUM(feb!F82 + mrt!L82 +K82)</f>
        <v>4</v>
      </c>
      <c r="M82" s="36">
        <f t="shared" si="7"/>
        <v>146</v>
      </c>
      <c r="N82" s="37">
        <f>SUM(feb!H82 + mrt!N82 +M82)</f>
        <v>273</v>
      </c>
    </row>
    <row r="83" spans="1:14" x14ac:dyDescent="0.2">
      <c r="A83" s="6" t="s">
        <v>20</v>
      </c>
      <c r="B83" s="32">
        <v>84</v>
      </c>
      <c r="C83" s="32">
        <v>49</v>
      </c>
      <c r="D83" s="32"/>
      <c r="E83" s="32"/>
      <c r="F83" s="32"/>
      <c r="G83" s="32"/>
      <c r="H83" s="33">
        <v>63</v>
      </c>
      <c r="I83" s="33"/>
      <c r="J83" s="33"/>
      <c r="K83" s="39">
        <f t="shared" si="6"/>
        <v>3</v>
      </c>
      <c r="L83" s="35">
        <f>SUM(feb!F83 + mrt!L83 +K83)</f>
        <v>10</v>
      </c>
      <c r="M83" s="36">
        <f t="shared" si="7"/>
        <v>196</v>
      </c>
      <c r="N83" s="37">
        <f>SUM(feb!H83 + mrt!N83 +M83)</f>
        <v>623</v>
      </c>
    </row>
    <row r="84" spans="1:14" x14ac:dyDescent="0.2">
      <c r="A84" s="6" t="s">
        <v>64</v>
      </c>
      <c r="B84" s="32"/>
      <c r="C84" s="32"/>
      <c r="D84" s="32"/>
      <c r="E84" s="32"/>
      <c r="F84" s="32"/>
      <c r="G84" s="32"/>
      <c r="H84" s="33"/>
      <c r="I84" s="33"/>
      <c r="J84" s="33"/>
      <c r="K84" s="39">
        <f t="shared" si="6"/>
        <v>0</v>
      </c>
      <c r="L84" s="35">
        <f>SUM(feb!F84 + mrt!L84 +K84)</f>
        <v>0</v>
      </c>
      <c r="M84" s="36">
        <f t="shared" si="7"/>
        <v>0</v>
      </c>
      <c r="N84" s="37">
        <f>SUM(feb!H84 + mrt!N84 +M84)</f>
        <v>0</v>
      </c>
    </row>
    <row r="85" spans="1:14" x14ac:dyDescent="0.2">
      <c r="A85" s="6" t="s">
        <v>26</v>
      </c>
      <c r="B85" s="32"/>
      <c r="C85" s="32"/>
      <c r="D85" s="32"/>
      <c r="E85" s="32"/>
      <c r="F85" s="32"/>
      <c r="G85" s="32"/>
      <c r="H85" s="33"/>
      <c r="I85" s="33"/>
      <c r="J85" s="33"/>
      <c r="K85" s="39">
        <f t="shared" si="6"/>
        <v>0</v>
      </c>
      <c r="L85" s="35">
        <f>SUM(feb!F85 + mrt!L85 +K85)</f>
        <v>4</v>
      </c>
      <c r="M85" s="36">
        <f t="shared" si="7"/>
        <v>0</v>
      </c>
      <c r="N85" s="37">
        <f>SUM(feb!H85 + mrt!N85 +M85)</f>
        <v>220</v>
      </c>
    </row>
    <row r="86" spans="1:14" x14ac:dyDescent="0.2">
      <c r="A86" s="6" t="s">
        <v>43</v>
      </c>
      <c r="B86" s="32">
        <v>114</v>
      </c>
      <c r="C86" s="32">
        <v>71</v>
      </c>
      <c r="D86" s="32">
        <v>110</v>
      </c>
      <c r="E86" s="32">
        <v>79</v>
      </c>
      <c r="F86" s="32">
        <v>115</v>
      </c>
      <c r="G86" s="32">
        <v>74</v>
      </c>
      <c r="H86" s="33">
        <v>74</v>
      </c>
      <c r="I86" s="33">
        <v>101</v>
      </c>
      <c r="J86" s="33">
        <v>61</v>
      </c>
      <c r="K86" s="39">
        <f t="shared" si="6"/>
        <v>9</v>
      </c>
      <c r="L86" s="35">
        <f>SUM(feb!F86 + mrt!L86 +K86)</f>
        <v>22</v>
      </c>
      <c r="M86" s="36">
        <f t="shared" si="7"/>
        <v>799</v>
      </c>
      <c r="N86" s="37">
        <f>SUM(feb!H86 + mrt!N86 +M86)</f>
        <v>1852</v>
      </c>
    </row>
    <row r="87" spans="1:14" x14ac:dyDescent="0.2">
      <c r="A87" s="6" t="s">
        <v>121</v>
      </c>
      <c r="B87" s="32"/>
      <c r="C87" s="32"/>
      <c r="D87" s="32"/>
      <c r="E87" s="32"/>
      <c r="F87" s="32"/>
      <c r="G87" s="32">
        <v>48</v>
      </c>
      <c r="H87" s="33">
        <v>63</v>
      </c>
      <c r="I87" s="33"/>
      <c r="J87" s="33"/>
      <c r="K87" s="39">
        <f t="shared" si="6"/>
        <v>2</v>
      </c>
      <c r="L87" s="35">
        <f>SUM(feb!F87 + mrt!L87 +K87)</f>
        <v>6</v>
      </c>
      <c r="M87" s="36">
        <f t="shared" si="7"/>
        <v>111</v>
      </c>
      <c r="N87" s="37">
        <f>SUM(feb!H87 + mrt!N87 +M87)</f>
        <v>359</v>
      </c>
    </row>
    <row r="88" spans="1:14" x14ac:dyDescent="0.2">
      <c r="A88" s="6" t="s">
        <v>61</v>
      </c>
      <c r="B88" s="32"/>
      <c r="C88" s="32"/>
      <c r="D88" s="32"/>
      <c r="E88" s="32"/>
      <c r="F88" s="32"/>
      <c r="G88" s="32"/>
      <c r="H88" s="33"/>
      <c r="I88" s="33"/>
      <c r="J88" s="33"/>
      <c r="K88" s="39">
        <f t="shared" si="6"/>
        <v>0</v>
      </c>
      <c r="L88" s="35">
        <f>SUM(feb!F88 + mrt!L88 +K88)</f>
        <v>0</v>
      </c>
      <c r="M88" s="36">
        <f t="shared" si="7"/>
        <v>0</v>
      </c>
      <c r="N88" s="37">
        <f>SUM(feb!H88 + mrt!N88 +M88)</f>
        <v>0</v>
      </c>
    </row>
    <row r="89" spans="1:14" x14ac:dyDescent="0.2">
      <c r="A89" s="6" t="s">
        <v>112</v>
      </c>
      <c r="B89" s="32">
        <v>84</v>
      </c>
      <c r="C89" s="32"/>
      <c r="D89" s="32"/>
      <c r="E89" s="32"/>
      <c r="F89" s="32"/>
      <c r="G89" s="32"/>
      <c r="H89" s="33"/>
      <c r="I89" s="33"/>
      <c r="J89" s="33"/>
      <c r="K89" s="39">
        <f t="shared" si="6"/>
        <v>1</v>
      </c>
      <c r="L89" s="35">
        <f>SUM(feb!F89 + mrt!L89 +K89)</f>
        <v>3</v>
      </c>
      <c r="M89" s="36">
        <f t="shared" si="7"/>
        <v>84</v>
      </c>
      <c r="N89" s="37">
        <f>SUM(feb!H89 + mrt!N89 +M89)</f>
        <v>186</v>
      </c>
    </row>
    <row r="90" spans="1:14" x14ac:dyDescent="0.2">
      <c r="A90" s="6" t="s">
        <v>96</v>
      </c>
      <c r="B90" s="32"/>
      <c r="C90" s="32"/>
      <c r="D90" s="32"/>
      <c r="E90" s="32"/>
      <c r="F90" s="32"/>
      <c r="G90" s="32"/>
      <c r="H90" s="33"/>
      <c r="I90" s="33"/>
      <c r="J90" s="33"/>
      <c r="K90" s="39">
        <f t="shared" si="6"/>
        <v>0</v>
      </c>
      <c r="L90" s="35">
        <f>SUM(feb!F90 + mrt!L90 +K90)</f>
        <v>0</v>
      </c>
      <c r="M90" s="36">
        <f t="shared" si="7"/>
        <v>0</v>
      </c>
      <c r="N90" s="37">
        <f>SUM(feb!H90 + mrt!N90 +M90)</f>
        <v>0</v>
      </c>
    </row>
    <row r="91" spans="1:14" x14ac:dyDescent="0.2">
      <c r="A91" s="6" t="s">
        <v>97</v>
      </c>
      <c r="B91" s="32"/>
      <c r="C91" s="32"/>
      <c r="D91" s="32"/>
      <c r="E91" s="32"/>
      <c r="F91" s="32"/>
      <c r="G91" s="32"/>
      <c r="H91" s="33"/>
      <c r="I91" s="33"/>
      <c r="J91" s="33"/>
      <c r="K91" s="39">
        <f t="shared" si="6"/>
        <v>0</v>
      </c>
      <c r="L91" s="35">
        <f>SUM(feb!F91 + mrt!L91 +K91)</f>
        <v>0</v>
      </c>
      <c r="M91" s="36">
        <f t="shared" si="7"/>
        <v>0</v>
      </c>
      <c r="N91" s="37">
        <f>SUM(feb!H91 + mrt!N91 +M91)</f>
        <v>0</v>
      </c>
    </row>
    <row r="92" spans="1:14" x14ac:dyDescent="0.2">
      <c r="A92" s="6" t="s">
        <v>82</v>
      </c>
      <c r="B92" s="32">
        <v>229</v>
      </c>
      <c r="C92" s="32"/>
      <c r="D92" s="32"/>
      <c r="E92" s="32">
        <v>79</v>
      </c>
      <c r="F92" s="32"/>
      <c r="G92" s="32"/>
      <c r="H92" s="33"/>
      <c r="I92" s="33"/>
      <c r="J92" s="33"/>
      <c r="K92" s="39">
        <f t="shared" si="6"/>
        <v>2</v>
      </c>
      <c r="L92" s="35">
        <f>SUM(feb!F92 + mrt!L92 +K92)</f>
        <v>4</v>
      </c>
      <c r="M92" s="36">
        <f t="shared" si="7"/>
        <v>308</v>
      </c>
      <c r="N92" s="37">
        <f>SUM(feb!H92 + mrt!N92 +M92)</f>
        <v>464</v>
      </c>
    </row>
    <row r="93" spans="1:14" x14ac:dyDescent="0.2">
      <c r="A93" s="6" t="s">
        <v>73</v>
      </c>
      <c r="B93" s="32"/>
      <c r="C93" s="32"/>
      <c r="D93" s="32"/>
      <c r="E93" s="32"/>
      <c r="F93" s="32"/>
      <c r="G93" s="32"/>
      <c r="H93" s="33"/>
      <c r="I93" s="33"/>
      <c r="J93" s="33"/>
      <c r="K93" s="39">
        <f t="shared" si="6"/>
        <v>0</v>
      </c>
      <c r="L93" s="35">
        <f>SUM(feb!F93 + mrt!L93 +K93)</f>
        <v>0</v>
      </c>
      <c r="M93" s="36">
        <f t="shared" si="7"/>
        <v>0</v>
      </c>
      <c r="N93" s="37">
        <f>SUM(feb!H93 + mrt!N93 +M93)</f>
        <v>0</v>
      </c>
    </row>
    <row r="94" spans="1:14" x14ac:dyDescent="0.2">
      <c r="A94" s="13" t="s">
        <v>108</v>
      </c>
      <c r="B94" s="32"/>
      <c r="C94" s="32"/>
      <c r="D94" s="32"/>
      <c r="E94" s="32"/>
      <c r="F94" s="32"/>
      <c r="G94" s="32"/>
      <c r="H94" s="33"/>
      <c r="I94" s="33"/>
      <c r="J94" s="33"/>
      <c r="K94" s="39">
        <f t="shared" si="6"/>
        <v>0</v>
      </c>
      <c r="L94" s="35">
        <f>SUM(feb!F94 + mrt!L94 +K94)</f>
        <v>0</v>
      </c>
      <c r="M94" s="36">
        <f t="shared" si="7"/>
        <v>0</v>
      </c>
      <c r="N94" s="37">
        <f>SUM(feb!H94 + mrt!N94 +M94)</f>
        <v>0</v>
      </c>
    </row>
    <row r="95" spans="1:14" x14ac:dyDescent="0.2">
      <c r="A95" s="13" t="s">
        <v>98</v>
      </c>
      <c r="B95" s="32"/>
      <c r="C95" s="32"/>
      <c r="D95" s="32"/>
      <c r="E95" s="32"/>
      <c r="F95" s="32"/>
      <c r="G95" s="32"/>
      <c r="H95" s="33"/>
      <c r="I95" s="33"/>
      <c r="J95" s="33"/>
      <c r="K95" s="39">
        <f t="shared" si="6"/>
        <v>0</v>
      </c>
      <c r="L95" s="35">
        <f>SUM(feb!F95 + mrt!L95 +K95)</f>
        <v>1</v>
      </c>
      <c r="M95" s="36">
        <f t="shared" si="7"/>
        <v>0</v>
      </c>
      <c r="N95" s="37">
        <f>SUM(feb!H95 + mrt!N95 +M95)</f>
        <v>62</v>
      </c>
    </row>
    <row r="96" spans="1:14" x14ac:dyDescent="0.2">
      <c r="A96" s="13" t="s">
        <v>116</v>
      </c>
      <c r="B96" s="32"/>
      <c r="C96" s="32"/>
      <c r="D96" s="32"/>
      <c r="E96" s="32"/>
      <c r="F96" s="32"/>
      <c r="G96" s="32"/>
      <c r="H96" s="33"/>
      <c r="I96" s="33"/>
      <c r="J96" s="33"/>
      <c r="K96" s="39">
        <f t="shared" si="6"/>
        <v>0</v>
      </c>
      <c r="L96" s="35">
        <f>SUM(feb!F96 + mrt!L96 +K96)</f>
        <v>0</v>
      </c>
      <c r="M96" s="36">
        <f t="shared" si="7"/>
        <v>0</v>
      </c>
      <c r="N96" s="37">
        <f>SUM(feb!H96 + mrt!N96 +M96)</f>
        <v>0</v>
      </c>
    </row>
    <row r="97" spans="1:14" x14ac:dyDescent="0.2">
      <c r="A97" s="13" t="s">
        <v>101</v>
      </c>
      <c r="B97" s="32">
        <v>84</v>
      </c>
      <c r="C97" s="32">
        <v>75</v>
      </c>
      <c r="D97" s="32">
        <v>95</v>
      </c>
      <c r="E97" s="32"/>
      <c r="F97" s="32"/>
      <c r="G97" s="32"/>
      <c r="H97" s="33"/>
      <c r="I97" s="33"/>
      <c r="J97" s="33"/>
      <c r="K97" s="39">
        <f t="shared" si="6"/>
        <v>3</v>
      </c>
      <c r="L97" s="35">
        <f>SUM(feb!F97 + mrt!L97 +K97)</f>
        <v>12</v>
      </c>
      <c r="M97" s="36">
        <f t="shared" si="7"/>
        <v>254</v>
      </c>
      <c r="N97" s="37">
        <f>SUM(feb!H97 + mrt!N97 +M97)</f>
        <v>882</v>
      </c>
    </row>
    <row r="98" spans="1:14" x14ac:dyDescent="0.2">
      <c r="A98" s="13" t="s">
        <v>99</v>
      </c>
      <c r="B98" s="32">
        <v>114</v>
      </c>
      <c r="C98" s="32"/>
      <c r="D98" s="32"/>
      <c r="E98" s="32"/>
      <c r="F98" s="32"/>
      <c r="G98" s="32"/>
      <c r="H98" s="33"/>
      <c r="I98" s="33"/>
      <c r="J98" s="33"/>
      <c r="K98" s="39">
        <f t="shared" si="6"/>
        <v>1</v>
      </c>
      <c r="L98" s="35">
        <f>SUM(feb!F98 + mrt!L98 +K98)</f>
        <v>5</v>
      </c>
      <c r="M98" s="36">
        <f t="shared" si="7"/>
        <v>114</v>
      </c>
      <c r="N98" s="37">
        <f>SUM(feb!H98 + mrt!N98 +M98)</f>
        <v>518</v>
      </c>
    </row>
    <row r="99" spans="1:14" x14ac:dyDescent="0.2">
      <c r="A99" s="13" t="s">
        <v>74</v>
      </c>
      <c r="B99" s="32">
        <v>50</v>
      </c>
      <c r="C99" s="32">
        <v>49</v>
      </c>
      <c r="D99" s="32"/>
      <c r="E99" s="32"/>
      <c r="F99" s="32">
        <v>59</v>
      </c>
      <c r="G99" s="32">
        <v>48</v>
      </c>
      <c r="H99" s="33">
        <v>63</v>
      </c>
      <c r="I99" s="33"/>
      <c r="J99" s="33"/>
      <c r="K99" s="39">
        <f t="shared" si="6"/>
        <v>5</v>
      </c>
      <c r="L99" s="35">
        <f>SUM(feb!F99 + mrt!L99 +K99)</f>
        <v>11</v>
      </c>
      <c r="M99" s="36">
        <f t="shared" si="7"/>
        <v>269</v>
      </c>
      <c r="N99" s="37">
        <f>SUM(feb!H99 + mrt!N99 +M99)</f>
        <v>622</v>
      </c>
    </row>
    <row r="100" spans="1:14" ht="13.5" thickBot="1" x14ac:dyDescent="0.25">
      <c r="A100" s="7" t="s">
        <v>21</v>
      </c>
      <c r="B100" s="38"/>
      <c r="C100" s="32">
        <v>49</v>
      </c>
      <c r="D100" s="38"/>
      <c r="E100" s="38"/>
      <c r="F100" s="38"/>
      <c r="G100" s="38"/>
      <c r="H100" s="40"/>
      <c r="I100" s="40"/>
      <c r="J100" s="40"/>
      <c r="K100" s="39">
        <f t="shared" si="6"/>
        <v>1</v>
      </c>
      <c r="L100" s="35">
        <f>SUM(feb!F100 + mrt!L100 +K100)</f>
        <v>2</v>
      </c>
      <c r="M100" s="36">
        <f t="shared" si="7"/>
        <v>49</v>
      </c>
      <c r="N100" s="37">
        <f>SUM(feb!H100 + mrt!N100 +M100)</f>
        <v>100</v>
      </c>
    </row>
  </sheetData>
  <mergeCells count="4">
    <mergeCell ref="M2:M3"/>
    <mergeCell ref="N2:N3"/>
    <mergeCell ref="K2:K3"/>
    <mergeCell ref="L2:L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00"/>
  <sheetViews>
    <sheetView zoomScale="130" zoomScaleNormal="130" workbookViewId="0">
      <pane ySplit="3" topLeftCell="A4" activePane="bottomLeft" state="frozen"/>
      <selection pane="bottomLeft"/>
    </sheetView>
  </sheetViews>
  <sheetFormatPr defaultColWidth="9" defaultRowHeight="12.75" x14ac:dyDescent="0.2"/>
  <cols>
    <col min="1" max="1" width="16.42578125" customWidth="1"/>
    <col min="2" max="11" width="4" customWidth="1"/>
    <col min="12" max="15" width="5.5703125" customWidth="1"/>
  </cols>
  <sheetData>
    <row r="1" spans="1:15" ht="27.75" customHeight="1" thickBot="1" x14ac:dyDescent="0.3">
      <c r="A1" s="19" t="s">
        <v>141</v>
      </c>
      <c r="O1" s="20" t="s">
        <v>27</v>
      </c>
    </row>
    <row r="2" spans="1:15" s="1" customFormat="1" ht="57" customHeight="1" x14ac:dyDescent="0.2">
      <c r="A2" s="8"/>
      <c r="B2" s="10" t="s">
        <v>130</v>
      </c>
      <c r="C2" s="26" t="s">
        <v>0</v>
      </c>
      <c r="D2" s="10" t="s">
        <v>1</v>
      </c>
      <c r="E2" s="26" t="s">
        <v>0</v>
      </c>
      <c r="F2" s="10" t="s">
        <v>1</v>
      </c>
      <c r="G2" s="10" t="s">
        <v>0</v>
      </c>
      <c r="H2" s="10" t="s">
        <v>1</v>
      </c>
      <c r="I2" s="10" t="s">
        <v>0</v>
      </c>
      <c r="J2" s="10" t="s">
        <v>1</v>
      </c>
      <c r="K2" s="82" t="s">
        <v>149</v>
      </c>
      <c r="L2" s="101" t="s">
        <v>118</v>
      </c>
      <c r="M2" s="99" t="s">
        <v>30</v>
      </c>
      <c r="N2" s="93" t="s">
        <v>31</v>
      </c>
      <c r="O2" s="95" t="s">
        <v>32</v>
      </c>
    </row>
    <row r="3" spans="1:15" ht="18" customHeight="1" thickBot="1" x14ac:dyDescent="0.25">
      <c r="A3" s="5"/>
      <c r="B3" s="3">
        <v>1</v>
      </c>
      <c r="C3" s="27">
        <v>4</v>
      </c>
      <c r="D3" s="3">
        <v>5</v>
      </c>
      <c r="E3" s="27">
        <v>11</v>
      </c>
      <c r="F3" s="3">
        <v>12</v>
      </c>
      <c r="G3" s="3">
        <v>18</v>
      </c>
      <c r="H3" s="3">
        <v>19</v>
      </c>
      <c r="I3" s="3">
        <v>25</v>
      </c>
      <c r="J3" s="3">
        <v>26</v>
      </c>
      <c r="K3" s="31">
        <v>30</v>
      </c>
      <c r="L3" s="102"/>
      <c r="M3" s="100"/>
      <c r="N3" s="94"/>
      <c r="O3" s="96"/>
    </row>
    <row r="4" spans="1:15" x14ac:dyDescent="0.2">
      <c r="A4" s="6" t="s">
        <v>83</v>
      </c>
      <c r="B4" s="32">
        <v>124</v>
      </c>
      <c r="C4" s="41"/>
      <c r="D4" s="32"/>
      <c r="E4" s="41"/>
      <c r="F4" s="32"/>
      <c r="G4" s="41">
        <v>140</v>
      </c>
      <c r="H4" s="32"/>
      <c r="I4" s="50"/>
      <c r="J4" s="32">
        <v>90</v>
      </c>
      <c r="K4" s="33">
        <v>84</v>
      </c>
      <c r="L4" s="39">
        <f>COUNT(B4:K4)</f>
        <v>4</v>
      </c>
      <c r="M4" s="35">
        <f>SUM(feb!F4 + mrt!L4 + apr!K4+ L4)</f>
        <v>10</v>
      </c>
      <c r="N4" s="36">
        <f>SUM(B4:K4)</f>
        <v>438</v>
      </c>
      <c r="O4" s="37">
        <f>SUM(feb!H4 + mrt!N4 + apr!M4+ N4)</f>
        <v>1126</v>
      </c>
    </row>
    <row r="5" spans="1:15" x14ac:dyDescent="0.2">
      <c r="A5" s="6" t="s">
        <v>2</v>
      </c>
      <c r="B5" s="32"/>
      <c r="C5" s="41"/>
      <c r="D5" s="32"/>
      <c r="E5" s="41"/>
      <c r="F5" s="32"/>
      <c r="G5" s="41"/>
      <c r="H5" s="32"/>
      <c r="I5" s="50"/>
      <c r="J5" s="32"/>
      <c r="K5" s="33"/>
      <c r="L5" s="39">
        <f t="shared" ref="L5:L66" si="0">COUNT(B5:K5)</f>
        <v>0</v>
      </c>
      <c r="M5" s="35">
        <f>SUM(feb!F5 + mrt!L5 + apr!K5+ L5)</f>
        <v>0</v>
      </c>
      <c r="N5" s="36">
        <f t="shared" ref="N5:N66" si="1">SUM(B5:K5)</f>
        <v>0</v>
      </c>
      <c r="O5" s="37">
        <f>SUM(feb!H5 + mrt!N5 + apr!M5+ N5)</f>
        <v>0</v>
      </c>
    </row>
    <row r="6" spans="1:15" x14ac:dyDescent="0.2">
      <c r="A6" s="6" t="s">
        <v>22</v>
      </c>
      <c r="B6" s="32"/>
      <c r="C6" s="41"/>
      <c r="D6" s="32"/>
      <c r="E6" s="41"/>
      <c r="F6" s="32"/>
      <c r="G6" s="41"/>
      <c r="H6" s="32"/>
      <c r="I6" s="50"/>
      <c r="J6" s="32"/>
      <c r="K6" s="33"/>
      <c r="L6" s="39">
        <f t="shared" si="0"/>
        <v>0</v>
      </c>
      <c r="M6" s="35">
        <f>SUM(feb!F6 + mrt!L6 + apr!K6+ L6)</f>
        <v>1</v>
      </c>
      <c r="N6" s="36">
        <f t="shared" si="1"/>
        <v>0</v>
      </c>
      <c r="O6" s="37">
        <f>SUM(feb!H6 + mrt!N6 + apr!M6+ N6)</f>
        <v>63</v>
      </c>
    </row>
    <row r="7" spans="1:15" x14ac:dyDescent="0.2">
      <c r="A7" s="6" t="s">
        <v>62</v>
      </c>
      <c r="B7" s="32"/>
      <c r="C7" s="41"/>
      <c r="D7" s="32">
        <v>83</v>
      </c>
      <c r="E7" s="41"/>
      <c r="F7" s="32"/>
      <c r="G7" s="41">
        <v>140</v>
      </c>
      <c r="H7" s="32"/>
      <c r="I7" s="50"/>
      <c r="J7" s="32">
        <v>72</v>
      </c>
      <c r="K7" s="33"/>
      <c r="L7" s="39">
        <f t="shared" si="0"/>
        <v>3</v>
      </c>
      <c r="M7" s="35">
        <f>SUM(feb!F7 + mrt!L7 + apr!K7+ L7)</f>
        <v>10</v>
      </c>
      <c r="N7" s="36">
        <f t="shared" si="1"/>
        <v>295</v>
      </c>
      <c r="O7" s="37">
        <f>SUM(feb!H7 + mrt!N7 + apr!M7+ N7)</f>
        <v>905</v>
      </c>
    </row>
    <row r="8" spans="1:15" x14ac:dyDescent="0.2">
      <c r="A8" s="6" t="s">
        <v>55</v>
      </c>
      <c r="B8" s="32"/>
      <c r="C8" s="41"/>
      <c r="D8" s="32"/>
      <c r="E8" s="41"/>
      <c r="F8" s="32"/>
      <c r="G8" s="41"/>
      <c r="H8" s="32"/>
      <c r="I8" s="50"/>
      <c r="J8" s="32"/>
      <c r="K8" s="33"/>
      <c r="L8" s="39">
        <f t="shared" si="0"/>
        <v>0</v>
      </c>
      <c r="M8" s="35">
        <f>SUM(feb!F8 + mrt!L8 + apr!K8+ L8)</f>
        <v>0</v>
      </c>
      <c r="N8" s="36">
        <f t="shared" si="1"/>
        <v>0</v>
      </c>
      <c r="O8" s="37">
        <f>SUM(feb!H8 + mrt!N8 + apr!M8+ N8)</f>
        <v>0</v>
      </c>
    </row>
    <row r="9" spans="1:15" x14ac:dyDescent="0.2">
      <c r="A9" s="6" t="s">
        <v>59</v>
      </c>
      <c r="B9" s="32">
        <v>83</v>
      </c>
      <c r="C9" s="41"/>
      <c r="D9" s="32"/>
      <c r="E9" s="41"/>
      <c r="F9" s="32">
        <v>79</v>
      </c>
      <c r="G9" s="41"/>
      <c r="H9" s="32"/>
      <c r="I9" s="50"/>
      <c r="J9" s="32"/>
      <c r="K9" s="33">
        <v>84</v>
      </c>
      <c r="L9" s="39">
        <f t="shared" si="0"/>
        <v>3</v>
      </c>
      <c r="M9" s="35">
        <f>SUM(feb!F9 + mrt!L9 + apr!K9+ L9)</f>
        <v>17</v>
      </c>
      <c r="N9" s="36">
        <f t="shared" si="1"/>
        <v>246</v>
      </c>
      <c r="O9" s="37">
        <f>SUM(feb!H9 + mrt!N9 + apr!M9+ N9)</f>
        <v>1261</v>
      </c>
    </row>
    <row r="10" spans="1:15" x14ac:dyDescent="0.2">
      <c r="A10" s="6" t="s">
        <v>3</v>
      </c>
      <c r="B10" s="32">
        <v>124</v>
      </c>
      <c r="C10" s="41"/>
      <c r="D10" s="32">
        <v>83</v>
      </c>
      <c r="E10" s="41"/>
      <c r="F10" s="32">
        <v>83</v>
      </c>
      <c r="G10" s="41">
        <v>140</v>
      </c>
      <c r="H10" s="32"/>
      <c r="I10" s="50"/>
      <c r="J10" s="32">
        <v>72</v>
      </c>
      <c r="K10" s="33"/>
      <c r="L10" s="39">
        <f t="shared" si="0"/>
        <v>5</v>
      </c>
      <c r="M10" s="35">
        <f>SUM(feb!F10 + mrt!L10 + apr!K10+ L10)</f>
        <v>22</v>
      </c>
      <c r="N10" s="36">
        <f t="shared" si="1"/>
        <v>502</v>
      </c>
      <c r="O10" s="37">
        <f>SUM(feb!H10 + mrt!N10 + apr!M10+ N10)</f>
        <v>1930</v>
      </c>
    </row>
    <row r="11" spans="1:15" x14ac:dyDescent="0.2">
      <c r="A11" s="6" t="s">
        <v>58</v>
      </c>
      <c r="B11" s="32">
        <v>124</v>
      </c>
      <c r="C11" s="41"/>
      <c r="D11" s="32">
        <v>83</v>
      </c>
      <c r="E11" s="41"/>
      <c r="F11" s="32">
        <v>83</v>
      </c>
      <c r="G11" s="41">
        <v>140</v>
      </c>
      <c r="H11" s="32"/>
      <c r="I11" s="50"/>
      <c r="J11" s="32">
        <v>72</v>
      </c>
      <c r="K11" s="33">
        <v>84</v>
      </c>
      <c r="L11" s="39">
        <f t="shared" si="0"/>
        <v>6</v>
      </c>
      <c r="M11" s="35">
        <f>SUM(feb!F11 + mrt!L11 + apr!K11+ L11)</f>
        <v>21</v>
      </c>
      <c r="N11" s="36">
        <f t="shared" si="1"/>
        <v>586</v>
      </c>
      <c r="O11" s="37">
        <f>SUM(feb!H11 + mrt!N11 + apr!M11+ N11)</f>
        <v>1770</v>
      </c>
    </row>
    <row r="12" spans="1:15" x14ac:dyDescent="0.2">
      <c r="A12" s="6" t="s">
        <v>44</v>
      </c>
      <c r="B12" s="32">
        <v>83</v>
      </c>
      <c r="C12" s="41">
        <v>65</v>
      </c>
      <c r="D12" s="32">
        <v>84</v>
      </c>
      <c r="E12" s="41"/>
      <c r="F12" s="32">
        <v>79</v>
      </c>
      <c r="G12" s="41">
        <v>119</v>
      </c>
      <c r="H12" s="32"/>
      <c r="I12" s="50"/>
      <c r="J12" s="32">
        <v>83</v>
      </c>
      <c r="K12" s="33">
        <v>84</v>
      </c>
      <c r="L12" s="39">
        <f t="shared" si="0"/>
        <v>7</v>
      </c>
      <c r="M12" s="35">
        <f>SUM(feb!F12 + mrt!L12 + apr!K12+ L12)</f>
        <v>20</v>
      </c>
      <c r="N12" s="36">
        <f t="shared" si="1"/>
        <v>597</v>
      </c>
      <c r="O12" s="37">
        <f>SUM(feb!H12 + mrt!N12 + apr!M12+ N12)</f>
        <v>1527</v>
      </c>
    </row>
    <row r="13" spans="1:15" x14ac:dyDescent="0.2">
      <c r="A13" s="6" t="s">
        <v>48</v>
      </c>
      <c r="B13" s="32">
        <v>124</v>
      </c>
      <c r="C13" s="41">
        <v>82</v>
      </c>
      <c r="D13" s="32">
        <v>83</v>
      </c>
      <c r="E13" s="41"/>
      <c r="F13" s="32">
        <v>83</v>
      </c>
      <c r="G13" s="41">
        <v>140</v>
      </c>
      <c r="H13" s="32"/>
      <c r="I13" s="50"/>
      <c r="J13" s="32">
        <v>72</v>
      </c>
      <c r="K13" s="33">
        <v>84</v>
      </c>
      <c r="L13" s="39">
        <f t="shared" si="0"/>
        <v>7</v>
      </c>
      <c r="M13" s="35">
        <f>SUM(feb!F13 + mrt!L13 + apr!K13+ L13)</f>
        <v>16</v>
      </c>
      <c r="N13" s="36">
        <f t="shared" si="1"/>
        <v>668</v>
      </c>
      <c r="O13" s="37">
        <f>SUM(feb!H13 + mrt!N13 + apr!M13+ N13)</f>
        <v>1452</v>
      </c>
    </row>
    <row r="14" spans="1:15" x14ac:dyDescent="0.2">
      <c r="A14" s="6" t="s">
        <v>45</v>
      </c>
      <c r="B14" s="32"/>
      <c r="C14" s="41"/>
      <c r="D14" s="32"/>
      <c r="E14" s="41"/>
      <c r="F14" s="32"/>
      <c r="G14" s="41"/>
      <c r="H14" s="32"/>
      <c r="I14" s="50"/>
      <c r="J14" s="32"/>
      <c r="K14" s="33"/>
      <c r="L14" s="39">
        <f t="shared" si="0"/>
        <v>0</v>
      </c>
      <c r="M14" s="35">
        <f>SUM(feb!F14 + mrt!L14 + apr!K14+ L14)</f>
        <v>4</v>
      </c>
      <c r="N14" s="36">
        <f t="shared" si="1"/>
        <v>0</v>
      </c>
      <c r="O14" s="37">
        <f>SUM(feb!H14 + mrt!N14 + apr!M14+ N14)</f>
        <v>247</v>
      </c>
    </row>
    <row r="15" spans="1:15" x14ac:dyDescent="0.2">
      <c r="A15" s="6" t="s">
        <v>52</v>
      </c>
      <c r="B15" s="32">
        <v>84</v>
      </c>
      <c r="C15" s="41"/>
      <c r="D15" s="32"/>
      <c r="E15" s="41"/>
      <c r="F15" s="32"/>
      <c r="G15" s="41">
        <v>140</v>
      </c>
      <c r="H15" s="32"/>
      <c r="I15" s="50"/>
      <c r="J15" s="32"/>
      <c r="K15" s="33"/>
      <c r="L15" s="39">
        <f t="shared" si="0"/>
        <v>2</v>
      </c>
      <c r="M15" s="35">
        <f>SUM(feb!F15 + mrt!L15 + apr!K15+ L15)</f>
        <v>10</v>
      </c>
      <c r="N15" s="36">
        <f t="shared" si="1"/>
        <v>224</v>
      </c>
      <c r="O15" s="37">
        <f>SUM(feb!H15 + mrt!N15 + apr!M15+ N15)</f>
        <v>888</v>
      </c>
    </row>
    <row r="16" spans="1:15" x14ac:dyDescent="0.2">
      <c r="A16" s="6" t="s">
        <v>65</v>
      </c>
      <c r="B16" s="32"/>
      <c r="C16" s="41"/>
      <c r="D16" s="32"/>
      <c r="E16" s="41"/>
      <c r="F16" s="32"/>
      <c r="G16" s="41"/>
      <c r="H16" s="32">
        <v>52</v>
      </c>
      <c r="I16" s="50"/>
      <c r="J16" s="32"/>
      <c r="K16" s="33"/>
      <c r="L16" s="39">
        <f t="shared" si="0"/>
        <v>1</v>
      </c>
      <c r="M16" s="35">
        <f>SUM(feb!F16 + mrt!L16 + apr!K16+ L16)</f>
        <v>5</v>
      </c>
      <c r="N16" s="36">
        <f t="shared" si="1"/>
        <v>52</v>
      </c>
      <c r="O16" s="37">
        <f>SUM(feb!H16 + mrt!N16 + apr!M16+ N16)</f>
        <v>254</v>
      </c>
    </row>
    <row r="17" spans="1:15" x14ac:dyDescent="0.2">
      <c r="A17" s="6" t="s">
        <v>94</v>
      </c>
      <c r="B17" s="32"/>
      <c r="C17" s="41"/>
      <c r="D17" s="32"/>
      <c r="E17" s="41"/>
      <c r="F17" s="32"/>
      <c r="G17" s="41"/>
      <c r="H17" s="32"/>
      <c r="I17" s="50"/>
      <c r="J17" s="32"/>
      <c r="K17" s="33"/>
      <c r="L17" s="39">
        <f t="shared" si="0"/>
        <v>0</v>
      </c>
      <c r="M17" s="35">
        <f>SUM(feb!F17 + mrt!L17 + apr!K17+ L17)</f>
        <v>0</v>
      </c>
      <c r="N17" s="36">
        <f t="shared" si="1"/>
        <v>0</v>
      </c>
      <c r="O17" s="37">
        <f>SUM(feb!H17 + mrt!N17 + apr!M17+ N17)</f>
        <v>0</v>
      </c>
    </row>
    <row r="18" spans="1:15" x14ac:dyDescent="0.2">
      <c r="A18" s="6" t="s">
        <v>70</v>
      </c>
      <c r="B18" s="32"/>
      <c r="C18" s="41"/>
      <c r="D18" s="32"/>
      <c r="E18" s="41"/>
      <c r="F18" s="32"/>
      <c r="G18" s="41"/>
      <c r="H18" s="32"/>
      <c r="I18" s="50"/>
      <c r="J18" s="32"/>
      <c r="K18" s="33">
        <v>53</v>
      </c>
      <c r="L18" s="39">
        <f t="shared" si="0"/>
        <v>1</v>
      </c>
      <c r="M18" s="35">
        <f>SUM(feb!F18 + mrt!L18 + apr!K18+ L18)</f>
        <v>2</v>
      </c>
      <c r="N18" s="36">
        <f t="shared" si="1"/>
        <v>53</v>
      </c>
      <c r="O18" s="37">
        <f>SUM(feb!H18 + mrt!N18 + apr!M18+ N18)</f>
        <v>103</v>
      </c>
    </row>
    <row r="19" spans="1:15" x14ac:dyDescent="0.2">
      <c r="A19" s="6" t="s">
        <v>81</v>
      </c>
      <c r="B19" s="32"/>
      <c r="C19" s="41"/>
      <c r="D19" s="32"/>
      <c r="E19" s="41"/>
      <c r="F19" s="32"/>
      <c r="G19" s="41"/>
      <c r="H19" s="32"/>
      <c r="I19" s="50"/>
      <c r="J19" s="32"/>
      <c r="K19" s="33"/>
      <c r="L19" s="39">
        <f t="shared" si="0"/>
        <v>0</v>
      </c>
      <c r="M19" s="35">
        <f>SUM(feb!F19 + mrt!L19 + apr!K19+ L19)</f>
        <v>0</v>
      </c>
      <c r="N19" s="36">
        <f t="shared" si="1"/>
        <v>0</v>
      </c>
      <c r="O19" s="37">
        <f>SUM(feb!H19 + mrt!N19 + apr!M19+ N19)</f>
        <v>0</v>
      </c>
    </row>
    <row r="20" spans="1:15" x14ac:dyDescent="0.2">
      <c r="A20" s="6" t="s">
        <v>4</v>
      </c>
      <c r="B20" s="32">
        <v>124</v>
      </c>
      <c r="C20" s="41">
        <v>82</v>
      </c>
      <c r="D20" s="32">
        <v>83</v>
      </c>
      <c r="E20" s="41"/>
      <c r="F20" s="32"/>
      <c r="G20" s="41">
        <v>140</v>
      </c>
      <c r="H20" s="32">
        <v>80</v>
      </c>
      <c r="I20" s="50"/>
      <c r="J20" s="32">
        <v>72</v>
      </c>
      <c r="K20" s="33">
        <v>113</v>
      </c>
      <c r="L20" s="39">
        <f t="shared" si="0"/>
        <v>7</v>
      </c>
      <c r="M20" s="35">
        <f>SUM(feb!F20 + mrt!L20 + apr!K20+ L20)</f>
        <v>24</v>
      </c>
      <c r="N20" s="36">
        <f t="shared" si="1"/>
        <v>694</v>
      </c>
      <c r="O20" s="37">
        <f>SUM(feb!H20 + mrt!N20 + apr!M20+ N20)</f>
        <v>2082</v>
      </c>
    </row>
    <row r="21" spans="1:15" x14ac:dyDescent="0.2">
      <c r="A21" s="6" t="s">
        <v>25</v>
      </c>
      <c r="B21" s="32"/>
      <c r="C21" s="41"/>
      <c r="D21" s="32"/>
      <c r="E21" s="41"/>
      <c r="F21" s="32"/>
      <c r="G21" s="41"/>
      <c r="H21" s="32"/>
      <c r="I21" s="50"/>
      <c r="J21" s="32"/>
      <c r="K21" s="33"/>
      <c r="L21" s="39">
        <f t="shared" si="0"/>
        <v>0</v>
      </c>
      <c r="M21" s="35">
        <f>SUM(feb!F21 + mrt!L21 + apr!K21+ L21)</f>
        <v>0</v>
      </c>
      <c r="N21" s="36">
        <f t="shared" si="1"/>
        <v>0</v>
      </c>
      <c r="O21" s="37">
        <f>SUM(feb!H21 + mrt!N21 + apr!M21+ N21)</f>
        <v>0</v>
      </c>
    </row>
    <row r="22" spans="1:15" x14ac:dyDescent="0.2">
      <c r="A22" s="6" t="s">
        <v>100</v>
      </c>
      <c r="B22" s="32">
        <v>83</v>
      </c>
      <c r="C22" s="41"/>
      <c r="D22" s="32">
        <v>84</v>
      </c>
      <c r="E22" s="41"/>
      <c r="F22" s="32">
        <v>79</v>
      </c>
      <c r="G22" s="41">
        <v>119</v>
      </c>
      <c r="H22" s="32">
        <v>83</v>
      </c>
      <c r="I22" s="50"/>
      <c r="J22" s="32">
        <v>83</v>
      </c>
      <c r="K22" s="33">
        <v>84</v>
      </c>
      <c r="L22" s="39">
        <f t="shared" si="0"/>
        <v>7</v>
      </c>
      <c r="M22" s="35">
        <f>SUM(feb!F22 + mrt!L22 + apr!K22+ L22)</f>
        <v>23</v>
      </c>
      <c r="N22" s="36">
        <f t="shared" si="1"/>
        <v>615</v>
      </c>
      <c r="O22" s="37">
        <f>SUM(feb!H22 + mrt!N22 + apr!M22+ N22)</f>
        <v>1814</v>
      </c>
    </row>
    <row r="23" spans="1:15" x14ac:dyDescent="0.2">
      <c r="A23" s="6" t="s">
        <v>66</v>
      </c>
      <c r="B23" s="32"/>
      <c r="C23" s="41"/>
      <c r="D23" s="32"/>
      <c r="E23" s="41"/>
      <c r="F23" s="32"/>
      <c r="G23" s="41"/>
      <c r="H23" s="32"/>
      <c r="I23" s="50"/>
      <c r="J23" s="32"/>
      <c r="K23" s="33"/>
      <c r="L23" s="39">
        <f t="shared" si="0"/>
        <v>0</v>
      </c>
      <c r="M23" s="35">
        <f>SUM(feb!F23 + mrt!L23 + apr!K23+ L23)</f>
        <v>6</v>
      </c>
      <c r="N23" s="36">
        <f t="shared" si="1"/>
        <v>0</v>
      </c>
      <c r="O23" s="37">
        <f>SUM(feb!H23 + mrt!N23 + apr!M23+ N23)</f>
        <v>407</v>
      </c>
    </row>
    <row r="24" spans="1:15" x14ac:dyDescent="0.2">
      <c r="A24" s="6" t="s">
        <v>67</v>
      </c>
      <c r="B24" s="32"/>
      <c r="C24" s="41"/>
      <c r="D24" s="32"/>
      <c r="E24" s="41"/>
      <c r="F24" s="32">
        <v>79</v>
      </c>
      <c r="G24" s="41">
        <v>119</v>
      </c>
      <c r="H24" s="32">
        <v>83</v>
      </c>
      <c r="I24" s="50"/>
      <c r="J24" s="32"/>
      <c r="K24" s="33"/>
      <c r="L24" s="39">
        <f t="shared" si="0"/>
        <v>3</v>
      </c>
      <c r="M24" s="35">
        <f>SUM(feb!F24 + mrt!L24 + apr!K24+ L24)</f>
        <v>13</v>
      </c>
      <c r="N24" s="36">
        <f t="shared" si="1"/>
        <v>281</v>
      </c>
      <c r="O24" s="37">
        <f>SUM(feb!H24 + mrt!N24 + apr!M24+ N24)</f>
        <v>1022</v>
      </c>
    </row>
    <row r="25" spans="1:15" x14ac:dyDescent="0.2">
      <c r="A25" s="6" t="s">
        <v>5</v>
      </c>
      <c r="B25" s="32">
        <v>83</v>
      </c>
      <c r="C25" s="41"/>
      <c r="D25" s="32">
        <v>84</v>
      </c>
      <c r="E25" s="41"/>
      <c r="F25" s="32">
        <v>79</v>
      </c>
      <c r="G25" s="41">
        <v>119</v>
      </c>
      <c r="H25" s="32">
        <v>83</v>
      </c>
      <c r="I25" s="50"/>
      <c r="J25" s="32">
        <v>83</v>
      </c>
      <c r="K25" s="33">
        <v>84</v>
      </c>
      <c r="L25" s="39">
        <f t="shared" si="0"/>
        <v>7</v>
      </c>
      <c r="M25" s="35">
        <f>SUM(feb!F25 + mrt!L25 + apr!K25+ L25)</f>
        <v>24</v>
      </c>
      <c r="N25" s="36">
        <f t="shared" si="1"/>
        <v>615</v>
      </c>
      <c r="O25" s="37">
        <f>SUM(feb!H25 + mrt!N25 + apr!M25+ N25)</f>
        <v>1890</v>
      </c>
    </row>
    <row r="26" spans="1:15" x14ac:dyDescent="0.2">
      <c r="A26" s="6" t="s">
        <v>6</v>
      </c>
      <c r="B26" s="32"/>
      <c r="C26" s="41"/>
      <c r="D26" s="32"/>
      <c r="E26" s="41"/>
      <c r="F26" s="32">
        <v>49</v>
      </c>
      <c r="G26" s="41"/>
      <c r="H26" s="32"/>
      <c r="I26" s="50"/>
      <c r="J26" s="32">
        <v>43</v>
      </c>
      <c r="K26" s="33">
        <v>53</v>
      </c>
      <c r="L26" s="39">
        <f t="shared" si="0"/>
        <v>3</v>
      </c>
      <c r="M26" s="35">
        <f>SUM(feb!F26 + mrt!L26 + apr!K26+ L26)</f>
        <v>4</v>
      </c>
      <c r="N26" s="36">
        <f t="shared" si="1"/>
        <v>145</v>
      </c>
      <c r="O26" s="37">
        <f>SUM(feb!H26 + mrt!N26 + apr!M26+ N26)</f>
        <v>195</v>
      </c>
    </row>
    <row r="27" spans="1:15" x14ac:dyDescent="0.2">
      <c r="A27" s="6" t="s">
        <v>132</v>
      </c>
      <c r="B27" s="32"/>
      <c r="C27" s="41"/>
      <c r="D27" s="32"/>
      <c r="E27" s="41"/>
      <c r="F27" s="32"/>
      <c r="G27" s="41"/>
      <c r="H27" s="32"/>
      <c r="I27" s="50"/>
      <c r="J27" s="32"/>
      <c r="K27" s="33"/>
      <c r="L27" s="39">
        <f t="shared" si="0"/>
        <v>0</v>
      </c>
      <c r="M27" s="35">
        <f>SUM(feb!F27 + mrt!L27 + apr!K27+ L27)</f>
        <v>7</v>
      </c>
      <c r="N27" s="36">
        <f t="shared" si="1"/>
        <v>0</v>
      </c>
      <c r="O27" s="37">
        <f>SUM(feb!H27 + mrt!N27 + apr!M27+ N27)</f>
        <v>598</v>
      </c>
    </row>
    <row r="28" spans="1:15" x14ac:dyDescent="0.2">
      <c r="A28" s="6" t="s">
        <v>133</v>
      </c>
      <c r="B28" s="32"/>
      <c r="C28" s="41"/>
      <c r="D28" s="32"/>
      <c r="E28" s="41"/>
      <c r="F28" s="32"/>
      <c r="G28" s="41"/>
      <c r="H28" s="32"/>
      <c r="I28" s="50"/>
      <c r="J28" s="32">
        <v>72</v>
      </c>
      <c r="K28" s="33"/>
      <c r="L28" s="39">
        <f t="shared" si="0"/>
        <v>1</v>
      </c>
      <c r="M28" s="35">
        <f>SUM(feb!F28 + mrt!L28 + apr!K28+ L28)</f>
        <v>3</v>
      </c>
      <c r="N28" s="36">
        <f t="shared" si="1"/>
        <v>72</v>
      </c>
      <c r="O28" s="37">
        <f>SUM(feb!H28 + mrt!N28 + apr!M28+ N28)</f>
        <v>373</v>
      </c>
    </row>
    <row r="29" spans="1:15" x14ac:dyDescent="0.2">
      <c r="A29" s="6" t="s">
        <v>152</v>
      </c>
      <c r="B29" s="32"/>
      <c r="C29" s="41"/>
      <c r="D29" s="32"/>
      <c r="E29" s="41"/>
      <c r="F29" s="32"/>
      <c r="G29" s="41"/>
      <c r="H29" s="32"/>
      <c r="I29" s="50"/>
      <c r="J29" s="32">
        <v>72</v>
      </c>
      <c r="K29" s="33">
        <v>84</v>
      </c>
      <c r="L29" s="39">
        <f t="shared" si="0"/>
        <v>2</v>
      </c>
      <c r="M29" s="35">
        <f>SUM(feb!F29 + mrt!L29 + apr!K29+ L29)</f>
        <v>5</v>
      </c>
      <c r="N29" s="36">
        <f t="shared" si="1"/>
        <v>156</v>
      </c>
      <c r="O29" s="37">
        <f>SUM(feb!H29 + mrt!N29 + apr!M29+ N29)</f>
        <v>585</v>
      </c>
    </row>
    <row r="30" spans="1:15" x14ac:dyDescent="0.2">
      <c r="A30" s="6" t="s">
        <v>134</v>
      </c>
      <c r="B30" s="32"/>
      <c r="C30" s="41"/>
      <c r="D30" s="32"/>
      <c r="E30" s="41"/>
      <c r="F30" s="32"/>
      <c r="G30" s="41"/>
      <c r="H30" s="32"/>
      <c r="I30" s="50"/>
      <c r="J30" s="32"/>
      <c r="K30" s="33"/>
      <c r="L30" s="39">
        <f t="shared" si="0"/>
        <v>0</v>
      </c>
      <c r="M30" s="35">
        <f>SUM(feb!F30 + mrt!L30 + apr!K30+ L30)</f>
        <v>0</v>
      </c>
      <c r="N30" s="36">
        <f t="shared" si="1"/>
        <v>0</v>
      </c>
      <c r="O30" s="37">
        <f>SUM(feb!H30 + mrt!N30 + apr!M30+ N30)</f>
        <v>0</v>
      </c>
    </row>
    <row r="31" spans="1:15" x14ac:dyDescent="0.2">
      <c r="A31" s="6" t="s">
        <v>7</v>
      </c>
      <c r="B31" s="32">
        <v>124</v>
      </c>
      <c r="C31" s="41">
        <v>82</v>
      </c>
      <c r="D31" s="32">
        <v>83</v>
      </c>
      <c r="E31" s="41"/>
      <c r="F31" s="32">
        <v>83</v>
      </c>
      <c r="G31" s="41">
        <v>140</v>
      </c>
      <c r="H31" s="32">
        <v>83</v>
      </c>
      <c r="I31" s="50"/>
      <c r="J31" s="32"/>
      <c r="K31" s="33">
        <v>84</v>
      </c>
      <c r="L31" s="39">
        <f t="shared" si="0"/>
        <v>7</v>
      </c>
      <c r="M31" s="35">
        <f>SUM(feb!F31 + mrt!L31 + apr!K31+ L31)</f>
        <v>24</v>
      </c>
      <c r="N31" s="36">
        <f t="shared" si="1"/>
        <v>679</v>
      </c>
      <c r="O31" s="37">
        <f>SUM(feb!H31 + mrt!N31 + apr!M31+ N31)</f>
        <v>2089</v>
      </c>
    </row>
    <row r="32" spans="1:15" x14ac:dyDescent="0.2">
      <c r="A32" s="15" t="s">
        <v>78</v>
      </c>
      <c r="B32" s="32"/>
      <c r="C32" s="41"/>
      <c r="D32" s="32"/>
      <c r="E32" s="41"/>
      <c r="F32" s="32"/>
      <c r="G32" s="41"/>
      <c r="H32" s="32"/>
      <c r="I32" s="50"/>
      <c r="J32" s="32"/>
      <c r="K32" s="33"/>
      <c r="L32" s="39">
        <f t="shared" si="0"/>
        <v>0</v>
      </c>
      <c r="M32" s="35">
        <f>SUM(feb!F32 + mrt!L32 + apr!K32+ L32)</f>
        <v>8</v>
      </c>
      <c r="N32" s="36">
        <f t="shared" si="1"/>
        <v>0</v>
      </c>
      <c r="O32" s="37">
        <f>SUM(feb!H32 + mrt!N32 + apr!M32+ N32)</f>
        <v>585</v>
      </c>
    </row>
    <row r="33" spans="1:15" x14ac:dyDescent="0.2">
      <c r="A33" s="15" t="s">
        <v>93</v>
      </c>
      <c r="B33" s="32"/>
      <c r="C33" s="41"/>
      <c r="D33" s="32"/>
      <c r="E33" s="41"/>
      <c r="F33" s="32"/>
      <c r="G33" s="41"/>
      <c r="H33" s="32"/>
      <c r="I33" s="50"/>
      <c r="J33" s="32"/>
      <c r="K33" s="33"/>
      <c r="L33" s="39">
        <f t="shared" si="0"/>
        <v>0</v>
      </c>
      <c r="M33" s="35">
        <f>SUM(feb!F33 + mrt!L33 + apr!K33+ L33)</f>
        <v>0</v>
      </c>
      <c r="N33" s="36">
        <f t="shared" si="1"/>
        <v>0</v>
      </c>
      <c r="O33" s="37">
        <f>SUM(feb!H33 + mrt!N33 + apr!M33+ N33)</f>
        <v>0</v>
      </c>
    </row>
    <row r="34" spans="1:15" x14ac:dyDescent="0.2">
      <c r="A34" s="15" t="s">
        <v>95</v>
      </c>
      <c r="B34" s="32">
        <v>124</v>
      </c>
      <c r="C34" s="41"/>
      <c r="D34" s="32">
        <v>83</v>
      </c>
      <c r="E34" s="41"/>
      <c r="F34" s="32"/>
      <c r="G34" s="41">
        <v>140</v>
      </c>
      <c r="H34" s="32"/>
      <c r="I34" s="50"/>
      <c r="J34" s="32">
        <v>90</v>
      </c>
      <c r="K34" s="33"/>
      <c r="L34" s="39">
        <f t="shared" si="0"/>
        <v>4</v>
      </c>
      <c r="M34" s="35">
        <f>SUM(feb!F34 + mrt!L34 + apr!K34+ L34)</f>
        <v>10</v>
      </c>
      <c r="N34" s="36">
        <f t="shared" si="1"/>
        <v>437</v>
      </c>
      <c r="O34" s="37">
        <f>SUM(feb!H34 + mrt!N34 + apr!M34+ N34)</f>
        <v>1110</v>
      </c>
    </row>
    <row r="35" spans="1:15" x14ac:dyDescent="0.2">
      <c r="A35" s="15" t="s">
        <v>154</v>
      </c>
      <c r="B35" s="32">
        <v>124</v>
      </c>
      <c r="C35" s="41"/>
      <c r="D35" s="32"/>
      <c r="E35" s="41"/>
      <c r="F35" s="32"/>
      <c r="G35" s="41">
        <v>140</v>
      </c>
      <c r="H35" s="32"/>
      <c r="I35" s="50"/>
      <c r="J35" s="32"/>
      <c r="K35" s="33"/>
      <c r="L35" s="39">
        <f t="shared" ref="L35" si="2">COUNT(B35:K35)</f>
        <v>2</v>
      </c>
      <c r="M35" s="35">
        <f>SUM(feb!F35 + mrt!L35 + apr!K35+ L35)</f>
        <v>4</v>
      </c>
      <c r="N35" s="36">
        <f t="shared" ref="N35" si="3">SUM(B35:K35)</f>
        <v>264</v>
      </c>
      <c r="O35" s="37">
        <f>SUM(feb!H35 + mrt!N35 + apr!M35+ N35)</f>
        <v>453</v>
      </c>
    </row>
    <row r="36" spans="1:15" x14ac:dyDescent="0.2">
      <c r="A36" s="15" t="s">
        <v>103</v>
      </c>
      <c r="B36" s="32"/>
      <c r="C36" s="41"/>
      <c r="D36" s="32"/>
      <c r="E36" s="41"/>
      <c r="F36" s="32"/>
      <c r="G36" s="41"/>
      <c r="H36" s="32"/>
      <c r="I36" s="50"/>
      <c r="J36" s="32"/>
      <c r="K36" s="33"/>
      <c r="L36" s="39">
        <f t="shared" si="0"/>
        <v>0</v>
      </c>
      <c r="M36" s="35">
        <f>SUM(feb!F36 + mrt!L36 + apr!K36+ L36)</f>
        <v>3</v>
      </c>
      <c r="N36" s="36">
        <f t="shared" si="1"/>
        <v>0</v>
      </c>
      <c r="O36" s="37">
        <f>SUM(feb!H36 + mrt!N36 + apr!M36+ N36)</f>
        <v>211</v>
      </c>
    </row>
    <row r="37" spans="1:15" x14ac:dyDescent="0.2">
      <c r="A37" s="15" t="s">
        <v>107</v>
      </c>
      <c r="B37" s="32">
        <v>124</v>
      </c>
      <c r="C37" s="41"/>
      <c r="D37" s="32">
        <v>83</v>
      </c>
      <c r="E37" s="41"/>
      <c r="F37" s="32"/>
      <c r="G37" s="41">
        <v>140</v>
      </c>
      <c r="H37" s="32"/>
      <c r="I37" s="50"/>
      <c r="J37" s="32">
        <v>90</v>
      </c>
      <c r="K37" s="33"/>
      <c r="L37" s="39">
        <f t="shared" si="0"/>
        <v>4</v>
      </c>
      <c r="M37" s="35">
        <f>SUM(feb!F37 + mrt!L37 + apr!K37+ L37)</f>
        <v>17</v>
      </c>
      <c r="N37" s="36">
        <f t="shared" si="1"/>
        <v>437</v>
      </c>
      <c r="O37" s="37">
        <f>SUM(feb!H37 + mrt!N37 + apr!M37+ N37)</f>
        <v>1553</v>
      </c>
    </row>
    <row r="38" spans="1:15" x14ac:dyDescent="0.2">
      <c r="A38" s="15" t="s">
        <v>71</v>
      </c>
      <c r="B38" s="32"/>
      <c r="C38" s="41"/>
      <c r="D38" s="32"/>
      <c r="E38" s="41"/>
      <c r="F38" s="32"/>
      <c r="G38" s="41"/>
      <c r="H38" s="32"/>
      <c r="I38" s="50"/>
      <c r="J38" s="32"/>
      <c r="K38" s="33"/>
      <c r="L38" s="39">
        <f t="shared" si="0"/>
        <v>0</v>
      </c>
      <c r="M38" s="35">
        <f>SUM(feb!F38 + mrt!L38 + apr!K38+ L38)</f>
        <v>0</v>
      </c>
      <c r="N38" s="36">
        <f t="shared" si="1"/>
        <v>0</v>
      </c>
      <c r="O38" s="37">
        <f>SUM(feb!H38 + mrt!N38 + apr!M38+ N38)</f>
        <v>0</v>
      </c>
    </row>
    <row r="39" spans="1:15" x14ac:dyDescent="0.2">
      <c r="A39" s="15" t="s">
        <v>89</v>
      </c>
      <c r="B39" s="32">
        <v>84</v>
      </c>
      <c r="C39" s="41"/>
      <c r="D39" s="32"/>
      <c r="E39" s="41"/>
      <c r="F39" s="32"/>
      <c r="G39" s="41">
        <v>119</v>
      </c>
      <c r="H39" s="32"/>
      <c r="I39" s="50"/>
      <c r="J39" s="32"/>
      <c r="K39" s="33"/>
      <c r="L39" s="39">
        <f t="shared" si="0"/>
        <v>2</v>
      </c>
      <c r="M39" s="35">
        <f>SUM(feb!F39 + mrt!L39 + apr!K39+ L39)</f>
        <v>6</v>
      </c>
      <c r="N39" s="36">
        <f t="shared" si="1"/>
        <v>203</v>
      </c>
      <c r="O39" s="37">
        <f>SUM(feb!H39 + mrt!N39 + apr!M39+ N39)</f>
        <v>613</v>
      </c>
    </row>
    <row r="40" spans="1:15" x14ac:dyDescent="0.2">
      <c r="A40" s="6" t="s">
        <v>76</v>
      </c>
      <c r="B40" s="32"/>
      <c r="C40" s="41"/>
      <c r="D40" s="32"/>
      <c r="E40" s="41"/>
      <c r="F40" s="32">
        <v>49</v>
      </c>
      <c r="G40" s="41"/>
      <c r="H40" s="32"/>
      <c r="I40" s="50"/>
      <c r="J40" s="32">
        <v>43</v>
      </c>
      <c r="K40" s="33"/>
      <c r="L40" s="39">
        <f t="shared" si="0"/>
        <v>2</v>
      </c>
      <c r="M40" s="35">
        <f>SUM(feb!F40 + mrt!L40 + apr!K40+ L40)</f>
        <v>7</v>
      </c>
      <c r="N40" s="36">
        <f t="shared" si="1"/>
        <v>92</v>
      </c>
      <c r="O40" s="37">
        <f>SUM(feb!H40 + mrt!N40 + apr!M40+ N40)</f>
        <v>344</v>
      </c>
    </row>
    <row r="41" spans="1:15" x14ac:dyDescent="0.2">
      <c r="A41" s="6" t="s">
        <v>8</v>
      </c>
      <c r="B41" s="32">
        <v>50</v>
      </c>
      <c r="C41" s="41"/>
      <c r="D41" s="32"/>
      <c r="E41" s="41"/>
      <c r="F41" s="32">
        <v>49</v>
      </c>
      <c r="G41" s="41">
        <v>53</v>
      </c>
      <c r="H41" s="32"/>
      <c r="I41" s="50"/>
      <c r="J41" s="32"/>
      <c r="K41" s="33"/>
      <c r="L41" s="39">
        <f t="shared" si="0"/>
        <v>3</v>
      </c>
      <c r="M41" s="35">
        <f>SUM(feb!F41 + mrt!L41 + apr!K41+ L41)</f>
        <v>7</v>
      </c>
      <c r="N41" s="36">
        <f t="shared" si="1"/>
        <v>152</v>
      </c>
      <c r="O41" s="37">
        <f>SUM(feb!H41 + mrt!N41 + apr!M41+ N41)</f>
        <v>361</v>
      </c>
    </row>
    <row r="42" spans="1:15" x14ac:dyDescent="0.2">
      <c r="A42" s="6" t="s">
        <v>50</v>
      </c>
      <c r="B42" s="32">
        <v>111</v>
      </c>
      <c r="C42" s="41"/>
      <c r="D42" s="32">
        <v>51</v>
      </c>
      <c r="E42" s="41">
        <v>65</v>
      </c>
      <c r="F42" s="32">
        <v>49</v>
      </c>
      <c r="G42" s="41">
        <v>95</v>
      </c>
      <c r="H42" s="32">
        <v>52</v>
      </c>
      <c r="I42" s="50"/>
      <c r="J42" s="32">
        <v>80</v>
      </c>
      <c r="K42" s="33">
        <v>75</v>
      </c>
      <c r="L42" s="39">
        <f t="shared" si="0"/>
        <v>8</v>
      </c>
      <c r="M42" s="35">
        <f>SUM(feb!F42 + mrt!L42 + apr!K42+ L42)</f>
        <v>29</v>
      </c>
      <c r="N42" s="36">
        <f t="shared" si="1"/>
        <v>578</v>
      </c>
      <c r="O42" s="37">
        <f>SUM(feb!H42 + mrt!N42 + apr!M42+ N42)</f>
        <v>2005</v>
      </c>
    </row>
    <row r="43" spans="1:15" x14ac:dyDescent="0.2">
      <c r="A43" s="6" t="s">
        <v>106</v>
      </c>
      <c r="B43" s="32"/>
      <c r="C43" s="41"/>
      <c r="D43" s="32">
        <v>84</v>
      </c>
      <c r="E43" s="41"/>
      <c r="F43" s="32">
        <v>79</v>
      </c>
      <c r="G43" s="41">
        <v>119</v>
      </c>
      <c r="H43" s="32"/>
      <c r="I43" s="50"/>
      <c r="J43" s="32">
        <v>83</v>
      </c>
      <c r="K43" s="33">
        <v>84</v>
      </c>
      <c r="L43" s="39">
        <f t="shared" si="0"/>
        <v>5</v>
      </c>
      <c r="M43" s="35">
        <f>SUM(feb!F43 + mrt!L43 + apr!K43+ L43)</f>
        <v>17</v>
      </c>
      <c r="N43" s="36">
        <f t="shared" si="1"/>
        <v>449</v>
      </c>
      <c r="O43" s="37">
        <f>SUM(feb!H43 + mrt!N43 + apr!M43+ N43)</f>
        <v>1389</v>
      </c>
    </row>
    <row r="44" spans="1:15" x14ac:dyDescent="0.2">
      <c r="A44" s="6" t="s">
        <v>79</v>
      </c>
      <c r="B44" s="32"/>
      <c r="C44" s="41"/>
      <c r="D44" s="32"/>
      <c r="E44" s="41"/>
      <c r="F44" s="32"/>
      <c r="G44" s="41"/>
      <c r="H44" s="32"/>
      <c r="I44" s="50"/>
      <c r="J44" s="32"/>
      <c r="K44" s="33"/>
      <c r="L44" s="39">
        <f t="shared" si="0"/>
        <v>0</v>
      </c>
      <c r="M44" s="35">
        <f>SUM(feb!F44 + mrt!L44 + apr!K44+ L44)</f>
        <v>4</v>
      </c>
      <c r="N44" s="36">
        <f t="shared" si="1"/>
        <v>0</v>
      </c>
      <c r="O44" s="37">
        <f>SUM(feb!H44 + mrt!N44 + apr!M44+ N44)</f>
        <v>295</v>
      </c>
    </row>
    <row r="45" spans="1:15" x14ac:dyDescent="0.2">
      <c r="A45" s="6" t="s">
        <v>24</v>
      </c>
      <c r="B45" s="32"/>
      <c r="C45" s="41"/>
      <c r="D45" s="32"/>
      <c r="E45" s="41"/>
      <c r="F45" s="32"/>
      <c r="G45" s="41"/>
      <c r="H45" s="32"/>
      <c r="I45" s="50"/>
      <c r="J45" s="32"/>
      <c r="K45" s="33"/>
      <c r="L45" s="39">
        <f t="shared" si="0"/>
        <v>0</v>
      </c>
      <c r="M45" s="35">
        <f>SUM(feb!F45 + mrt!L45 + apr!K45+ L45)</f>
        <v>0</v>
      </c>
      <c r="N45" s="36">
        <f t="shared" si="1"/>
        <v>0</v>
      </c>
      <c r="O45" s="37">
        <f>SUM(feb!H45 + mrt!N45 + apr!M45+ N45)</f>
        <v>0</v>
      </c>
    </row>
    <row r="46" spans="1:15" x14ac:dyDescent="0.2">
      <c r="A46" s="6" t="s">
        <v>63</v>
      </c>
      <c r="B46" s="32"/>
      <c r="C46" s="41"/>
      <c r="D46" s="32"/>
      <c r="E46" s="41"/>
      <c r="F46" s="32"/>
      <c r="G46" s="41"/>
      <c r="H46" s="32"/>
      <c r="I46" s="50"/>
      <c r="J46" s="32"/>
      <c r="K46" s="33"/>
      <c r="L46" s="39">
        <f t="shared" si="0"/>
        <v>0</v>
      </c>
      <c r="M46" s="35">
        <f>SUM(feb!F46 + mrt!L46 + apr!K46+ L46)</f>
        <v>0</v>
      </c>
      <c r="N46" s="36">
        <f t="shared" si="1"/>
        <v>0</v>
      </c>
      <c r="O46" s="37">
        <f>SUM(feb!H46 + mrt!N46 + apr!M46+ N46)</f>
        <v>0</v>
      </c>
    </row>
    <row r="47" spans="1:15" x14ac:dyDescent="0.2">
      <c r="A47" s="6" t="s">
        <v>9</v>
      </c>
      <c r="B47" s="32"/>
      <c r="C47" s="41"/>
      <c r="D47" s="32"/>
      <c r="E47" s="41"/>
      <c r="F47" s="32"/>
      <c r="G47" s="41"/>
      <c r="H47" s="32"/>
      <c r="I47" s="50"/>
      <c r="J47" s="32"/>
      <c r="K47" s="33"/>
      <c r="L47" s="39">
        <f t="shared" si="0"/>
        <v>0</v>
      </c>
      <c r="M47" s="35">
        <f>SUM(feb!F47 + mrt!L47 + apr!K47+ L47)</f>
        <v>0</v>
      </c>
      <c r="N47" s="36">
        <f t="shared" si="1"/>
        <v>0</v>
      </c>
      <c r="O47" s="37">
        <f>SUM(feb!H47 + mrt!N47 + apr!M47+ N47)</f>
        <v>0</v>
      </c>
    </row>
    <row r="48" spans="1:15" x14ac:dyDescent="0.2">
      <c r="A48" s="6" t="s">
        <v>77</v>
      </c>
      <c r="B48" s="32"/>
      <c r="C48" s="41">
        <v>65</v>
      </c>
      <c r="D48" s="32">
        <v>84</v>
      </c>
      <c r="E48" s="41"/>
      <c r="F48" s="32">
        <v>79</v>
      </c>
      <c r="G48" s="41"/>
      <c r="H48" s="32">
        <v>83</v>
      </c>
      <c r="I48" s="50"/>
      <c r="J48" s="32"/>
      <c r="K48" s="33">
        <v>84</v>
      </c>
      <c r="L48" s="39">
        <f t="shared" si="0"/>
        <v>5</v>
      </c>
      <c r="M48" s="35">
        <f>SUM(feb!F48 + mrt!L48 + apr!K48+ L48)</f>
        <v>21</v>
      </c>
      <c r="N48" s="36">
        <f t="shared" si="1"/>
        <v>395</v>
      </c>
      <c r="O48" s="37">
        <f>SUM(feb!H48 + mrt!N48 + apr!M48+ N48)</f>
        <v>1541</v>
      </c>
    </row>
    <row r="49" spans="1:15" x14ac:dyDescent="0.2">
      <c r="A49" s="6" t="s">
        <v>10</v>
      </c>
      <c r="B49" s="32">
        <v>124</v>
      </c>
      <c r="C49" s="41"/>
      <c r="D49" s="32">
        <v>83</v>
      </c>
      <c r="E49" s="41"/>
      <c r="F49" s="32">
        <v>83</v>
      </c>
      <c r="G49" s="41">
        <v>140</v>
      </c>
      <c r="H49" s="32">
        <v>83</v>
      </c>
      <c r="I49" s="50"/>
      <c r="J49" s="32"/>
      <c r="K49" s="33">
        <v>84</v>
      </c>
      <c r="L49" s="39">
        <f t="shared" si="0"/>
        <v>6</v>
      </c>
      <c r="M49" s="35">
        <f>SUM(feb!F49 + mrt!L49 + apr!K49+ L49)</f>
        <v>18</v>
      </c>
      <c r="N49" s="36">
        <f t="shared" si="1"/>
        <v>597</v>
      </c>
      <c r="O49" s="37">
        <f>SUM(feb!H49 + mrt!N49 + apr!M49+ N49)</f>
        <v>1630</v>
      </c>
    </row>
    <row r="50" spans="1:15" x14ac:dyDescent="0.2">
      <c r="A50" s="6" t="s">
        <v>53</v>
      </c>
      <c r="B50" s="32"/>
      <c r="C50" s="41"/>
      <c r="D50" s="32"/>
      <c r="E50" s="41"/>
      <c r="F50" s="32">
        <v>49</v>
      </c>
      <c r="G50" s="41">
        <v>53</v>
      </c>
      <c r="H50" s="32"/>
      <c r="I50" s="50"/>
      <c r="J50" s="32">
        <v>43</v>
      </c>
      <c r="K50" s="33"/>
      <c r="L50" s="39">
        <f t="shared" si="0"/>
        <v>3</v>
      </c>
      <c r="M50" s="35">
        <f>SUM(feb!F50 + mrt!L50 + apr!K50+ L50)</f>
        <v>12</v>
      </c>
      <c r="N50" s="36">
        <f t="shared" si="1"/>
        <v>145</v>
      </c>
      <c r="O50" s="37">
        <f>SUM(feb!H50 + mrt!N50 + apr!M50+ N50)</f>
        <v>689</v>
      </c>
    </row>
    <row r="51" spans="1:15" x14ac:dyDescent="0.2">
      <c r="A51" s="6" t="s">
        <v>11</v>
      </c>
      <c r="B51" s="32">
        <v>50</v>
      </c>
      <c r="C51" s="41"/>
      <c r="D51" s="32">
        <v>51</v>
      </c>
      <c r="E51" s="41"/>
      <c r="F51" s="32"/>
      <c r="G51" s="41"/>
      <c r="H51" s="32"/>
      <c r="I51" s="50"/>
      <c r="J51" s="32"/>
      <c r="K51" s="33"/>
      <c r="L51" s="39">
        <f t="shared" si="0"/>
        <v>2</v>
      </c>
      <c r="M51" s="35">
        <f>SUM(feb!F51 + mrt!L51 + apr!K51+ L51)</f>
        <v>9</v>
      </c>
      <c r="N51" s="36">
        <f t="shared" si="1"/>
        <v>101</v>
      </c>
      <c r="O51" s="37">
        <f>SUM(feb!H51 + mrt!N51 + apr!M51+ N51)</f>
        <v>458</v>
      </c>
    </row>
    <row r="52" spans="1:15" x14ac:dyDescent="0.2">
      <c r="A52" s="6" t="s">
        <v>49</v>
      </c>
      <c r="B52" s="32"/>
      <c r="C52" s="41"/>
      <c r="D52" s="32"/>
      <c r="E52" s="41"/>
      <c r="F52" s="32"/>
      <c r="G52" s="41"/>
      <c r="H52" s="32"/>
      <c r="I52" s="50"/>
      <c r="J52" s="32">
        <v>72</v>
      </c>
      <c r="K52" s="33"/>
      <c r="L52" s="39">
        <f t="shared" si="0"/>
        <v>1</v>
      </c>
      <c r="M52" s="35">
        <f>SUM(feb!F52 + mrt!L52 + apr!K52+ L52)</f>
        <v>10</v>
      </c>
      <c r="N52" s="36">
        <f t="shared" si="1"/>
        <v>72</v>
      </c>
      <c r="O52" s="37">
        <f>SUM(feb!H52 + mrt!N52 + apr!M52+ N52)</f>
        <v>763</v>
      </c>
    </row>
    <row r="53" spans="1:15" x14ac:dyDescent="0.2">
      <c r="A53" s="6" t="s">
        <v>23</v>
      </c>
      <c r="B53" s="32"/>
      <c r="C53" s="41"/>
      <c r="D53" s="32"/>
      <c r="E53" s="41"/>
      <c r="F53" s="32"/>
      <c r="G53" s="41"/>
      <c r="H53" s="32"/>
      <c r="I53" s="50"/>
      <c r="J53" s="32"/>
      <c r="K53" s="33"/>
      <c r="L53" s="39">
        <f t="shared" si="0"/>
        <v>0</v>
      </c>
      <c r="M53" s="35">
        <f>SUM(feb!F53 + mrt!L53 + apr!K53+ L53)</f>
        <v>0</v>
      </c>
      <c r="N53" s="36">
        <f t="shared" si="1"/>
        <v>0</v>
      </c>
      <c r="O53" s="37">
        <f>SUM(feb!H53 + mrt!N53 + apr!M53+ N53)</f>
        <v>0</v>
      </c>
    </row>
    <row r="54" spans="1:15" x14ac:dyDescent="0.2">
      <c r="A54" s="6" t="s">
        <v>115</v>
      </c>
      <c r="B54" s="32"/>
      <c r="C54" s="41"/>
      <c r="D54" s="32"/>
      <c r="E54" s="41"/>
      <c r="F54" s="32"/>
      <c r="G54" s="41"/>
      <c r="H54" s="32"/>
      <c r="I54" s="50"/>
      <c r="J54" s="32"/>
      <c r="K54" s="33"/>
      <c r="L54" s="39">
        <f t="shared" si="0"/>
        <v>0</v>
      </c>
      <c r="M54" s="35">
        <f>SUM(feb!F54 + mrt!L54 + apr!K54+ L54)</f>
        <v>0</v>
      </c>
      <c r="N54" s="36">
        <f t="shared" si="1"/>
        <v>0</v>
      </c>
      <c r="O54" s="37">
        <f>SUM(feb!H54 + mrt!N54 + apr!M54+ N54)</f>
        <v>0</v>
      </c>
    </row>
    <row r="55" spans="1:15" x14ac:dyDescent="0.2">
      <c r="A55" s="6" t="s">
        <v>84</v>
      </c>
      <c r="B55" s="32">
        <v>83</v>
      </c>
      <c r="C55" s="41">
        <v>65</v>
      </c>
      <c r="D55" s="32"/>
      <c r="E55" s="41"/>
      <c r="F55" s="32">
        <v>79</v>
      </c>
      <c r="G55" s="41">
        <v>119</v>
      </c>
      <c r="H55" s="32">
        <v>83</v>
      </c>
      <c r="I55" s="50"/>
      <c r="J55" s="32">
        <v>83</v>
      </c>
      <c r="K55" s="33">
        <v>84</v>
      </c>
      <c r="L55" s="39">
        <f t="shared" si="0"/>
        <v>7</v>
      </c>
      <c r="M55" s="35">
        <f>SUM(feb!F55 + mrt!L55 + apr!K55+ L55)</f>
        <v>20</v>
      </c>
      <c r="N55" s="36">
        <f t="shared" si="1"/>
        <v>596</v>
      </c>
      <c r="O55" s="37">
        <f>SUM(feb!H55 + mrt!N55 + apr!M55+ N55)</f>
        <v>1508</v>
      </c>
    </row>
    <row r="56" spans="1:15" x14ac:dyDescent="0.2">
      <c r="A56" s="6" t="s">
        <v>68</v>
      </c>
      <c r="B56" s="32">
        <v>83</v>
      </c>
      <c r="C56" s="41">
        <v>65</v>
      </c>
      <c r="D56" s="32"/>
      <c r="E56" s="41"/>
      <c r="F56" s="32"/>
      <c r="G56" s="41">
        <v>119</v>
      </c>
      <c r="H56" s="32">
        <v>83</v>
      </c>
      <c r="I56" s="50"/>
      <c r="J56" s="32">
        <v>83</v>
      </c>
      <c r="K56" s="33">
        <v>84</v>
      </c>
      <c r="L56" s="39">
        <f t="shared" si="0"/>
        <v>6</v>
      </c>
      <c r="M56" s="35">
        <f>SUM(feb!F56 + mrt!L56 + apr!K56+ L56)</f>
        <v>20</v>
      </c>
      <c r="N56" s="36">
        <f t="shared" si="1"/>
        <v>517</v>
      </c>
      <c r="O56" s="37">
        <f>SUM(feb!H56 + mrt!N56 + apr!M56+ N56)</f>
        <v>1552</v>
      </c>
    </row>
    <row r="57" spans="1:15" x14ac:dyDescent="0.2">
      <c r="A57" s="6" t="s">
        <v>153</v>
      </c>
      <c r="B57" s="32"/>
      <c r="C57" s="41"/>
      <c r="D57" s="32"/>
      <c r="E57" s="41"/>
      <c r="F57" s="32"/>
      <c r="G57" s="41"/>
      <c r="H57" s="32"/>
      <c r="I57" s="50"/>
      <c r="J57" s="32"/>
      <c r="K57" s="33"/>
      <c r="L57" s="39">
        <f t="shared" si="0"/>
        <v>0</v>
      </c>
      <c r="M57" s="35">
        <f>SUM(feb!F57 + mrt!L57 + apr!K57+ L57)</f>
        <v>2</v>
      </c>
      <c r="N57" s="36">
        <f t="shared" si="1"/>
        <v>0</v>
      </c>
      <c r="O57" s="37">
        <f>SUM(feb!H57 + mrt!N57 + apr!M57+ N57)</f>
        <v>154</v>
      </c>
    </row>
    <row r="58" spans="1:15" x14ac:dyDescent="0.2">
      <c r="A58" s="6" t="s">
        <v>56</v>
      </c>
      <c r="B58" s="32"/>
      <c r="C58" s="41"/>
      <c r="D58" s="32"/>
      <c r="E58" s="41"/>
      <c r="F58" s="32"/>
      <c r="G58" s="41"/>
      <c r="H58" s="32"/>
      <c r="I58" s="50"/>
      <c r="J58" s="32"/>
      <c r="K58" s="33"/>
      <c r="L58" s="39">
        <f t="shared" si="0"/>
        <v>0</v>
      </c>
      <c r="M58" s="35">
        <f>SUM(feb!F58 + mrt!L58 + apr!K58+ L58)</f>
        <v>0</v>
      </c>
      <c r="N58" s="36">
        <f t="shared" si="1"/>
        <v>0</v>
      </c>
      <c r="O58" s="37">
        <f>SUM(feb!H58 + mrt!N58 + apr!M58+ N58)</f>
        <v>0</v>
      </c>
    </row>
    <row r="59" spans="1:15" x14ac:dyDescent="0.2">
      <c r="A59" s="6" t="s">
        <v>135</v>
      </c>
      <c r="B59" s="32"/>
      <c r="C59" s="41"/>
      <c r="D59" s="32"/>
      <c r="E59" s="41"/>
      <c r="F59" s="32"/>
      <c r="G59" s="41"/>
      <c r="H59" s="32"/>
      <c r="I59" s="50"/>
      <c r="J59" s="32">
        <v>72</v>
      </c>
      <c r="K59" s="33"/>
      <c r="L59" s="39">
        <f t="shared" si="0"/>
        <v>1</v>
      </c>
      <c r="M59" s="35">
        <f>SUM(feb!F59 + mrt!L59 + apr!K59+ L59)</f>
        <v>3</v>
      </c>
      <c r="N59" s="36">
        <f t="shared" si="1"/>
        <v>72</v>
      </c>
      <c r="O59" s="37">
        <f>SUM(feb!H59 + mrt!N59 + apr!M59+ N59)</f>
        <v>253</v>
      </c>
    </row>
    <row r="60" spans="1:15" x14ac:dyDescent="0.2">
      <c r="A60" s="6" t="s">
        <v>51</v>
      </c>
      <c r="B60" s="32"/>
      <c r="C60" s="41"/>
      <c r="D60" s="32"/>
      <c r="E60" s="41"/>
      <c r="F60" s="32"/>
      <c r="G60" s="41">
        <v>95</v>
      </c>
      <c r="H60" s="32"/>
      <c r="I60" s="50"/>
      <c r="J60" s="32"/>
      <c r="K60" s="33"/>
      <c r="L60" s="39">
        <f t="shared" si="0"/>
        <v>1</v>
      </c>
      <c r="M60" s="35">
        <f>SUM(feb!F60 + mrt!L60 + apr!K60+ L60)</f>
        <v>8</v>
      </c>
      <c r="N60" s="36">
        <f t="shared" si="1"/>
        <v>95</v>
      </c>
      <c r="O60" s="37">
        <f>SUM(feb!H60 + mrt!N60 + apr!M60+ N60)</f>
        <v>605</v>
      </c>
    </row>
    <row r="61" spans="1:15" x14ac:dyDescent="0.2">
      <c r="A61" s="6" t="s">
        <v>69</v>
      </c>
      <c r="B61" s="32">
        <v>50</v>
      </c>
      <c r="C61" s="41"/>
      <c r="D61" s="32"/>
      <c r="E61" s="41"/>
      <c r="F61" s="32"/>
      <c r="G61" s="41"/>
      <c r="H61" s="32"/>
      <c r="I61" s="50"/>
      <c r="J61" s="32"/>
      <c r="K61" s="33"/>
      <c r="L61" s="39">
        <f t="shared" si="0"/>
        <v>1</v>
      </c>
      <c r="M61" s="35">
        <f>SUM(feb!F61 + mrt!L61 + apr!K61+ L61)</f>
        <v>2</v>
      </c>
      <c r="N61" s="36">
        <f t="shared" si="1"/>
        <v>50</v>
      </c>
      <c r="O61" s="37">
        <f>SUM(feb!H61 + mrt!N61 + apr!M61+ N61)</f>
        <v>134</v>
      </c>
    </row>
    <row r="62" spans="1:15" x14ac:dyDescent="0.2">
      <c r="A62" s="6" t="s">
        <v>12</v>
      </c>
      <c r="B62" s="32"/>
      <c r="C62" s="41"/>
      <c r="D62" s="32"/>
      <c r="E62" s="41"/>
      <c r="F62" s="32"/>
      <c r="G62" s="41"/>
      <c r="H62" s="32"/>
      <c r="I62" s="50"/>
      <c r="J62" s="32"/>
      <c r="K62" s="33"/>
      <c r="L62" s="39">
        <f t="shared" si="0"/>
        <v>0</v>
      </c>
      <c r="M62" s="35">
        <f>SUM(feb!F62 + mrt!L62 + apr!K62+ L62)</f>
        <v>0</v>
      </c>
      <c r="N62" s="36">
        <f t="shared" si="1"/>
        <v>0</v>
      </c>
      <c r="O62" s="37">
        <f>SUM(feb!H62 + mrt!N62 + apr!M62+ N62)</f>
        <v>0</v>
      </c>
    </row>
    <row r="63" spans="1:15" x14ac:dyDescent="0.2">
      <c r="A63" s="6" t="s">
        <v>60</v>
      </c>
      <c r="B63" s="32"/>
      <c r="C63" s="41"/>
      <c r="D63" s="32"/>
      <c r="E63" s="41"/>
      <c r="F63" s="32"/>
      <c r="G63" s="41"/>
      <c r="H63" s="32"/>
      <c r="I63" s="50"/>
      <c r="J63" s="32">
        <v>43</v>
      </c>
      <c r="K63" s="33"/>
      <c r="L63" s="39">
        <f t="shared" si="0"/>
        <v>1</v>
      </c>
      <c r="M63" s="35">
        <f>SUM(feb!F63 + mrt!L63 + apr!K63+ L63)</f>
        <v>4</v>
      </c>
      <c r="N63" s="36">
        <f t="shared" si="1"/>
        <v>43</v>
      </c>
      <c r="O63" s="37">
        <f>SUM(feb!H63 + mrt!N63 + apr!M63+ N63)</f>
        <v>196</v>
      </c>
    </row>
    <row r="64" spans="1:15" x14ac:dyDescent="0.2">
      <c r="A64" s="6" t="s">
        <v>72</v>
      </c>
      <c r="B64" s="32">
        <v>84</v>
      </c>
      <c r="C64" s="41"/>
      <c r="D64" s="32">
        <v>83</v>
      </c>
      <c r="E64" s="41"/>
      <c r="F64" s="32">
        <v>83</v>
      </c>
      <c r="G64" s="41">
        <v>140</v>
      </c>
      <c r="H64" s="32"/>
      <c r="I64" s="50"/>
      <c r="J64" s="32">
        <v>90</v>
      </c>
      <c r="K64" s="33">
        <v>84</v>
      </c>
      <c r="L64" s="39">
        <f t="shared" si="0"/>
        <v>6</v>
      </c>
      <c r="M64" s="35">
        <f>SUM(feb!F64 + mrt!L64 + apr!K64+ L64)</f>
        <v>10</v>
      </c>
      <c r="N64" s="36">
        <f t="shared" si="1"/>
        <v>564</v>
      </c>
      <c r="O64" s="37">
        <f>SUM(feb!H64 + mrt!N64 + apr!M64+ N64)</f>
        <v>851</v>
      </c>
    </row>
    <row r="65" spans="1:15" x14ac:dyDescent="0.2">
      <c r="A65" s="6" t="s">
        <v>117</v>
      </c>
      <c r="B65" s="32">
        <v>124</v>
      </c>
      <c r="C65" s="41"/>
      <c r="D65" s="32">
        <v>83</v>
      </c>
      <c r="E65" s="41"/>
      <c r="F65" s="32"/>
      <c r="G65" s="41">
        <v>140</v>
      </c>
      <c r="H65" s="32"/>
      <c r="I65" s="50"/>
      <c r="J65" s="32"/>
      <c r="K65" s="33"/>
      <c r="L65" s="39">
        <f t="shared" si="0"/>
        <v>3</v>
      </c>
      <c r="M65" s="35">
        <f>SUM(feb!F65 + mrt!L65 + apr!K65+ L65)</f>
        <v>14</v>
      </c>
      <c r="N65" s="36">
        <f t="shared" si="1"/>
        <v>347</v>
      </c>
      <c r="O65" s="37">
        <f>SUM(feb!H65 + mrt!N65 + apr!M65+ N65)</f>
        <v>1354</v>
      </c>
    </row>
    <row r="66" spans="1:15" x14ac:dyDescent="0.2">
      <c r="A66" s="6" t="s">
        <v>13</v>
      </c>
      <c r="B66" s="32"/>
      <c r="C66" s="41"/>
      <c r="D66" s="32"/>
      <c r="E66" s="41"/>
      <c r="F66" s="32"/>
      <c r="G66" s="41"/>
      <c r="H66" s="32"/>
      <c r="I66" s="50"/>
      <c r="J66" s="32">
        <v>83</v>
      </c>
      <c r="K66" s="33"/>
      <c r="L66" s="39">
        <f t="shared" si="0"/>
        <v>1</v>
      </c>
      <c r="M66" s="35">
        <f>SUM(feb!F66 + mrt!L66 + apr!K66+ L66)</f>
        <v>3</v>
      </c>
      <c r="N66" s="36">
        <f t="shared" si="1"/>
        <v>83</v>
      </c>
      <c r="O66" s="37">
        <f>SUM(feb!H66 + mrt!N66 + apr!M66+ N66)</f>
        <v>229</v>
      </c>
    </row>
    <row r="67" spans="1:15" x14ac:dyDescent="0.2">
      <c r="A67" s="6" t="s">
        <v>47</v>
      </c>
      <c r="B67" s="32">
        <v>84</v>
      </c>
      <c r="C67" s="41">
        <v>82</v>
      </c>
      <c r="D67" s="32">
        <v>83</v>
      </c>
      <c r="E67" s="41">
        <v>140</v>
      </c>
      <c r="F67" s="32">
        <v>83</v>
      </c>
      <c r="G67" s="41">
        <v>140</v>
      </c>
      <c r="H67" s="32">
        <v>80</v>
      </c>
      <c r="I67" s="50"/>
      <c r="J67" s="32">
        <v>72</v>
      </c>
      <c r="K67" s="33">
        <v>220</v>
      </c>
      <c r="L67" s="39">
        <f t="shared" ref="L67:L100" si="4">COUNT(B67:K67)</f>
        <v>9</v>
      </c>
      <c r="M67" s="35">
        <f>SUM(feb!F67 + mrt!L67 + apr!K67+ L67)</f>
        <v>32</v>
      </c>
      <c r="N67" s="36">
        <f t="shared" ref="N67:N100" si="5">SUM(B67:K67)</f>
        <v>984</v>
      </c>
      <c r="O67" s="37">
        <f>SUM(feb!H67 + mrt!N67 + apr!M67+ N67)</f>
        <v>3081</v>
      </c>
    </row>
    <row r="68" spans="1:15" x14ac:dyDescent="0.2">
      <c r="A68" s="6" t="s">
        <v>85</v>
      </c>
      <c r="B68" s="32"/>
      <c r="C68" s="41"/>
      <c r="D68" s="32">
        <v>51</v>
      </c>
      <c r="E68" s="41"/>
      <c r="F68" s="32">
        <v>49</v>
      </c>
      <c r="G68" s="41"/>
      <c r="H68" s="32"/>
      <c r="I68" s="50"/>
      <c r="J68" s="32">
        <v>43</v>
      </c>
      <c r="K68" s="33"/>
      <c r="L68" s="39">
        <f t="shared" si="4"/>
        <v>3</v>
      </c>
      <c r="M68" s="35">
        <f>SUM(feb!F68 + mrt!L68 + apr!K68+ L68)</f>
        <v>4</v>
      </c>
      <c r="N68" s="36">
        <f t="shared" si="5"/>
        <v>143</v>
      </c>
      <c r="O68" s="37">
        <f>SUM(feb!H68 + mrt!N68 + apr!M68+ N68)</f>
        <v>193</v>
      </c>
    </row>
    <row r="69" spans="1:15" x14ac:dyDescent="0.2">
      <c r="A69" s="6" t="s">
        <v>14</v>
      </c>
      <c r="B69" s="32">
        <v>124</v>
      </c>
      <c r="C69" s="41">
        <v>82</v>
      </c>
      <c r="D69" s="32">
        <v>83</v>
      </c>
      <c r="E69" s="41"/>
      <c r="F69" s="32"/>
      <c r="G69" s="41">
        <v>140</v>
      </c>
      <c r="H69" s="32">
        <v>83</v>
      </c>
      <c r="I69" s="50"/>
      <c r="J69" s="32">
        <v>72</v>
      </c>
      <c r="K69" s="33">
        <v>113</v>
      </c>
      <c r="L69" s="39">
        <f t="shared" si="4"/>
        <v>7</v>
      </c>
      <c r="M69" s="35">
        <f>SUM(feb!F69 + mrt!L69 + apr!K69+ L69)</f>
        <v>23</v>
      </c>
      <c r="N69" s="36">
        <f t="shared" si="5"/>
        <v>697</v>
      </c>
      <c r="O69" s="37">
        <f>SUM(feb!H69 + mrt!N69 + apr!M69+ N69)</f>
        <v>2033</v>
      </c>
    </row>
    <row r="70" spans="1:15" x14ac:dyDescent="0.2">
      <c r="A70" s="6" t="s">
        <v>46</v>
      </c>
      <c r="B70" s="32">
        <v>111</v>
      </c>
      <c r="C70" s="41"/>
      <c r="D70" s="32"/>
      <c r="E70" s="41"/>
      <c r="F70" s="32"/>
      <c r="G70" s="41">
        <v>95</v>
      </c>
      <c r="H70" s="32"/>
      <c r="I70" s="50"/>
      <c r="J70" s="32"/>
      <c r="K70" s="33"/>
      <c r="L70" s="39">
        <f t="shared" si="4"/>
        <v>2</v>
      </c>
      <c r="M70" s="35">
        <f>SUM(feb!F70 + mrt!L70 + apr!K70+ L70)</f>
        <v>12</v>
      </c>
      <c r="N70" s="36">
        <f t="shared" si="5"/>
        <v>206</v>
      </c>
      <c r="O70" s="37">
        <f>SUM(feb!H70 + mrt!N70 + apr!M70+ N70)</f>
        <v>864</v>
      </c>
    </row>
    <row r="71" spans="1:15" x14ac:dyDescent="0.2">
      <c r="A71" s="6" t="s">
        <v>15</v>
      </c>
      <c r="B71" s="32"/>
      <c r="C71" s="41"/>
      <c r="D71" s="32"/>
      <c r="E71" s="41"/>
      <c r="F71" s="32"/>
      <c r="G71" s="41"/>
      <c r="H71" s="32"/>
      <c r="I71" s="50"/>
      <c r="J71" s="32"/>
      <c r="K71" s="33"/>
      <c r="L71" s="39">
        <f t="shared" si="4"/>
        <v>0</v>
      </c>
      <c r="M71" s="35">
        <f>SUM(feb!F71 + mrt!L71 + apr!K71+ L71)</f>
        <v>0</v>
      </c>
      <c r="N71" s="36">
        <f t="shared" si="5"/>
        <v>0</v>
      </c>
      <c r="O71" s="37">
        <f>SUM(feb!H71 + mrt!N71 + apr!M71+ N71)</f>
        <v>0</v>
      </c>
    </row>
    <row r="72" spans="1:15" x14ac:dyDescent="0.2">
      <c r="A72" s="6" t="s">
        <v>54</v>
      </c>
      <c r="B72" s="32"/>
      <c r="C72" s="41"/>
      <c r="D72" s="32"/>
      <c r="E72" s="41"/>
      <c r="F72" s="32"/>
      <c r="G72" s="41"/>
      <c r="H72" s="32"/>
      <c r="I72" s="50"/>
      <c r="J72" s="32">
        <v>72</v>
      </c>
      <c r="K72" s="33"/>
      <c r="L72" s="39">
        <f t="shared" si="4"/>
        <v>1</v>
      </c>
      <c r="M72" s="35">
        <f>SUM(feb!F72 + mrt!L72 + apr!K72+ L72)</f>
        <v>8</v>
      </c>
      <c r="N72" s="36">
        <f t="shared" si="5"/>
        <v>72</v>
      </c>
      <c r="O72" s="37">
        <f>SUM(feb!H72 + mrt!N72 + apr!M72+ N72)</f>
        <v>630</v>
      </c>
    </row>
    <row r="73" spans="1:15" x14ac:dyDescent="0.2">
      <c r="A73" s="6" t="s">
        <v>102</v>
      </c>
      <c r="B73" s="32"/>
      <c r="C73" s="41"/>
      <c r="D73" s="32"/>
      <c r="E73" s="41"/>
      <c r="F73" s="32"/>
      <c r="G73" s="41"/>
      <c r="H73" s="32"/>
      <c r="I73" s="50"/>
      <c r="J73" s="32"/>
      <c r="K73" s="33"/>
      <c r="L73" s="39">
        <f t="shared" si="4"/>
        <v>0</v>
      </c>
      <c r="M73" s="35">
        <f>SUM(feb!F73 + mrt!L73 + apr!K73+ L73)</f>
        <v>0</v>
      </c>
      <c r="N73" s="36">
        <f t="shared" si="5"/>
        <v>0</v>
      </c>
      <c r="O73" s="37">
        <f>SUM(feb!H73 + mrt!N73 + apr!M73+ N73)</f>
        <v>0</v>
      </c>
    </row>
    <row r="74" spans="1:15" x14ac:dyDescent="0.2">
      <c r="A74" s="6" t="s">
        <v>16</v>
      </c>
      <c r="B74" s="32">
        <v>50</v>
      </c>
      <c r="C74" s="41"/>
      <c r="D74" s="32"/>
      <c r="E74" s="41"/>
      <c r="F74" s="32">
        <v>49</v>
      </c>
      <c r="G74" s="41">
        <v>53</v>
      </c>
      <c r="H74" s="32"/>
      <c r="I74" s="50"/>
      <c r="J74" s="32">
        <v>43</v>
      </c>
      <c r="K74" s="33">
        <v>53</v>
      </c>
      <c r="L74" s="39">
        <f t="shared" si="4"/>
        <v>5</v>
      </c>
      <c r="M74" s="35">
        <f>SUM(feb!F74 + mrt!L74 + apr!K74+ L74)</f>
        <v>14</v>
      </c>
      <c r="N74" s="36">
        <f t="shared" si="5"/>
        <v>248</v>
      </c>
      <c r="O74" s="37">
        <f>SUM(feb!H74 + mrt!N74 + apr!M74+ N74)</f>
        <v>736</v>
      </c>
    </row>
    <row r="75" spans="1:15" x14ac:dyDescent="0.2">
      <c r="A75" s="6" t="s">
        <v>80</v>
      </c>
      <c r="B75" s="32">
        <v>124</v>
      </c>
      <c r="C75" s="41"/>
      <c r="D75" s="32">
        <v>83</v>
      </c>
      <c r="E75" s="41"/>
      <c r="F75" s="32"/>
      <c r="G75" s="41">
        <v>140</v>
      </c>
      <c r="H75" s="32">
        <v>80</v>
      </c>
      <c r="I75" s="50"/>
      <c r="J75" s="32"/>
      <c r="K75" s="33">
        <v>84</v>
      </c>
      <c r="L75" s="39">
        <f t="shared" si="4"/>
        <v>5</v>
      </c>
      <c r="M75" s="35">
        <f>SUM(feb!F75 + mrt!L75 + apr!K75+ L75)</f>
        <v>20</v>
      </c>
      <c r="N75" s="36">
        <f t="shared" si="5"/>
        <v>511</v>
      </c>
      <c r="O75" s="37">
        <f>SUM(feb!H75 + mrt!N75 + apr!M75+ N75)</f>
        <v>1738</v>
      </c>
    </row>
    <row r="76" spans="1:15" x14ac:dyDescent="0.2">
      <c r="A76" s="6" t="s">
        <v>17</v>
      </c>
      <c r="B76" s="32"/>
      <c r="C76" s="41"/>
      <c r="D76" s="32">
        <v>83</v>
      </c>
      <c r="E76" s="41"/>
      <c r="F76" s="32">
        <v>83</v>
      </c>
      <c r="G76" s="41"/>
      <c r="H76" s="32"/>
      <c r="I76" s="50"/>
      <c r="J76" s="32">
        <v>72</v>
      </c>
      <c r="K76" s="33">
        <v>113</v>
      </c>
      <c r="L76" s="39">
        <f t="shared" si="4"/>
        <v>4</v>
      </c>
      <c r="M76" s="35">
        <f>SUM(feb!F76 + mrt!L76 + apr!K76+ L76)</f>
        <v>18</v>
      </c>
      <c r="N76" s="36">
        <f t="shared" si="5"/>
        <v>351</v>
      </c>
      <c r="O76" s="37">
        <f>SUM(feb!H76 + mrt!N76 + apr!M76+ N76)</f>
        <v>1457</v>
      </c>
    </row>
    <row r="77" spans="1:15" x14ac:dyDescent="0.2">
      <c r="A77" s="6" t="s">
        <v>18</v>
      </c>
      <c r="B77" s="32"/>
      <c r="C77" s="41"/>
      <c r="D77" s="32">
        <v>83</v>
      </c>
      <c r="E77" s="41"/>
      <c r="F77" s="32">
        <v>83</v>
      </c>
      <c r="G77" s="41"/>
      <c r="H77" s="32">
        <v>80</v>
      </c>
      <c r="I77" s="50"/>
      <c r="J77" s="32">
        <v>72</v>
      </c>
      <c r="K77" s="33"/>
      <c r="L77" s="39">
        <f t="shared" si="4"/>
        <v>4</v>
      </c>
      <c r="M77" s="35">
        <f>SUM(feb!F77 + mrt!L77 + apr!K77+ L77)</f>
        <v>13</v>
      </c>
      <c r="N77" s="36">
        <f t="shared" si="5"/>
        <v>318</v>
      </c>
      <c r="O77" s="37">
        <f>SUM(feb!H77 + mrt!N77 + apr!M77+ N77)</f>
        <v>1062</v>
      </c>
    </row>
    <row r="78" spans="1:15" x14ac:dyDescent="0.2">
      <c r="A78" s="6" t="s">
        <v>105</v>
      </c>
      <c r="B78" s="32">
        <v>124</v>
      </c>
      <c r="C78" s="41"/>
      <c r="D78" s="32"/>
      <c r="E78" s="41"/>
      <c r="F78" s="32"/>
      <c r="G78" s="41"/>
      <c r="H78" s="32"/>
      <c r="I78" s="50"/>
      <c r="J78" s="32"/>
      <c r="K78" s="33"/>
      <c r="L78" s="39">
        <f t="shared" si="4"/>
        <v>1</v>
      </c>
      <c r="M78" s="35">
        <f>SUM(feb!F78 + mrt!L78 + apr!K78+ L78)</f>
        <v>11</v>
      </c>
      <c r="N78" s="36">
        <f t="shared" si="5"/>
        <v>124</v>
      </c>
      <c r="O78" s="37">
        <f>SUM(feb!H78 + mrt!N78 + apr!M78+ N78)</f>
        <v>1018</v>
      </c>
    </row>
    <row r="79" spans="1:15" x14ac:dyDescent="0.2">
      <c r="A79" s="6" t="s">
        <v>109</v>
      </c>
      <c r="B79" s="32"/>
      <c r="C79" s="41"/>
      <c r="D79" s="32"/>
      <c r="E79" s="41"/>
      <c r="F79" s="32"/>
      <c r="G79" s="41"/>
      <c r="H79" s="32"/>
      <c r="I79" s="50"/>
      <c r="J79" s="32"/>
      <c r="K79" s="33"/>
      <c r="L79" s="39">
        <f t="shared" si="4"/>
        <v>0</v>
      </c>
      <c r="M79" s="35">
        <f>SUM(feb!F79 + mrt!L79 + apr!K79+ L79)</f>
        <v>0</v>
      </c>
      <c r="N79" s="36">
        <f t="shared" si="5"/>
        <v>0</v>
      </c>
      <c r="O79" s="37">
        <f>SUM(feb!H79 + mrt!N79 + apr!M79+ N79)</f>
        <v>0</v>
      </c>
    </row>
    <row r="80" spans="1:15" x14ac:dyDescent="0.2">
      <c r="A80" s="6" t="s">
        <v>57</v>
      </c>
      <c r="B80" s="32"/>
      <c r="C80" s="41"/>
      <c r="D80" s="32"/>
      <c r="E80" s="41"/>
      <c r="F80" s="32"/>
      <c r="G80" s="41"/>
      <c r="H80" s="32"/>
      <c r="I80" s="50"/>
      <c r="J80" s="32"/>
      <c r="K80" s="33"/>
      <c r="L80" s="39">
        <f t="shared" si="4"/>
        <v>0</v>
      </c>
      <c r="M80" s="35">
        <f>SUM(feb!F80 + mrt!L80 + apr!K80+ L80)</f>
        <v>0</v>
      </c>
      <c r="N80" s="36">
        <f t="shared" si="5"/>
        <v>0</v>
      </c>
      <c r="O80" s="37">
        <f>SUM(feb!H80 + mrt!N80 + apr!M80+ N80)</f>
        <v>0</v>
      </c>
    </row>
    <row r="81" spans="1:15" x14ac:dyDescent="0.2">
      <c r="A81" s="6" t="s">
        <v>19</v>
      </c>
      <c r="B81" s="32">
        <v>83</v>
      </c>
      <c r="C81" s="41"/>
      <c r="D81" s="32">
        <v>84</v>
      </c>
      <c r="E81" s="41"/>
      <c r="F81" s="32">
        <v>79</v>
      </c>
      <c r="G81" s="41">
        <v>119</v>
      </c>
      <c r="H81" s="32">
        <v>83</v>
      </c>
      <c r="I81" s="50"/>
      <c r="J81" s="32">
        <v>83</v>
      </c>
      <c r="K81" s="33">
        <v>84</v>
      </c>
      <c r="L81" s="39">
        <f t="shared" si="4"/>
        <v>7</v>
      </c>
      <c r="M81" s="35">
        <f>SUM(feb!F81 + mrt!L81 + apr!K81+ L81)</f>
        <v>22</v>
      </c>
      <c r="N81" s="36">
        <f t="shared" si="5"/>
        <v>615</v>
      </c>
      <c r="O81" s="37">
        <f>SUM(feb!H81 + mrt!N81 + apr!M81+ N81)</f>
        <v>1730</v>
      </c>
    </row>
    <row r="82" spans="1:15" x14ac:dyDescent="0.2">
      <c r="A82" s="6" t="s">
        <v>75</v>
      </c>
      <c r="B82" s="32"/>
      <c r="C82" s="41"/>
      <c r="D82" s="32"/>
      <c r="E82" s="41"/>
      <c r="F82" s="32"/>
      <c r="G82" s="41"/>
      <c r="H82" s="32"/>
      <c r="I82" s="50"/>
      <c r="J82" s="32">
        <v>83</v>
      </c>
      <c r="K82" s="33"/>
      <c r="L82" s="39">
        <f t="shared" si="4"/>
        <v>1</v>
      </c>
      <c r="M82" s="35">
        <f>SUM(feb!F82 + mrt!L82 + apr!K82+ L82)</f>
        <v>5</v>
      </c>
      <c r="N82" s="36">
        <f t="shared" si="5"/>
        <v>83</v>
      </c>
      <c r="O82" s="37">
        <f>SUM(feb!H82 + mrt!N82 + apr!M82+ N82)</f>
        <v>356</v>
      </c>
    </row>
    <row r="83" spans="1:15" x14ac:dyDescent="0.2">
      <c r="A83" s="6" t="s">
        <v>20</v>
      </c>
      <c r="B83" s="32"/>
      <c r="C83" s="41"/>
      <c r="D83" s="32"/>
      <c r="E83" s="41"/>
      <c r="F83" s="32">
        <v>49</v>
      </c>
      <c r="G83" s="41"/>
      <c r="H83" s="32"/>
      <c r="I83" s="50"/>
      <c r="J83" s="32"/>
      <c r="K83" s="33">
        <v>53</v>
      </c>
      <c r="L83" s="39">
        <f t="shared" si="4"/>
        <v>2</v>
      </c>
      <c r="M83" s="35">
        <f>SUM(feb!F83 + mrt!L83 + apr!K83+ L83)</f>
        <v>12</v>
      </c>
      <c r="N83" s="36">
        <f t="shared" si="5"/>
        <v>102</v>
      </c>
      <c r="O83" s="37">
        <f>SUM(feb!H83 + mrt!N83 + apr!M83+ N83)</f>
        <v>725</v>
      </c>
    </row>
    <row r="84" spans="1:15" x14ac:dyDescent="0.2">
      <c r="A84" s="6" t="s">
        <v>64</v>
      </c>
      <c r="B84" s="32"/>
      <c r="C84" s="41"/>
      <c r="D84" s="32"/>
      <c r="E84" s="41"/>
      <c r="F84" s="32"/>
      <c r="G84" s="41"/>
      <c r="H84" s="32"/>
      <c r="I84" s="50"/>
      <c r="J84" s="32"/>
      <c r="K84" s="33"/>
      <c r="L84" s="39">
        <f t="shared" si="4"/>
        <v>0</v>
      </c>
      <c r="M84" s="35">
        <f>SUM(feb!F84 + mrt!L84 + apr!K84+ L84)</f>
        <v>0</v>
      </c>
      <c r="N84" s="36">
        <f t="shared" si="5"/>
        <v>0</v>
      </c>
      <c r="O84" s="37">
        <f>SUM(feb!H84 + mrt!N84 + apr!M84+ N84)</f>
        <v>0</v>
      </c>
    </row>
    <row r="85" spans="1:15" x14ac:dyDescent="0.2">
      <c r="A85" s="6" t="s">
        <v>26</v>
      </c>
      <c r="B85" s="32">
        <v>111</v>
      </c>
      <c r="C85" s="41"/>
      <c r="D85" s="32"/>
      <c r="E85" s="41"/>
      <c r="F85" s="32"/>
      <c r="G85" s="41"/>
      <c r="H85" s="32"/>
      <c r="I85" s="50"/>
      <c r="J85" s="32"/>
      <c r="K85" s="33"/>
      <c r="L85" s="39">
        <f t="shared" si="4"/>
        <v>1</v>
      </c>
      <c r="M85" s="35">
        <f>SUM(feb!F85 + mrt!L85 + apr!K85+ L85)</f>
        <v>5</v>
      </c>
      <c r="N85" s="36">
        <f t="shared" si="5"/>
        <v>111</v>
      </c>
      <c r="O85" s="37">
        <f>SUM(feb!H85 + mrt!N85 + apr!M85+ N85)</f>
        <v>331</v>
      </c>
    </row>
    <row r="86" spans="1:15" x14ac:dyDescent="0.2">
      <c r="A86" s="6" t="s">
        <v>43</v>
      </c>
      <c r="B86" s="32">
        <v>84</v>
      </c>
      <c r="C86" s="41">
        <v>82</v>
      </c>
      <c r="D86" s="32">
        <v>83</v>
      </c>
      <c r="E86" s="41">
        <v>108</v>
      </c>
      <c r="F86" s="32">
        <v>83</v>
      </c>
      <c r="G86" s="41">
        <v>140</v>
      </c>
      <c r="H86" s="32">
        <v>83</v>
      </c>
      <c r="I86" s="50"/>
      <c r="J86" s="32">
        <v>72</v>
      </c>
      <c r="K86" s="33">
        <v>84</v>
      </c>
      <c r="L86" s="39">
        <f t="shared" si="4"/>
        <v>9</v>
      </c>
      <c r="M86" s="35">
        <f>SUM(feb!F86 + mrt!L86 + apr!K86+ L86)</f>
        <v>31</v>
      </c>
      <c r="N86" s="36">
        <f t="shared" si="5"/>
        <v>819</v>
      </c>
      <c r="O86" s="37">
        <f>SUM(feb!H86 + mrt!N86 + apr!M86+ N86)</f>
        <v>2671</v>
      </c>
    </row>
    <row r="87" spans="1:15" x14ac:dyDescent="0.2">
      <c r="A87" s="6" t="s">
        <v>121</v>
      </c>
      <c r="B87" s="32">
        <v>50</v>
      </c>
      <c r="C87" s="41"/>
      <c r="D87" s="32"/>
      <c r="E87" s="41"/>
      <c r="F87" s="32">
        <v>49</v>
      </c>
      <c r="G87" s="41">
        <v>95</v>
      </c>
      <c r="H87" s="32"/>
      <c r="I87" s="50"/>
      <c r="J87" s="32"/>
      <c r="K87" s="33"/>
      <c r="L87" s="39">
        <f t="shared" si="4"/>
        <v>3</v>
      </c>
      <c r="M87" s="35">
        <f>SUM(feb!F87 + mrt!L87 + apr!K87+ L87)</f>
        <v>9</v>
      </c>
      <c r="N87" s="36">
        <f t="shared" si="5"/>
        <v>194</v>
      </c>
      <c r="O87" s="37">
        <f>SUM(feb!H87 + mrt!N87 + apr!M87+ N87)</f>
        <v>553</v>
      </c>
    </row>
    <row r="88" spans="1:15" x14ac:dyDescent="0.2">
      <c r="A88" s="6" t="s">
        <v>61</v>
      </c>
      <c r="B88" s="32"/>
      <c r="C88" s="41"/>
      <c r="D88" s="32"/>
      <c r="E88" s="41"/>
      <c r="F88" s="32"/>
      <c r="G88" s="41"/>
      <c r="H88" s="32"/>
      <c r="I88" s="50"/>
      <c r="J88" s="32"/>
      <c r="K88" s="33"/>
      <c r="L88" s="39">
        <f t="shared" si="4"/>
        <v>0</v>
      </c>
      <c r="M88" s="35">
        <f>SUM(feb!F88 + mrt!L88 + apr!K88+ L88)</f>
        <v>0</v>
      </c>
      <c r="N88" s="36">
        <f t="shared" si="5"/>
        <v>0</v>
      </c>
      <c r="O88" s="37">
        <f>SUM(feb!H88 + mrt!N88 + apr!M88+ N88)</f>
        <v>0</v>
      </c>
    </row>
    <row r="89" spans="1:15" x14ac:dyDescent="0.2">
      <c r="A89" s="6" t="s">
        <v>112</v>
      </c>
      <c r="B89" s="32"/>
      <c r="C89" s="41"/>
      <c r="D89" s="32"/>
      <c r="E89" s="41"/>
      <c r="F89" s="32"/>
      <c r="G89" s="41"/>
      <c r="H89" s="32">
        <v>52</v>
      </c>
      <c r="I89" s="50"/>
      <c r="J89" s="32">
        <v>50</v>
      </c>
      <c r="K89" s="33"/>
      <c r="L89" s="39">
        <f t="shared" si="4"/>
        <v>2</v>
      </c>
      <c r="M89" s="35">
        <f>SUM(feb!F89 + mrt!L89 + apr!K89+ L89)</f>
        <v>5</v>
      </c>
      <c r="N89" s="36">
        <f t="shared" si="5"/>
        <v>102</v>
      </c>
      <c r="O89" s="37">
        <f>SUM(feb!H89 + mrt!N89 + apr!M89+ N89)</f>
        <v>288</v>
      </c>
    </row>
    <row r="90" spans="1:15" x14ac:dyDescent="0.2">
      <c r="A90" s="6" t="s">
        <v>96</v>
      </c>
      <c r="B90" s="32"/>
      <c r="C90" s="41"/>
      <c r="D90" s="32"/>
      <c r="E90" s="41"/>
      <c r="F90" s="32"/>
      <c r="G90" s="41"/>
      <c r="H90" s="32"/>
      <c r="I90" s="50"/>
      <c r="J90" s="32"/>
      <c r="K90" s="33"/>
      <c r="L90" s="39">
        <f t="shared" si="4"/>
        <v>0</v>
      </c>
      <c r="M90" s="35">
        <f>SUM(feb!F90 + mrt!L90 + apr!K90+ L90)</f>
        <v>0</v>
      </c>
      <c r="N90" s="36">
        <f t="shared" si="5"/>
        <v>0</v>
      </c>
      <c r="O90" s="37">
        <f>SUM(feb!H90 + mrt!N90 + apr!M90+ N90)</f>
        <v>0</v>
      </c>
    </row>
    <row r="91" spans="1:15" x14ac:dyDescent="0.2">
      <c r="A91" s="6" t="s">
        <v>97</v>
      </c>
      <c r="B91" s="32"/>
      <c r="C91" s="41"/>
      <c r="D91" s="32"/>
      <c r="E91" s="41"/>
      <c r="F91" s="32"/>
      <c r="G91" s="41"/>
      <c r="H91" s="32"/>
      <c r="I91" s="50"/>
      <c r="J91" s="32"/>
      <c r="K91" s="33"/>
      <c r="L91" s="39">
        <f t="shared" si="4"/>
        <v>0</v>
      </c>
      <c r="M91" s="35">
        <f>SUM(feb!F91 + mrt!L91 + apr!K91+ L91)</f>
        <v>0</v>
      </c>
      <c r="N91" s="36">
        <f t="shared" si="5"/>
        <v>0</v>
      </c>
      <c r="O91" s="37">
        <f>SUM(feb!H91 + mrt!N91 + apr!M91+ N91)</f>
        <v>0</v>
      </c>
    </row>
    <row r="92" spans="1:15" x14ac:dyDescent="0.2">
      <c r="A92" s="6" t="s">
        <v>82</v>
      </c>
      <c r="B92" s="32"/>
      <c r="C92" s="41"/>
      <c r="D92" s="32"/>
      <c r="E92" s="41"/>
      <c r="F92" s="32"/>
      <c r="G92" s="41"/>
      <c r="H92" s="32"/>
      <c r="I92" s="50"/>
      <c r="J92" s="32"/>
      <c r="K92" s="33"/>
      <c r="L92" s="39">
        <f t="shared" si="4"/>
        <v>0</v>
      </c>
      <c r="M92" s="35">
        <f>SUM(feb!F92 + mrt!L92 + apr!K92+ L92)</f>
        <v>4</v>
      </c>
      <c r="N92" s="36">
        <f t="shared" si="5"/>
        <v>0</v>
      </c>
      <c r="O92" s="37">
        <f>SUM(feb!H92 + mrt!N92 + apr!M92+ N92)</f>
        <v>464</v>
      </c>
    </row>
    <row r="93" spans="1:15" x14ac:dyDescent="0.2">
      <c r="A93" s="6" t="s">
        <v>73</v>
      </c>
      <c r="B93" s="32"/>
      <c r="C93" s="41"/>
      <c r="D93" s="32"/>
      <c r="E93" s="41"/>
      <c r="F93" s="32"/>
      <c r="G93" s="41"/>
      <c r="H93" s="32"/>
      <c r="I93" s="50"/>
      <c r="J93" s="32"/>
      <c r="K93" s="33"/>
      <c r="L93" s="39">
        <f t="shared" si="4"/>
        <v>0</v>
      </c>
      <c r="M93" s="35">
        <f>SUM(feb!F93 + mrt!L93 + apr!K93+ L93)</f>
        <v>0</v>
      </c>
      <c r="N93" s="36">
        <f t="shared" si="5"/>
        <v>0</v>
      </c>
      <c r="O93" s="37">
        <f>SUM(feb!H93 + mrt!N93 + apr!M93+ N93)</f>
        <v>0</v>
      </c>
    </row>
    <row r="94" spans="1:15" x14ac:dyDescent="0.2">
      <c r="A94" s="13" t="s">
        <v>108</v>
      </c>
      <c r="B94" s="32"/>
      <c r="C94" s="41"/>
      <c r="D94" s="32"/>
      <c r="E94" s="41"/>
      <c r="F94" s="32"/>
      <c r="G94" s="41"/>
      <c r="H94" s="32"/>
      <c r="I94" s="50"/>
      <c r="J94" s="32"/>
      <c r="K94" s="33"/>
      <c r="L94" s="39">
        <f t="shared" si="4"/>
        <v>0</v>
      </c>
      <c r="M94" s="35">
        <f>SUM(feb!F94 + mrt!L94 + apr!K94+ L94)</f>
        <v>0</v>
      </c>
      <c r="N94" s="36">
        <f t="shared" si="5"/>
        <v>0</v>
      </c>
      <c r="O94" s="37">
        <f>SUM(feb!H94 + mrt!N94 + apr!M94+ N94)</f>
        <v>0</v>
      </c>
    </row>
    <row r="95" spans="1:15" x14ac:dyDescent="0.2">
      <c r="A95" s="13" t="s">
        <v>98</v>
      </c>
      <c r="B95" s="32"/>
      <c r="C95" s="41"/>
      <c r="D95" s="32"/>
      <c r="E95" s="41"/>
      <c r="F95" s="32"/>
      <c r="G95" s="41"/>
      <c r="H95" s="32"/>
      <c r="I95" s="50"/>
      <c r="J95" s="32"/>
      <c r="K95" s="33"/>
      <c r="L95" s="39">
        <f t="shared" si="4"/>
        <v>0</v>
      </c>
      <c r="M95" s="35">
        <f>SUM(feb!F95 + mrt!L95 + apr!K95+ L95)</f>
        <v>1</v>
      </c>
      <c r="N95" s="36">
        <f t="shared" si="5"/>
        <v>0</v>
      </c>
      <c r="O95" s="37">
        <f>SUM(feb!H95 + mrt!N95 + apr!M95+ N95)</f>
        <v>62</v>
      </c>
    </row>
    <row r="96" spans="1:15" x14ac:dyDescent="0.2">
      <c r="A96" s="13" t="s">
        <v>116</v>
      </c>
      <c r="B96" s="32"/>
      <c r="C96" s="41"/>
      <c r="D96" s="32"/>
      <c r="E96" s="41"/>
      <c r="F96" s="32"/>
      <c r="G96" s="41"/>
      <c r="H96" s="32"/>
      <c r="I96" s="50"/>
      <c r="J96" s="32">
        <v>72</v>
      </c>
      <c r="K96" s="33"/>
      <c r="L96" s="39">
        <f t="shared" si="4"/>
        <v>1</v>
      </c>
      <c r="M96" s="35">
        <f>SUM(feb!F96 + mrt!L96 + apr!K96+ L96)</f>
        <v>1</v>
      </c>
      <c r="N96" s="36">
        <f t="shared" si="5"/>
        <v>72</v>
      </c>
      <c r="O96" s="37">
        <f>SUM(feb!H96 + mrt!N96 + apr!M96+ N96)</f>
        <v>72</v>
      </c>
    </row>
    <row r="97" spans="1:15" x14ac:dyDescent="0.2">
      <c r="A97" s="13" t="s">
        <v>101</v>
      </c>
      <c r="B97" s="32">
        <v>83</v>
      </c>
      <c r="C97" s="41"/>
      <c r="D97" s="32"/>
      <c r="E97" s="41"/>
      <c r="F97" s="32">
        <v>79</v>
      </c>
      <c r="G97" s="41">
        <v>119</v>
      </c>
      <c r="H97" s="32"/>
      <c r="I97" s="50"/>
      <c r="J97" s="32">
        <v>83</v>
      </c>
      <c r="K97" s="33">
        <v>84</v>
      </c>
      <c r="L97" s="39">
        <f t="shared" si="4"/>
        <v>5</v>
      </c>
      <c r="M97" s="35">
        <f>SUM(feb!F97 + mrt!L97 + apr!K97+ L97)</f>
        <v>17</v>
      </c>
      <c r="N97" s="36">
        <f t="shared" si="5"/>
        <v>448</v>
      </c>
      <c r="O97" s="37">
        <f>SUM(feb!H97 + mrt!N97 + apr!M97+ N97)</f>
        <v>1330</v>
      </c>
    </row>
    <row r="98" spans="1:15" x14ac:dyDescent="0.2">
      <c r="A98" s="13" t="s">
        <v>99</v>
      </c>
      <c r="B98" s="32"/>
      <c r="C98" s="41"/>
      <c r="D98" s="32"/>
      <c r="E98" s="41"/>
      <c r="F98" s="32"/>
      <c r="G98" s="41"/>
      <c r="H98" s="32"/>
      <c r="I98" s="50"/>
      <c r="J98" s="32"/>
      <c r="K98" s="33"/>
      <c r="L98" s="39">
        <f t="shared" si="4"/>
        <v>0</v>
      </c>
      <c r="M98" s="35">
        <f>SUM(feb!F98 + mrt!L98 + apr!K98+ L98)</f>
        <v>5</v>
      </c>
      <c r="N98" s="36">
        <f t="shared" si="5"/>
        <v>0</v>
      </c>
      <c r="O98" s="37">
        <f>SUM(feb!H98 + mrt!N98 + apr!M98+ N98)</f>
        <v>518</v>
      </c>
    </row>
    <row r="99" spans="1:15" x14ac:dyDescent="0.2">
      <c r="A99" s="13" t="s">
        <v>74</v>
      </c>
      <c r="B99" s="32">
        <v>111</v>
      </c>
      <c r="C99" s="41"/>
      <c r="D99" s="32"/>
      <c r="E99" s="41"/>
      <c r="F99" s="32">
        <v>49</v>
      </c>
      <c r="G99" s="41">
        <v>95</v>
      </c>
      <c r="H99" s="32"/>
      <c r="I99" s="50"/>
      <c r="J99" s="32"/>
      <c r="K99" s="33">
        <v>53</v>
      </c>
      <c r="L99" s="39">
        <f t="shared" si="4"/>
        <v>4</v>
      </c>
      <c r="M99" s="35">
        <f>SUM(feb!F99 + mrt!L99 + apr!K99+ L99)</f>
        <v>15</v>
      </c>
      <c r="N99" s="36">
        <f t="shared" si="5"/>
        <v>308</v>
      </c>
      <c r="O99" s="37">
        <f>SUM(feb!H99 + mrt!N99 + apr!M99+ N99)</f>
        <v>930</v>
      </c>
    </row>
    <row r="100" spans="1:15" ht="13.5" thickBot="1" x14ac:dyDescent="0.25">
      <c r="A100" s="7" t="s">
        <v>21</v>
      </c>
      <c r="B100" s="38"/>
      <c r="C100" s="42"/>
      <c r="D100" s="38"/>
      <c r="E100" s="42"/>
      <c r="F100" s="38"/>
      <c r="G100" s="42"/>
      <c r="H100" s="38"/>
      <c r="I100" s="51"/>
      <c r="J100" s="38"/>
      <c r="K100" s="40"/>
      <c r="L100" s="39">
        <f t="shared" si="4"/>
        <v>0</v>
      </c>
      <c r="M100" s="35">
        <f>SUM(feb!F100 + mrt!L100 + apr!K100+ L100)</f>
        <v>2</v>
      </c>
      <c r="N100" s="36">
        <f t="shared" si="5"/>
        <v>0</v>
      </c>
      <c r="O100" s="37">
        <f>SUM(feb!H100 + mrt!N100 + apr!M100+ N100)</f>
        <v>100</v>
      </c>
    </row>
  </sheetData>
  <mergeCells count="4">
    <mergeCell ref="N2:N3"/>
    <mergeCell ref="O2:O3"/>
    <mergeCell ref="L2:L3"/>
    <mergeCell ref="M2:M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100"/>
  <sheetViews>
    <sheetView zoomScale="130" zoomScaleNormal="130" workbookViewId="0">
      <pane ySplit="3" topLeftCell="A4" activePane="bottomLeft" state="frozen"/>
      <selection pane="bottomLeft"/>
    </sheetView>
  </sheetViews>
  <sheetFormatPr defaultColWidth="9" defaultRowHeight="12.75" x14ac:dyDescent="0.2"/>
  <cols>
    <col min="1" max="1" width="16.5703125" customWidth="1"/>
    <col min="2" max="12" width="4" customWidth="1"/>
    <col min="13" max="16" width="5.5703125" customWidth="1"/>
  </cols>
  <sheetData>
    <row r="1" spans="1:16" ht="27.75" customHeight="1" thickBot="1" x14ac:dyDescent="0.3">
      <c r="A1" s="19" t="s">
        <v>142</v>
      </c>
      <c r="P1" s="20" t="s">
        <v>27</v>
      </c>
    </row>
    <row r="2" spans="1:16" s="1" customFormat="1" ht="57" customHeight="1" x14ac:dyDescent="0.2">
      <c r="A2" s="8"/>
      <c r="B2" s="10" t="s">
        <v>0</v>
      </c>
      <c r="C2" s="10" t="s">
        <v>1</v>
      </c>
      <c r="D2" s="10" t="s">
        <v>0</v>
      </c>
      <c r="E2" s="10" t="s">
        <v>1</v>
      </c>
      <c r="F2" s="10" t="s">
        <v>113</v>
      </c>
      <c r="G2" s="10" t="s">
        <v>0</v>
      </c>
      <c r="H2" s="10" t="s">
        <v>1</v>
      </c>
      <c r="I2" s="10" t="s">
        <v>0</v>
      </c>
      <c r="J2" s="10" t="s">
        <v>1</v>
      </c>
      <c r="K2" s="82" t="s">
        <v>0</v>
      </c>
      <c r="L2" s="10" t="s">
        <v>1</v>
      </c>
      <c r="M2" s="101" t="s">
        <v>150</v>
      </c>
      <c r="N2" s="99" t="s">
        <v>30</v>
      </c>
      <c r="O2" s="93" t="s">
        <v>31</v>
      </c>
      <c r="P2" s="95" t="s">
        <v>32</v>
      </c>
    </row>
    <row r="3" spans="1:16" ht="18" customHeight="1" thickBot="1" x14ac:dyDescent="0.25">
      <c r="A3" s="5"/>
      <c r="B3" s="3">
        <v>1</v>
      </c>
      <c r="C3" s="3">
        <v>2</v>
      </c>
      <c r="D3" s="3">
        <v>8</v>
      </c>
      <c r="E3" s="3">
        <v>9</v>
      </c>
      <c r="F3" s="3">
        <v>10</v>
      </c>
      <c r="G3" s="3">
        <v>15</v>
      </c>
      <c r="H3" s="3">
        <v>16</v>
      </c>
      <c r="I3" s="3">
        <v>22</v>
      </c>
      <c r="J3" s="3">
        <v>23</v>
      </c>
      <c r="K3" s="31">
        <v>29</v>
      </c>
      <c r="L3" s="31">
        <v>30</v>
      </c>
      <c r="M3" s="102"/>
      <c r="N3" s="100"/>
      <c r="O3" s="94"/>
      <c r="P3" s="96"/>
    </row>
    <row r="4" spans="1:16" x14ac:dyDescent="0.2">
      <c r="A4" s="6" t="s">
        <v>83</v>
      </c>
      <c r="B4" s="32">
        <v>155</v>
      </c>
      <c r="C4" s="32">
        <v>79</v>
      </c>
      <c r="D4" s="32"/>
      <c r="E4" s="32"/>
      <c r="F4" s="32"/>
      <c r="G4" s="32">
        <v>115</v>
      </c>
      <c r="H4" s="32">
        <v>82</v>
      </c>
      <c r="I4" s="32"/>
      <c r="J4" s="32"/>
      <c r="K4" s="33"/>
      <c r="L4" s="33">
        <v>88</v>
      </c>
      <c r="M4" s="39">
        <f>COUNT(B4:L4)</f>
        <v>5</v>
      </c>
      <c r="N4" s="35">
        <f>SUM(feb!F4 + mrt!L4 + apr!K4+ mei!L4+ M4)</f>
        <v>15</v>
      </c>
      <c r="O4" s="36">
        <f>SUM(B4:L4)</f>
        <v>519</v>
      </c>
      <c r="P4" s="37">
        <f>SUM(feb!H4 + mrt!N4 + apr!M4+ mei!N4+ O4)</f>
        <v>1645</v>
      </c>
    </row>
    <row r="5" spans="1:16" x14ac:dyDescent="0.2">
      <c r="A5" s="6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3"/>
      <c r="L5" s="33"/>
      <c r="M5" s="39">
        <f t="shared" ref="M5:M66" si="0">COUNT(B5:L5)</f>
        <v>0</v>
      </c>
      <c r="N5" s="35">
        <f>SUM(feb!F5 + mrt!L5 + apr!K5+ mei!L5+ M5)</f>
        <v>0</v>
      </c>
      <c r="O5" s="36">
        <f t="shared" ref="O5:O66" si="1">SUM(B5:L5)</f>
        <v>0</v>
      </c>
      <c r="P5" s="37">
        <f>SUM(feb!H5 + mrt!N5 + apr!M5+ mei!N5+ O5)</f>
        <v>0</v>
      </c>
    </row>
    <row r="6" spans="1:16" x14ac:dyDescent="0.2">
      <c r="A6" s="6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3"/>
      <c r="L6" s="33"/>
      <c r="M6" s="39">
        <f t="shared" si="0"/>
        <v>0</v>
      </c>
      <c r="N6" s="35">
        <f>SUM(feb!F6 + mrt!L6 + apr!K6+ mei!L6+ M6)</f>
        <v>1</v>
      </c>
      <c r="O6" s="36">
        <f t="shared" si="1"/>
        <v>0</v>
      </c>
      <c r="P6" s="37">
        <f>SUM(feb!H6 + mrt!N6 + apr!M6+ mei!N6+ O6)</f>
        <v>63</v>
      </c>
    </row>
    <row r="7" spans="1:16" x14ac:dyDescent="0.2">
      <c r="A7" s="6" t="s">
        <v>62</v>
      </c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9">
        <f t="shared" si="0"/>
        <v>0</v>
      </c>
      <c r="N7" s="35">
        <f>SUM(feb!F7 + mrt!L7 + apr!K7+ mei!L7+ M7)</f>
        <v>10</v>
      </c>
      <c r="O7" s="36">
        <f t="shared" si="1"/>
        <v>0</v>
      </c>
      <c r="P7" s="37">
        <f>SUM(feb!H7 + mrt!N7 + apr!M7+ mei!N7+ O7)</f>
        <v>905</v>
      </c>
    </row>
    <row r="8" spans="1:16" x14ac:dyDescent="0.2">
      <c r="A8" s="6" t="s">
        <v>55</v>
      </c>
      <c r="B8" s="32"/>
      <c r="C8" s="32"/>
      <c r="D8" s="32"/>
      <c r="E8" s="32"/>
      <c r="F8" s="32"/>
      <c r="G8" s="32"/>
      <c r="H8" s="32"/>
      <c r="I8" s="32"/>
      <c r="J8" s="32"/>
      <c r="K8" s="33"/>
      <c r="L8" s="33"/>
      <c r="M8" s="39">
        <f t="shared" si="0"/>
        <v>0</v>
      </c>
      <c r="N8" s="35">
        <f>SUM(feb!F8 + mrt!L8 + apr!K8+ mei!L8+ M8)</f>
        <v>0</v>
      </c>
      <c r="O8" s="36">
        <f t="shared" si="1"/>
        <v>0</v>
      </c>
      <c r="P8" s="37">
        <f>SUM(feb!H8 + mrt!N8 + apr!M8+ mei!N8+ O8)</f>
        <v>0</v>
      </c>
    </row>
    <row r="9" spans="1:16" x14ac:dyDescent="0.2">
      <c r="A9" s="6" t="s">
        <v>59</v>
      </c>
      <c r="B9" s="32"/>
      <c r="C9" s="32">
        <v>75</v>
      </c>
      <c r="D9" s="32"/>
      <c r="E9" s="32">
        <v>82</v>
      </c>
      <c r="F9" s="32">
        <v>84</v>
      </c>
      <c r="G9" s="32">
        <v>112</v>
      </c>
      <c r="H9" s="32">
        <v>97</v>
      </c>
      <c r="I9" s="32">
        <v>111</v>
      </c>
      <c r="J9" s="32"/>
      <c r="K9" s="33"/>
      <c r="L9" s="33">
        <v>78</v>
      </c>
      <c r="M9" s="39">
        <f t="shared" si="0"/>
        <v>7</v>
      </c>
      <c r="N9" s="35">
        <f>SUM(feb!F9 + mrt!L9 + apr!K9+ mei!L9+ M9)</f>
        <v>24</v>
      </c>
      <c r="O9" s="36">
        <f t="shared" si="1"/>
        <v>639</v>
      </c>
      <c r="P9" s="37">
        <f>SUM(feb!H9 + mrt!N9 + apr!M9+ mei!N9+ O9)</f>
        <v>1900</v>
      </c>
    </row>
    <row r="10" spans="1:16" x14ac:dyDescent="0.2">
      <c r="A10" s="6" t="s">
        <v>3</v>
      </c>
      <c r="B10" s="32">
        <v>155</v>
      </c>
      <c r="C10" s="32"/>
      <c r="D10" s="32"/>
      <c r="E10" s="32">
        <v>88</v>
      </c>
      <c r="F10" s="32">
        <v>85</v>
      </c>
      <c r="G10" s="32">
        <v>115</v>
      </c>
      <c r="H10" s="32">
        <v>82</v>
      </c>
      <c r="I10" s="32">
        <v>111</v>
      </c>
      <c r="J10" s="32">
        <v>88</v>
      </c>
      <c r="K10" s="33"/>
      <c r="L10" s="33">
        <v>88</v>
      </c>
      <c r="M10" s="39">
        <f t="shared" si="0"/>
        <v>8</v>
      </c>
      <c r="N10" s="35">
        <f>SUM(feb!F10 + mrt!L10 + apr!K10+ mei!L10+ M10)</f>
        <v>30</v>
      </c>
      <c r="O10" s="36">
        <f t="shared" si="1"/>
        <v>812</v>
      </c>
      <c r="P10" s="37">
        <f>SUM(feb!H10 + mrt!N10 + apr!M10+ mei!N10+ O10)</f>
        <v>2742</v>
      </c>
    </row>
    <row r="11" spans="1:16" x14ac:dyDescent="0.2">
      <c r="A11" s="6" t="s">
        <v>58</v>
      </c>
      <c r="B11" s="32"/>
      <c r="C11" s="32">
        <v>79</v>
      </c>
      <c r="D11" s="32"/>
      <c r="E11" s="32">
        <v>88</v>
      </c>
      <c r="F11" s="32">
        <v>79</v>
      </c>
      <c r="G11" s="32"/>
      <c r="H11" s="32">
        <v>79</v>
      </c>
      <c r="I11" s="32"/>
      <c r="J11" s="32">
        <v>88</v>
      </c>
      <c r="K11" s="33">
        <v>134</v>
      </c>
      <c r="L11" s="33">
        <v>88</v>
      </c>
      <c r="M11" s="39">
        <f t="shared" si="0"/>
        <v>7</v>
      </c>
      <c r="N11" s="35">
        <f>SUM(feb!F11 + mrt!L11 + apr!K11+ mei!L11+ M11)</f>
        <v>28</v>
      </c>
      <c r="O11" s="36">
        <f t="shared" si="1"/>
        <v>635</v>
      </c>
      <c r="P11" s="37">
        <f>SUM(feb!H11 + mrt!N11 + apr!M11+ mei!N11+ O11)</f>
        <v>2405</v>
      </c>
    </row>
    <row r="12" spans="1:16" x14ac:dyDescent="0.2">
      <c r="A12" s="6" t="s">
        <v>44</v>
      </c>
      <c r="B12" s="32"/>
      <c r="C12" s="32"/>
      <c r="D12" s="32"/>
      <c r="E12" s="32"/>
      <c r="F12" s="32">
        <v>84</v>
      </c>
      <c r="G12" s="32">
        <v>112</v>
      </c>
      <c r="H12" s="32">
        <v>97</v>
      </c>
      <c r="I12" s="32">
        <v>111</v>
      </c>
      <c r="J12" s="32">
        <v>70</v>
      </c>
      <c r="K12" s="33"/>
      <c r="L12" s="33"/>
      <c r="M12" s="39">
        <f t="shared" si="0"/>
        <v>5</v>
      </c>
      <c r="N12" s="35">
        <f>SUM(feb!F12 + mrt!L12 + apr!K12+ mei!L12+ M12)</f>
        <v>25</v>
      </c>
      <c r="O12" s="36">
        <f t="shared" si="1"/>
        <v>474</v>
      </c>
      <c r="P12" s="37">
        <f>SUM(feb!H12 + mrt!N12 + apr!M12+ mei!N12+ O12)</f>
        <v>2001</v>
      </c>
    </row>
    <row r="13" spans="1:16" x14ac:dyDescent="0.2">
      <c r="A13" s="6" t="s">
        <v>48</v>
      </c>
      <c r="B13" s="32">
        <v>155</v>
      </c>
      <c r="C13" s="32">
        <v>79</v>
      </c>
      <c r="D13" s="32">
        <v>103</v>
      </c>
      <c r="E13" s="32"/>
      <c r="F13" s="32">
        <v>79</v>
      </c>
      <c r="G13" s="32"/>
      <c r="H13" s="32"/>
      <c r="I13" s="32"/>
      <c r="J13" s="32"/>
      <c r="K13" s="33">
        <v>134</v>
      </c>
      <c r="L13" s="33"/>
      <c r="M13" s="39">
        <f t="shared" si="0"/>
        <v>5</v>
      </c>
      <c r="N13" s="35">
        <f>SUM(feb!F13 + mrt!L13 + apr!K13+ mei!L13+ M13)</f>
        <v>21</v>
      </c>
      <c r="O13" s="36">
        <f t="shared" si="1"/>
        <v>550</v>
      </c>
      <c r="P13" s="37">
        <f>SUM(feb!H13 + mrt!N13 + apr!M13+ mei!N13+ O13)</f>
        <v>2002</v>
      </c>
    </row>
    <row r="14" spans="1:16" x14ac:dyDescent="0.2">
      <c r="A14" s="6" t="s">
        <v>45</v>
      </c>
      <c r="B14" s="32"/>
      <c r="C14" s="32">
        <v>75</v>
      </c>
      <c r="D14" s="32"/>
      <c r="E14" s="32"/>
      <c r="F14" s="32"/>
      <c r="G14" s="32"/>
      <c r="H14" s="32"/>
      <c r="I14" s="32"/>
      <c r="J14" s="32"/>
      <c r="K14" s="33"/>
      <c r="L14" s="33"/>
      <c r="M14" s="39">
        <f t="shared" si="0"/>
        <v>1</v>
      </c>
      <c r="N14" s="35">
        <f>SUM(feb!F14 + mrt!L14 + apr!K14+ mei!L14+ M14)</f>
        <v>5</v>
      </c>
      <c r="O14" s="36">
        <f t="shared" si="1"/>
        <v>75</v>
      </c>
      <c r="P14" s="37">
        <f>SUM(feb!H14 + mrt!N14 + apr!M14+ mei!N14+ O14)</f>
        <v>322</v>
      </c>
    </row>
    <row r="15" spans="1:16" x14ac:dyDescent="0.2">
      <c r="A15" s="6" t="s">
        <v>52</v>
      </c>
      <c r="B15" s="32"/>
      <c r="C15" s="32"/>
      <c r="D15" s="32"/>
      <c r="E15" s="32"/>
      <c r="F15" s="32"/>
      <c r="G15" s="32"/>
      <c r="H15" s="32"/>
      <c r="I15" s="32"/>
      <c r="J15" s="32"/>
      <c r="K15" s="33"/>
      <c r="L15" s="33"/>
      <c r="M15" s="39">
        <f t="shared" si="0"/>
        <v>0</v>
      </c>
      <c r="N15" s="35">
        <f>SUM(feb!F15 + mrt!L15 + apr!K15+ mei!L15+ M15)</f>
        <v>10</v>
      </c>
      <c r="O15" s="36">
        <f t="shared" si="1"/>
        <v>0</v>
      </c>
      <c r="P15" s="37">
        <f>SUM(feb!H15 + mrt!N15 + apr!M15+ mei!N15+ O15)</f>
        <v>888</v>
      </c>
    </row>
    <row r="16" spans="1:16" x14ac:dyDescent="0.2">
      <c r="A16" s="6" t="s">
        <v>65</v>
      </c>
      <c r="B16" s="32"/>
      <c r="C16" s="32"/>
      <c r="D16" s="32"/>
      <c r="E16" s="32">
        <v>57</v>
      </c>
      <c r="F16" s="32"/>
      <c r="G16" s="32"/>
      <c r="H16" s="32">
        <v>50</v>
      </c>
      <c r="I16" s="32"/>
      <c r="J16" s="32">
        <v>57</v>
      </c>
      <c r="K16" s="33"/>
      <c r="L16" s="33">
        <v>55</v>
      </c>
      <c r="M16" s="39">
        <f t="shared" si="0"/>
        <v>4</v>
      </c>
      <c r="N16" s="35">
        <f>SUM(feb!F16 + mrt!L16 + apr!K16+ mei!L16+ M16)</f>
        <v>9</v>
      </c>
      <c r="O16" s="36">
        <f t="shared" si="1"/>
        <v>219</v>
      </c>
      <c r="P16" s="37">
        <f>SUM(feb!H16 + mrt!N16 + apr!M16+ mei!N16+ O16)</f>
        <v>473</v>
      </c>
    </row>
    <row r="17" spans="1:16" x14ac:dyDescent="0.2">
      <c r="A17" s="6" t="s">
        <v>94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  <c r="L17" s="33"/>
      <c r="M17" s="39">
        <f t="shared" si="0"/>
        <v>0</v>
      </c>
      <c r="N17" s="35">
        <f>SUM(feb!F17 + mrt!L17 + apr!K17+ mei!L17+ M17)</f>
        <v>0</v>
      </c>
      <c r="O17" s="36">
        <f t="shared" si="1"/>
        <v>0</v>
      </c>
      <c r="P17" s="37">
        <f>SUM(feb!H17 + mrt!N17 + apr!M17+ mei!N17+ O17)</f>
        <v>0</v>
      </c>
    </row>
    <row r="18" spans="1:16" x14ac:dyDescent="0.2">
      <c r="A18" s="6" t="s">
        <v>70</v>
      </c>
      <c r="B18" s="32"/>
      <c r="C18" s="32">
        <v>50</v>
      </c>
      <c r="D18" s="32"/>
      <c r="E18" s="32"/>
      <c r="F18" s="32">
        <v>62</v>
      </c>
      <c r="G18" s="32">
        <v>71</v>
      </c>
      <c r="H18" s="32">
        <v>78</v>
      </c>
      <c r="I18" s="32"/>
      <c r="J18" s="32"/>
      <c r="K18" s="33"/>
      <c r="L18" s="33"/>
      <c r="M18" s="39">
        <f t="shared" si="0"/>
        <v>4</v>
      </c>
      <c r="N18" s="35">
        <f>SUM(feb!F18 + mrt!L18 + apr!K18+ mei!L18+ M18)</f>
        <v>6</v>
      </c>
      <c r="O18" s="36">
        <f t="shared" si="1"/>
        <v>261</v>
      </c>
      <c r="P18" s="37">
        <f>SUM(feb!H18 + mrt!N18 + apr!M18+ mei!N18+ O18)</f>
        <v>364</v>
      </c>
    </row>
    <row r="19" spans="1:16" x14ac:dyDescent="0.2">
      <c r="A19" s="6" t="s">
        <v>81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33"/>
      <c r="M19" s="39">
        <f t="shared" si="0"/>
        <v>0</v>
      </c>
      <c r="N19" s="35">
        <f>SUM(feb!F19 + mrt!L19 + apr!K19+ mei!L19+ M19)</f>
        <v>0</v>
      </c>
      <c r="O19" s="36">
        <f t="shared" si="1"/>
        <v>0</v>
      </c>
      <c r="P19" s="37">
        <f>SUM(feb!H19 + mrt!N19 + apr!M19+ mei!N19+ O19)</f>
        <v>0</v>
      </c>
    </row>
    <row r="20" spans="1:16" x14ac:dyDescent="0.2">
      <c r="A20" s="6" t="s">
        <v>4</v>
      </c>
      <c r="B20" s="32">
        <v>155</v>
      </c>
      <c r="C20" s="32">
        <v>79</v>
      </c>
      <c r="D20" s="32"/>
      <c r="E20" s="32"/>
      <c r="F20" s="32">
        <v>79</v>
      </c>
      <c r="G20" s="32"/>
      <c r="H20" s="32"/>
      <c r="I20" s="32"/>
      <c r="J20" s="32"/>
      <c r="K20" s="33"/>
      <c r="L20" s="33"/>
      <c r="M20" s="39">
        <f t="shared" si="0"/>
        <v>3</v>
      </c>
      <c r="N20" s="35">
        <f>SUM(feb!F20 + mrt!L20 + apr!K20+ mei!L20+ M20)</f>
        <v>27</v>
      </c>
      <c r="O20" s="36">
        <f t="shared" si="1"/>
        <v>313</v>
      </c>
      <c r="P20" s="37">
        <f>SUM(feb!H20 + mrt!N20 + apr!M20+ mei!N20+ O20)</f>
        <v>2395</v>
      </c>
    </row>
    <row r="21" spans="1:16" x14ac:dyDescent="0.2">
      <c r="A21" s="6" t="s">
        <v>25</v>
      </c>
      <c r="B21" s="32"/>
      <c r="C21" s="32"/>
      <c r="D21" s="32"/>
      <c r="E21" s="32"/>
      <c r="F21" s="32"/>
      <c r="G21" s="32"/>
      <c r="H21" s="32"/>
      <c r="I21" s="32"/>
      <c r="J21" s="32"/>
      <c r="K21" s="33"/>
      <c r="L21" s="33"/>
      <c r="M21" s="39">
        <f t="shared" si="0"/>
        <v>0</v>
      </c>
      <c r="N21" s="35">
        <f>SUM(feb!F21 + mrt!L21 + apr!K21+ mei!L21+ M21)</f>
        <v>0</v>
      </c>
      <c r="O21" s="36">
        <f t="shared" si="1"/>
        <v>0</v>
      </c>
      <c r="P21" s="37">
        <f>SUM(feb!H21 + mrt!N21 + apr!M21+ mei!N21+ O21)</f>
        <v>0</v>
      </c>
    </row>
    <row r="22" spans="1:16" x14ac:dyDescent="0.2">
      <c r="A22" s="6" t="s">
        <v>100</v>
      </c>
      <c r="B22" s="32">
        <v>121</v>
      </c>
      <c r="C22" s="32">
        <v>75</v>
      </c>
      <c r="D22" s="32"/>
      <c r="E22" s="32"/>
      <c r="F22" s="32">
        <v>84</v>
      </c>
      <c r="G22" s="32">
        <v>112</v>
      </c>
      <c r="H22" s="32">
        <v>97</v>
      </c>
      <c r="I22" s="32">
        <v>111</v>
      </c>
      <c r="J22" s="32"/>
      <c r="K22" s="33">
        <v>96</v>
      </c>
      <c r="L22" s="33">
        <v>78</v>
      </c>
      <c r="M22" s="39">
        <f t="shared" si="0"/>
        <v>8</v>
      </c>
      <c r="N22" s="35">
        <f>SUM(feb!F22 + mrt!L22 + apr!K22+ mei!L22+ M22)</f>
        <v>31</v>
      </c>
      <c r="O22" s="36">
        <f t="shared" si="1"/>
        <v>774</v>
      </c>
      <c r="P22" s="37">
        <f>SUM(feb!H22 + mrt!N22 + apr!M22+ mei!N22+ O22)</f>
        <v>2588</v>
      </c>
    </row>
    <row r="23" spans="1:16" x14ac:dyDescent="0.2">
      <c r="A23" s="6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33">
        <v>88</v>
      </c>
      <c r="M23" s="39">
        <f t="shared" si="0"/>
        <v>1</v>
      </c>
      <c r="N23" s="35">
        <f>SUM(feb!F23 + mrt!L23 + apr!K23+ mei!L23+ M23)</f>
        <v>7</v>
      </c>
      <c r="O23" s="36">
        <f t="shared" si="1"/>
        <v>88</v>
      </c>
      <c r="P23" s="37">
        <f>SUM(feb!H23 + mrt!N23 + apr!M23+ mei!N23+ O23)</f>
        <v>495</v>
      </c>
    </row>
    <row r="24" spans="1:16" x14ac:dyDescent="0.2">
      <c r="A24" s="6" t="s">
        <v>67</v>
      </c>
      <c r="B24" s="32"/>
      <c r="C24" s="32"/>
      <c r="D24" s="32"/>
      <c r="E24" s="32">
        <v>82</v>
      </c>
      <c r="F24" s="32">
        <v>84</v>
      </c>
      <c r="G24" s="32"/>
      <c r="H24" s="32"/>
      <c r="I24" s="32">
        <v>111</v>
      </c>
      <c r="J24" s="32"/>
      <c r="K24" s="33"/>
      <c r="L24" s="33"/>
      <c r="M24" s="39">
        <f t="shared" si="0"/>
        <v>3</v>
      </c>
      <c r="N24" s="35">
        <f>SUM(feb!F24 + mrt!L24 + apr!K24+ mei!L24+ M24)</f>
        <v>16</v>
      </c>
      <c r="O24" s="36">
        <f t="shared" si="1"/>
        <v>277</v>
      </c>
      <c r="P24" s="37">
        <f>SUM(feb!H24 + mrt!N24 + apr!M24+ mei!N24+ O24)</f>
        <v>1299</v>
      </c>
    </row>
    <row r="25" spans="1:16" x14ac:dyDescent="0.2">
      <c r="A25" s="6" t="s">
        <v>5</v>
      </c>
      <c r="B25" s="32">
        <v>121</v>
      </c>
      <c r="C25" s="32">
        <v>75</v>
      </c>
      <c r="D25" s="32">
        <v>65</v>
      </c>
      <c r="E25" s="32">
        <v>82</v>
      </c>
      <c r="F25" s="32">
        <v>84</v>
      </c>
      <c r="G25" s="32">
        <v>112</v>
      </c>
      <c r="H25" s="32">
        <v>97</v>
      </c>
      <c r="I25" s="32">
        <v>111</v>
      </c>
      <c r="J25" s="32"/>
      <c r="K25" s="33"/>
      <c r="L25" s="33"/>
      <c r="M25" s="39">
        <f t="shared" si="0"/>
        <v>8</v>
      </c>
      <c r="N25" s="35">
        <f>SUM(feb!F25 + mrt!L25 + apr!K25+ mei!L25+ M25)</f>
        <v>32</v>
      </c>
      <c r="O25" s="36">
        <f t="shared" si="1"/>
        <v>747</v>
      </c>
      <c r="P25" s="37">
        <f>SUM(feb!H25 + mrt!N25 + apr!M25+ mei!N25+ O25)</f>
        <v>2637</v>
      </c>
    </row>
    <row r="26" spans="1:16" x14ac:dyDescent="0.2">
      <c r="A26" s="6" t="s">
        <v>6</v>
      </c>
      <c r="B26" s="32"/>
      <c r="C26" s="32">
        <v>50</v>
      </c>
      <c r="D26" s="32"/>
      <c r="E26" s="32">
        <v>57</v>
      </c>
      <c r="F26" s="32">
        <v>62</v>
      </c>
      <c r="G26" s="32"/>
      <c r="H26" s="32">
        <v>50</v>
      </c>
      <c r="I26" s="32"/>
      <c r="J26" s="32"/>
      <c r="K26" s="33">
        <v>65</v>
      </c>
      <c r="L26" s="33"/>
      <c r="M26" s="39">
        <f t="shared" si="0"/>
        <v>5</v>
      </c>
      <c r="N26" s="35">
        <f>SUM(feb!F26 + mrt!L26 + apr!K26+ mei!L26+ M26)</f>
        <v>9</v>
      </c>
      <c r="O26" s="36">
        <f t="shared" si="1"/>
        <v>284</v>
      </c>
      <c r="P26" s="37">
        <f>SUM(feb!H26 + mrt!N26 + apr!M26+ mei!N26+ O26)</f>
        <v>479</v>
      </c>
    </row>
    <row r="27" spans="1:16" x14ac:dyDescent="0.2">
      <c r="A27" s="6" t="s">
        <v>132</v>
      </c>
      <c r="B27" s="32"/>
      <c r="C27" s="32"/>
      <c r="D27" s="32"/>
      <c r="E27" s="32"/>
      <c r="F27" s="32"/>
      <c r="G27" s="32"/>
      <c r="H27" s="32">
        <v>82</v>
      </c>
      <c r="I27" s="32"/>
      <c r="J27" s="32"/>
      <c r="K27" s="33"/>
      <c r="L27" s="33">
        <v>88</v>
      </c>
      <c r="M27" s="39">
        <f t="shared" si="0"/>
        <v>2</v>
      </c>
      <c r="N27" s="35">
        <f>SUM(feb!F27 + mrt!L27 + apr!K27+ mei!L27+ M27)</f>
        <v>9</v>
      </c>
      <c r="O27" s="36">
        <f t="shared" si="1"/>
        <v>170</v>
      </c>
      <c r="P27" s="37">
        <f>SUM(feb!H27 + mrt!N27 + apr!M27+ mei!N27+ O27)</f>
        <v>768</v>
      </c>
    </row>
    <row r="28" spans="1:16" x14ac:dyDescent="0.2">
      <c r="A28" s="6" t="s">
        <v>133</v>
      </c>
      <c r="B28" s="32">
        <v>110</v>
      </c>
      <c r="C28" s="32"/>
      <c r="D28" s="32"/>
      <c r="E28" s="32">
        <v>88</v>
      </c>
      <c r="F28" s="32"/>
      <c r="G28" s="32"/>
      <c r="H28" s="32">
        <v>82</v>
      </c>
      <c r="I28" s="32"/>
      <c r="J28" s="32"/>
      <c r="K28" s="33"/>
      <c r="L28" s="33"/>
      <c r="M28" s="39">
        <f t="shared" si="0"/>
        <v>3</v>
      </c>
      <c r="N28" s="35">
        <f>SUM(feb!F28 + mrt!L28 + apr!K28+ mei!L28+ M28)</f>
        <v>6</v>
      </c>
      <c r="O28" s="36">
        <f t="shared" si="1"/>
        <v>280</v>
      </c>
      <c r="P28" s="37">
        <f>SUM(feb!H28 + mrt!N28 + apr!M28+ mei!N28+ O28)</f>
        <v>653</v>
      </c>
    </row>
    <row r="29" spans="1:16" x14ac:dyDescent="0.2">
      <c r="A29" s="6" t="s">
        <v>152</v>
      </c>
      <c r="B29" s="32"/>
      <c r="C29" s="32"/>
      <c r="D29" s="32"/>
      <c r="E29" s="32">
        <v>88</v>
      </c>
      <c r="F29" s="32"/>
      <c r="G29" s="32"/>
      <c r="H29" s="32">
        <v>82</v>
      </c>
      <c r="I29" s="32"/>
      <c r="J29" s="32">
        <v>88</v>
      </c>
      <c r="K29" s="33"/>
      <c r="L29" s="33"/>
      <c r="M29" s="39">
        <f t="shared" si="0"/>
        <v>3</v>
      </c>
      <c r="N29" s="35">
        <f>SUM(feb!F29 + mrt!L29 + apr!K29+ mei!L29+ M29)</f>
        <v>8</v>
      </c>
      <c r="O29" s="36">
        <f t="shared" si="1"/>
        <v>258</v>
      </c>
      <c r="P29" s="37">
        <f>SUM(feb!H29 + mrt!N29 + apr!M29+ mei!N29+ O29)</f>
        <v>843</v>
      </c>
    </row>
    <row r="30" spans="1:16" x14ac:dyDescent="0.2">
      <c r="A30" s="6" t="s">
        <v>134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  <c r="L30" s="33"/>
      <c r="M30" s="39">
        <f t="shared" si="0"/>
        <v>0</v>
      </c>
      <c r="N30" s="35">
        <f>SUM(feb!F30 + mrt!L30 + apr!K30+ mei!L30+ M30)</f>
        <v>0</v>
      </c>
      <c r="O30" s="36">
        <f t="shared" si="1"/>
        <v>0</v>
      </c>
      <c r="P30" s="37">
        <f>SUM(feb!H30 + mrt!N30 + apr!M30+ mei!N30+ O30)</f>
        <v>0</v>
      </c>
    </row>
    <row r="31" spans="1:16" x14ac:dyDescent="0.2">
      <c r="A31" s="6" t="s">
        <v>7</v>
      </c>
      <c r="B31" s="32">
        <v>155</v>
      </c>
      <c r="C31" s="32">
        <v>79</v>
      </c>
      <c r="D31" s="32">
        <v>103</v>
      </c>
      <c r="E31" s="32">
        <v>88</v>
      </c>
      <c r="F31" s="32"/>
      <c r="G31" s="32"/>
      <c r="H31" s="32">
        <v>79</v>
      </c>
      <c r="I31" s="32">
        <v>125</v>
      </c>
      <c r="J31" s="32">
        <v>88</v>
      </c>
      <c r="K31" s="33">
        <v>134</v>
      </c>
      <c r="L31" s="33">
        <v>88</v>
      </c>
      <c r="M31" s="39">
        <f t="shared" si="0"/>
        <v>9</v>
      </c>
      <c r="N31" s="35">
        <f>SUM(feb!F31 + mrt!L31 + apr!K31+ mei!L31+ M31)</f>
        <v>33</v>
      </c>
      <c r="O31" s="36">
        <f t="shared" si="1"/>
        <v>939</v>
      </c>
      <c r="P31" s="37">
        <f>SUM(feb!H31 + mrt!N31 + apr!M31+ mei!N31+ O31)</f>
        <v>3028</v>
      </c>
    </row>
    <row r="32" spans="1:16" x14ac:dyDescent="0.2">
      <c r="A32" s="15" t="s">
        <v>78</v>
      </c>
      <c r="B32" s="32"/>
      <c r="C32" s="32">
        <v>79</v>
      </c>
      <c r="D32" s="32"/>
      <c r="E32" s="32"/>
      <c r="F32" s="32"/>
      <c r="G32" s="32"/>
      <c r="H32" s="32"/>
      <c r="I32" s="32"/>
      <c r="J32" s="32"/>
      <c r="K32" s="33"/>
      <c r="L32" s="33"/>
      <c r="M32" s="39">
        <f t="shared" si="0"/>
        <v>1</v>
      </c>
      <c r="N32" s="35">
        <f>SUM(feb!F32 + mrt!L32 + apr!K32+ mei!L32+ M32)</f>
        <v>9</v>
      </c>
      <c r="O32" s="36">
        <f t="shared" si="1"/>
        <v>79</v>
      </c>
      <c r="P32" s="37">
        <f>SUM(feb!H32 + mrt!N32 + apr!M32+ mei!N32+ O32)</f>
        <v>664</v>
      </c>
    </row>
    <row r="33" spans="1:16" x14ac:dyDescent="0.2">
      <c r="A33" s="15" t="s">
        <v>93</v>
      </c>
      <c r="B33" s="32"/>
      <c r="C33" s="32"/>
      <c r="D33" s="32"/>
      <c r="E33" s="32"/>
      <c r="F33" s="32"/>
      <c r="G33" s="32"/>
      <c r="H33" s="32"/>
      <c r="I33" s="32"/>
      <c r="J33" s="32"/>
      <c r="K33" s="33"/>
      <c r="L33" s="33"/>
      <c r="M33" s="39">
        <f t="shared" si="0"/>
        <v>0</v>
      </c>
      <c r="N33" s="35">
        <f>SUM(feb!F33 + mrt!L33 + apr!K33+ mei!L33+ M33)</f>
        <v>0</v>
      </c>
      <c r="O33" s="36">
        <f t="shared" si="1"/>
        <v>0</v>
      </c>
      <c r="P33" s="37">
        <f>SUM(feb!H33 + mrt!N33 + apr!M33+ mei!N33+ O33)</f>
        <v>0</v>
      </c>
    </row>
    <row r="34" spans="1:16" x14ac:dyDescent="0.2">
      <c r="A34" s="15" t="s">
        <v>95</v>
      </c>
      <c r="B34" s="32">
        <v>155</v>
      </c>
      <c r="C34" s="32"/>
      <c r="D34" s="32"/>
      <c r="E34" s="32"/>
      <c r="F34" s="32"/>
      <c r="G34" s="32">
        <v>115</v>
      </c>
      <c r="H34" s="32"/>
      <c r="I34" s="32"/>
      <c r="J34" s="32"/>
      <c r="K34" s="33"/>
      <c r="L34" s="33"/>
      <c r="M34" s="39">
        <f t="shared" si="0"/>
        <v>2</v>
      </c>
      <c r="N34" s="35">
        <f>SUM(feb!F34 + mrt!L34 + apr!K34+ mei!L34+ M34)</f>
        <v>12</v>
      </c>
      <c r="O34" s="36">
        <f t="shared" si="1"/>
        <v>270</v>
      </c>
      <c r="P34" s="37">
        <f>SUM(feb!H34 + mrt!N34 + apr!M34+ mei!N34+ O34)</f>
        <v>1380</v>
      </c>
    </row>
    <row r="35" spans="1:16" x14ac:dyDescent="0.2">
      <c r="A35" s="15" t="s">
        <v>154</v>
      </c>
      <c r="B35" s="32">
        <v>155</v>
      </c>
      <c r="C35" s="32"/>
      <c r="D35" s="32"/>
      <c r="E35" s="32"/>
      <c r="F35" s="32"/>
      <c r="G35" s="32"/>
      <c r="H35" s="32"/>
      <c r="I35" s="32"/>
      <c r="J35" s="32"/>
      <c r="K35" s="33"/>
      <c r="L35" s="33"/>
      <c r="M35" s="39">
        <f t="shared" ref="M35" si="2">COUNT(B35:L35)</f>
        <v>1</v>
      </c>
      <c r="N35" s="35">
        <f>SUM(feb!F35 + mrt!L35 + apr!K35+ mei!L35+ M35)</f>
        <v>5</v>
      </c>
      <c r="O35" s="36">
        <f t="shared" ref="O35" si="3">SUM(B35:L35)</f>
        <v>155</v>
      </c>
      <c r="P35" s="37">
        <f>SUM(feb!H35 + mrt!N35 + apr!M35+ mei!N35+ O35)</f>
        <v>608</v>
      </c>
    </row>
    <row r="36" spans="1:16" x14ac:dyDescent="0.2">
      <c r="A36" s="15" t="s">
        <v>103</v>
      </c>
      <c r="B36" s="32"/>
      <c r="C36" s="32"/>
      <c r="D36" s="32"/>
      <c r="E36" s="32"/>
      <c r="F36" s="32"/>
      <c r="G36" s="32"/>
      <c r="H36" s="32"/>
      <c r="I36" s="32"/>
      <c r="J36" s="32"/>
      <c r="K36" s="33"/>
      <c r="L36" s="33"/>
      <c r="M36" s="39">
        <f t="shared" si="0"/>
        <v>0</v>
      </c>
      <c r="N36" s="35">
        <f>SUM(feb!F36 + mrt!L36 + apr!K36+ mei!L36+ M36)</f>
        <v>3</v>
      </c>
      <c r="O36" s="36">
        <f t="shared" si="1"/>
        <v>0</v>
      </c>
      <c r="P36" s="37">
        <f>SUM(feb!H36 + mrt!N36 + apr!M36+ mei!N36+ O36)</f>
        <v>211</v>
      </c>
    </row>
    <row r="37" spans="1:16" x14ac:dyDescent="0.2">
      <c r="A37" s="15" t="s">
        <v>107</v>
      </c>
      <c r="B37" s="32">
        <v>155</v>
      </c>
      <c r="C37" s="32"/>
      <c r="D37" s="32"/>
      <c r="E37" s="32">
        <v>88</v>
      </c>
      <c r="F37" s="32"/>
      <c r="G37" s="32"/>
      <c r="H37" s="32">
        <v>82</v>
      </c>
      <c r="I37" s="32"/>
      <c r="J37" s="32"/>
      <c r="K37" s="33"/>
      <c r="L37" s="33"/>
      <c r="M37" s="39">
        <f t="shared" si="0"/>
        <v>3</v>
      </c>
      <c r="N37" s="35">
        <f>SUM(feb!F37 + mrt!L37 + apr!K37+ mei!L37+ M37)</f>
        <v>20</v>
      </c>
      <c r="O37" s="36">
        <f t="shared" si="1"/>
        <v>325</v>
      </c>
      <c r="P37" s="37">
        <f>SUM(feb!H37 + mrt!N37 + apr!M37+ mei!N37+ O37)</f>
        <v>1878</v>
      </c>
    </row>
    <row r="38" spans="1:16" x14ac:dyDescent="0.2">
      <c r="A38" s="15" t="s">
        <v>71</v>
      </c>
      <c r="B38" s="32"/>
      <c r="C38" s="32"/>
      <c r="D38" s="32"/>
      <c r="E38" s="32"/>
      <c r="F38" s="32"/>
      <c r="G38" s="32"/>
      <c r="H38" s="32"/>
      <c r="I38" s="32"/>
      <c r="J38" s="32"/>
      <c r="K38" s="33"/>
      <c r="L38" s="33"/>
      <c r="M38" s="39">
        <f t="shared" si="0"/>
        <v>0</v>
      </c>
      <c r="N38" s="35">
        <f>SUM(feb!F38 + mrt!L38 + apr!K38+ mei!L38+ M38)</f>
        <v>0</v>
      </c>
      <c r="O38" s="36">
        <f t="shared" si="1"/>
        <v>0</v>
      </c>
      <c r="P38" s="37">
        <f>SUM(feb!H38 + mrt!N38 + apr!M38+ mei!N38+ O38)</f>
        <v>0</v>
      </c>
    </row>
    <row r="39" spans="1:16" x14ac:dyDescent="0.2">
      <c r="A39" s="15" t="s">
        <v>89</v>
      </c>
      <c r="B39" s="32">
        <v>121</v>
      </c>
      <c r="C39" s="32"/>
      <c r="D39" s="32"/>
      <c r="E39" s="32"/>
      <c r="F39" s="32"/>
      <c r="G39" s="32"/>
      <c r="H39" s="32">
        <v>79</v>
      </c>
      <c r="I39" s="32">
        <v>125</v>
      </c>
      <c r="J39" s="32"/>
      <c r="K39" s="33"/>
      <c r="L39" s="33"/>
      <c r="M39" s="39">
        <f t="shared" si="0"/>
        <v>3</v>
      </c>
      <c r="N39" s="35">
        <f>SUM(feb!F39 + mrt!L39 + apr!K39+ mei!L39+ M39)</f>
        <v>9</v>
      </c>
      <c r="O39" s="36">
        <f t="shared" si="1"/>
        <v>325</v>
      </c>
      <c r="P39" s="37">
        <f>SUM(feb!H39 + mrt!N39 + apr!M39+ mei!N39+ O39)</f>
        <v>938</v>
      </c>
    </row>
    <row r="40" spans="1:16" x14ac:dyDescent="0.2">
      <c r="A40" s="6" t="s">
        <v>76</v>
      </c>
      <c r="B40" s="32"/>
      <c r="C40" s="32">
        <v>50</v>
      </c>
      <c r="D40" s="32"/>
      <c r="E40" s="32">
        <v>57</v>
      </c>
      <c r="F40" s="32"/>
      <c r="G40" s="32"/>
      <c r="H40" s="32">
        <v>50</v>
      </c>
      <c r="I40" s="32"/>
      <c r="J40" s="32"/>
      <c r="K40" s="33"/>
      <c r="L40" s="33">
        <v>55</v>
      </c>
      <c r="M40" s="39">
        <f t="shared" si="0"/>
        <v>4</v>
      </c>
      <c r="N40" s="35">
        <f>SUM(feb!F40 + mrt!L40 + apr!K40+ mei!L40+ M40)</f>
        <v>11</v>
      </c>
      <c r="O40" s="36">
        <f t="shared" si="1"/>
        <v>212</v>
      </c>
      <c r="P40" s="37">
        <f>SUM(feb!H40 + mrt!N40 + apr!M40+ mei!N40+ O40)</f>
        <v>556</v>
      </c>
    </row>
    <row r="41" spans="1:16" x14ac:dyDescent="0.2">
      <c r="A41" s="6" t="s">
        <v>8</v>
      </c>
      <c r="B41" s="32">
        <v>88</v>
      </c>
      <c r="C41" s="32">
        <v>50</v>
      </c>
      <c r="D41" s="32"/>
      <c r="E41" s="32">
        <v>57</v>
      </c>
      <c r="F41" s="32">
        <v>62</v>
      </c>
      <c r="G41" s="32"/>
      <c r="H41" s="32">
        <v>50</v>
      </c>
      <c r="I41" s="32">
        <v>62</v>
      </c>
      <c r="J41" s="32">
        <v>57</v>
      </c>
      <c r="K41" s="33">
        <v>65</v>
      </c>
      <c r="L41" s="33">
        <v>55</v>
      </c>
      <c r="M41" s="39">
        <f t="shared" si="0"/>
        <v>9</v>
      </c>
      <c r="N41" s="35">
        <f>SUM(feb!F41 + mrt!L41 + apr!K41+ mei!L41+ M41)</f>
        <v>16</v>
      </c>
      <c r="O41" s="36">
        <f t="shared" si="1"/>
        <v>546</v>
      </c>
      <c r="P41" s="37">
        <f>SUM(feb!H41 + mrt!N41 + apr!M41+ mei!N41+ O41)</f>
        <v>907</v>
      </c>
    </row>
    <row r="42" spans="1:16" x14ac:dyDescent="0.2">
      <c r="A42" s="6" t="s">
        <v>50</v>
      </c>
      <c r="B42" s="32">
        <v>88</v>
      </c>
      <c r="C42" s="32">
        <v>50</v>
      </c>
      <c r="D42" s="32"/>
      <c r="E42" s="32">
        <v>57</v>
      </c>
      <c r="F42" s="32">
        <v>62</v>
      </c>
      <c r="G42" s="32">
        <v>71</v>
      </c>
      <c r="H42" s="32">
        <v>116</v>
      </c>
      <c r="I42" s="32">
        <v>83</v>
      </c>
      <c r="J42" s="32">
        <v>57</v>
      </c>
      <c r="K42" s="33">
        <v>70</v>
      </c>
      <c r="L42" s="33">
        <v>55</v>
      </c>
      <c r="M42" s="39">
        <f t="shared" si="0"/>
        <v>10</v>
      </c>
      <c r="N42" s="35">
        <f>SUM(feb!F42 + mrt!L42 + apr!K42+ mei!L42+ M42)</f>
        <v>39</v>
      </c>
      <c r="O42" s="36">
        <f t="shared" si="1"/>
        <v>709</v>
      </c>
      <c r="P42" s="37">
        <f>SUM(feb!H42 + mrt!N42 + apr!M42+ mei!N42+ O42)</f>
        <v>2714</v>
      </c>
    </row>
    <row r="43" spans="1:16" x14ac:dyDescent="0.2">
      <c r="A43" s="6" t="s">
        <v>106</v>
      </c>
      <c r="B43" s="32">
        <v>121</v>
      </c>
      <c r="C43" s="32"/>
      <c r="D43" s="32"/>
      <c r="E43" s="32"/>
      <c r="F43" s="32"/>
      <c r="G43" s="32"/>
      <c r="H43" s="32"/>
      <c r="I43" s="32">
        <v>111</v>
      </c>
      <c r="J43" s="32"/>
      <c r="K43" s="33">
        <v>96</v>
      </c>
      <c r="L43" s="33">
        <v>78</v>
      </c>
      <c r="M43" s="39">
        <f t="shared" si="0"/>
        <v>4</v>
      </c>
      <c r="N43" s="35">
        <f>SUM(feb!F43 + mrt!L43 + apr!K43+ mei!L43+ M43)</f>
        <v>21</v>
      </c>
      <c r="O43" s="36">
        <f t="shared" si="1"/>
        <v>406</v>
      </c>
      <c r="P43" s="37">
        <f>SUM(feb!H43 + mrt!N43 + apr!M43+ mei!N43+ O43)</f>
        <v>1795</v>
      </c>
    </row>
    <row r="44" spans="1:16" x14ac:dyDescent="0.2">
      <c r="A44" s="6" t="s">
        <v>79</v>
      </c>
      <c r="B44" s="32"/>
      <c r="C44" s="32"/>
      <c r="D44" s="32"/>
      <c r="E44" s="32"/>
      <c r="F44" s="32"/>
      <c r="G44" s="32"/>
      <c r="H44" s="32"/>
      <c r="I44" s="32"/>
      <c r="J44" s="32"/>
      <c r="K44" s="33"/>
      <c r="L44" s="33"/>
      <c r="M44" s="39">
        <f t="shared" si="0"/>
        <v>0</v>
      </c>
      <c r="N44" s="35">
        <f>SUM(feb!F44 + mrt!L44 + apr!K44+ mei!L44+ M44)</f>
        <v>4</v>
      </c>
      <c r="O44" s="36">
        <f t="shared" si="1"/>
        <v>0</v>
      </c>
      <c r="P44" s="37">
        <f>SUM(feb!H44 + mrt!N44 + apr!M44+ mei!N44+ O44)</f>
        <v>295</v>
      </c>
    </row>
    <row r="45" spans="1:16" x14ac:dyDescent="0.2">
      <c r="A45" s="6" t="s">
        <v>24</v>
      </c>
      <c r="B45" s="32"/>
      <c r="C45" s="32"/>
      <c r="D45" s="32"/>
      <c r="E45" s="32"/>
      <c r="F45" s="32"/>
      <c r="G45" s="32"/>
      <c r="H45" s="32"/>
      <c r="I45" s="32"/>
      <c r="J45" s="32"/>
      <c r="K45" s="33"/>
      <c r="L45" s="33"/>
      <c r="M45" s="39">
        <f t="shared" si="0"/>
        <v>0</v>
      </c>
      <c r="N45" s="35">
        <f>SUM(feb!F45 + mrt!L45 + apr!K45+ mei!L45+ M45)</f>
        <v>0</v>
      </c>
      <c r="O45" s="36">
        <f t="shared" si="1"/>
        <v>0</v>
      </c>
      <c r="P45" s="37">
        <f>SUM(feb!H45 + mrt!N45 + apr!M45+ mei!N45+ O45)</f>
        <v>0</v>
      </c>
    </row>
    <row r="46" spans="1:16" x14ac:dyDescent="0.2">
      <c r="A46" s="6" t="s">
        <v>63</v>
      </c>
      <c r="B46" s="32"/>
      <c r="C46" s="32"/>
      <c r="D46" s="32"/>
      <c r="E46" s="32"/>
      <c r="F46" s="32"/>
      <c r="G46" s="32"/>
      <c r="H46" s="32"/>
      <c r="I46" s="32"/>
      <c r="J46" s="32"/>
      <c r="K46" s="33"/>
      <c r="L46" s="33"/>
      <c r="M46" s="39">
        <f t="shared" si="0"/>
        <v>0</v>
      </c>
      <c r="N46" s="35">
        <f>SUM(feb!F46 + mrt!L46 + apr!K46+ mei!L46+ M46)</f>
        <v>0</v>
      </c>
      <c r="O46" s="36">
        <f t="shared" si="1"/>
        <v>0</v>
      </c>
      <c r="P46" s="37">
        <f>SUM(feb!H46 + mrt!N46 + apr!M46+ mei!N46+ O46)</f>
        <v>0</v>
      </c>
    </row>
    <row r="47" spans="1:16" x14ac:dyDescent="0.2">
      <c r="A47" s="6" t="s">
        <v>9</v>
      </c>
      <c r="B47" s="32"/>
      <c r="C47" s="32"/>
      <c r="D47" s="32"/>
      <c r="E47" s="32"/>
      <c r="F47" s="32"/>
      <c r="G47" s="32"/>
      <c r="H47" s="32"/>
      <c r="I47" s="32"/>
      <c r="J47" s="32"/>
      <c r="K47" s="33"/>
      <c r="L47" s="33"/>
      <c r="M47" s="39">
        <f t="shared" si="0"/>
        <v>0</v>
      </c>
      <c r="N47" s="35">
        <f>SUM(feb!F47 + mrt!L47 + apr!K47+ mei!L47+ M47)</f>
        <v>0</v>
      </c>
      <c r="O47" s="36">
        <f t="shared" si="1"/>
        <v>0</v>
      </c>
      <c r="P47" s="37">
        <f>SUM(feb!H47 + mrt!N47 + apr!M47+ mei!N47+ O47)</f>
        <v>0</v>
      </c>
    </row>
    <row r="48" spans="1:16" x14ac:dyDescent="0.2">
      <c r="A48" s="6" t="s">
        <v>77</v>
      </c>
      <c r="B48" s="32"/>
      <c r="C48" s="32">
        <v>75</v>
      </c>
      <c r="D48" s="32"/>
      <c r="E48" s="32">
        <v>82</v>
      </c>
      <c r="F48" s="32">
        <v>84</v>
      </c>
      <c r="G48" s="32">
        <v>112</v>
      </c>
      <c r="H48" s="32">
        <v>97</v>
      </c>
      <c r="I48" s="32">
        <v>111</v>
      </c>
      <c r="J48" s="32">
        <v>70</v>
      </c>
      <c r="K48" s="33"/>
      <c r="L48" s="33"/>
      <c r="M48" s="39">
        <f t="shared" si="0"/>
        <v>7</v>
      </c>
      <c r="N48" s="35">
        <f>SUM(feb!F48 + mrt!L48 + apr!K48+ mei!L48+ M48)</f>
        <v>28</v>
      </c>
      <c r="O48" s="36">
        <f t="shared" si="1"/>
        <v>631</v>
      </c>
      <c r="P48" s="37">
        <f>SUM(feb!H48 + mrt!N48 + apr!M48+ mei!N48+ O48)</f>
        <v>2172</v>
      </c>
    </row>
    <row r="49" spans="1:16" x14ac:dyDescent="0.2">
      <c r="A49" s="6" t="s">
        <v>10</v>
      </c>
      <c r="B49" s="32">
        <v>155</v>
      </c>
      <c r="C49" s="32"/>
      <c r="D49" s="32">
        <v>100</v>
      </c>
      <c r="E49" s="32"/>
      <c r="F49" s="32"/>
      <c r="G49" s="32"/>
      <c r="H49" s="32"/>
      <c r="I49" s="32"/>
      <c r="J49" s="32"/>
      <c r="K49" s="33">
        <v>134</v>
      </c>
      <c r="L49" s="33"/>
      <c r="M49" s="39">
        <f t="shared" si="0"/>
        <v>3</v>
      </c>
      <c r="N49" s="35">
        <f>SUM(feb!F49 + mrt!L49 + apr!K49+ mei!L49+ M49)</f>
        <v>21</v>
      </c>
      <c r="O49" s="36">
        <f t="shared" si="1"/>
        <v>389</v>
      </c>
      <c r="P49" s="37">
        <f>SUM(feb!H49 + mrt!N49 + apr!M49+ mei!N49+ O49)</f>
        <v>2019</v>
      </c>
    </row>
    <row r="50" spans="1:16" x14ac:dyDescent="0.2">
      <c r="A50" s="6" t="s">
        <v>53</v>
      </c>
      <c r="B50" s="32"/>
      <c r="C50" s="32">
        <v>50</v>
      </c>
      <c r="D50" s="32"/>
      <c r="E50" s="32">
        <v>57</v>
      </c>
      <c r="F50" s="32">
        <v>62</v>
      </c>
      <c r="G50" s="32">
        <v>53</v>
      </c>
      <c r="H50" s="32">
        <v>50</v>
      </c>
      <c r="I50" s="32"/>
      <c r="J50" s="32">
        <v>57</v>
      </c>
      <c r="K50" s="33">
        <v>65</v>
      </c>
      <c r="L50" s="33"/>
      <c r="M50" s="39">
        <f t="shared" si="0"/>
        <v>7</v>
      </c>
      <c r="N50" s="35">
        <f>SUM(feb!F50 + mrt!L50 + apr!K50+ mei!L50+ M50)</f>
        <v>19</v>
      </c>
      <c r="O50" s="36">
        <f t="shared" si="1"/>
        <v>394</v>
      </c>
      <c r="P50" s="37">
        <f>SUM(feb!H50 + mrt!N50 + apr!M50+ mei!N50+ O50)</f>
        <v>1083</v>
      </c>
    </row>
    <row r="51" spans="1:16" x14ac:dyDescent="0.2">
      <c r="A51" s="6" t="s">
        <v>11</v>
      </c>
      <c r="B51" s="32"/>
      <c r="C51" s="32">
        <v>50</v>
      </c>
      <c r="D51" s="32"/>
      <c r="E51" s="32">
        <v>57</v>
      </c>
      <c r="F51" s="32">
        <v>62</v>
      </c>
      <c r="G51" s="32"/>
      <c r="H51" s="32">
        <v>50</v>
      </c>
      <c r="I51" s="32"/>
      <c r="J51" s="32">
        <v>57</v>
      </c>
      <c r="K51" s="33"/>
      <c r="L51" s="33">
        <v>55</v>
      </c>
      <c r="M51" s="39">
        <f t="shared" si="0"/>
        <v>6</v>
      </c>
      <c r="N51" s="35">
        <f>SUM(feb!F51 + mrt!L51 + apr!K51+ mei!L51+ M51)</f>
        <v>15</v>
      </c>
      <c r="O51" s="36">
        <f t="shared" si="1"/>
        <v>331</v>
      </c>
      <c r="P51" s="37">
        <f>SUM(feb!H51 + mrt!N51 + apr!M51+ mei!N51+ O51)</f>
        <v>789</v>
      </c>
    </row>
    <row r="52" spans="1:16" x14ac:dyDescent="0.2">
      <c r="A52" s="6" t="s">
        <v>49</v>
      </c>
      <c r="B52" s="32"/>
      <c r="C52" s="32">
        <v>79</v>
      </c>
      <c r="D52" s="32"/>
      <c r="E52" s="32">
        <v>88</v>
      </c>
      <c r="F52" s="32">
        <v>79</v>
      </c>
      <c r="G52" s="32"/>
      <c r="H52" s="32">
        <v>79</v>
      </c>
      <c r="I52" s="32"/>
      <c r="J52" s="32">
        <v>88</v>
      </c>
      <c r="K52" s="33"/>
      <c r="L52" s="33"/>
      <c r="M52" s="39">
        <f t="shared" si="0"/>
        <v>5</v>
      </c>
      <c r="N52" s="35">
        <f>SUM(feb!F52 + mrt!L52 + apr!K52+ mei!L52+ M52)</f>
        <v>15</v>
      </c>
      <c r="O52" s="36">
        <f t="shared" si="1"/>
        <v>413</v>
      </c>
      <c r="P52" s="37">
        <f>SUM(feb!H52 + mrt!N52 + apr!M52+ mei!N52+ O52)</f>
        <v>1176</v>
      </c>
    </row>
    <row r="53" spans="1:16" x14ac:dyDescent="0.2">
      <c r="A53" s="6" t="s">
        <v>23</v>
      </c>
      <c r="B53" s="32"/>
      <c r="C53" s="32"/>
      <c r="D53" s="32"/>
      <c r="E53" s="32"/>
      <c r="F53" s="32"/>
      <c r="G53" s="32"/>
      <c r="H53" s="32"/>
      <c r="I53" s="32"/>
      <c r="J53" s="32"/>
      <c r="K53" s="33"/>
      <c r="L53" s="33"/>
      <c r="M53" s="39">
        <f t="shared" si="0"/>
        <v>0</v>
      </c>
      <c r="N53" s="35">
        <f>SUM(feb!F53 + mrt!L53 + apr!K53+ mei!L53+ M53)</f>
        <v>0</v>
      </c>
      <c r="O53" s="36">
        <f t="shared" si="1"/>
        <v>0</v>
      </c>
      <c r="P53" s="37">
        <f>SUM(feb!H53 + mrt!N53 + apr!M53+ mei!N53+ O53)</f>
        <v>0</v>
      </c>
    </row>
    <row r="54" spans="1:16" x14ac:dyDescent="0.2">
      <c r="A54" s="6" t="s">
        <v>115</v>
      </c>
      <c r="B54" s="32"/>
      <c r="C54" s="32"/>
      <c r="D54" s="32"/>
      <c r="E54" s="32"/>
      <c r="F54" s="32"/>
      <c r="G54" s="32"/>
      <c r="H54" s="32"/>
      <c r="I54" s="32"/>
      <c r="J54" s="32"/>
      <c r="K54" s="33"/>
      <c r="L54" s="33"/>
      <c r="M54" s="39">
        <f t="shared" si="0"/>
        <v>0</v>
      </c>
      <c r="N54" s="35">
        <f>SUM(feb!F54 + mrt!L54 + apr!K54+ mei!L54+ M54)</f>
        <v>0</v>
      </c>
      <c r="O54" s="36">
        <f t="shared" si="1"/>
        <v>0</v>
      </c>
      <c r="P54" s="37">
        <f>SUM(feb!H54 + mrt!N54 + apr!M54+ mei!N54+ O54)</f>
        <v>0</v>
      </c>
    </row>
    <row r="55" spans="1:16" x14ac:dyDescent="0.2">
      <c r="A55" s="6" t="s">
        <v>84</v>
      </c>
      <c r="B55" s="32">
        <v>121</v>
      </c>
      <c r="C55" s="32">
        <v>75</v>
      </c>
      <c r="D55" s="32"/>
      <c r="E55" s="32">
        <v>82</v>
      </c>
      <c r="F55" s="32">
        <v>84</v>
      </c>
      <c r="G55" s="32">
        <v>112</v>
      </c>
      <c r="H55" s="32">
        <v>97</v>
      </c>
      <c r="I55" s="32">
        <v>111</v>
      </c>
      <c r="J55" s="32"/>
      <c r="K55" s="33">
        <v>96</v>
      </c>
      <c r="L55" s="33"/>
      <c r="M55" s="39">
        <f t="shared" si="0"/>
        <v>8</v>
      </c>
      <c r="N55" s="35">
        <f>SUM(feb!F55 + mrt!L55 + apr!K55+ mei!L55+ M55)</f>
        <v>28</v>
      </c>
      <c r="O55" s="36">
        <f t="shared" si="1"/>
        <v>778</v>
      </c>
      <c r="P55" s="37">
        <f>SUM(feb!H55 + mrt!N55 + apr!M55+ mei!N55+ O55)</f>
        <v>2286</v>
      </c>
    </row>
    <row r="56" spans="1:16" x14ac:dyDescent="0.2">
      <c r="A56" s="6" t="s">
        <v>68</v>
      </c>
      <c r="B56" s="32">
        <v>121</v>
      </c>
      <c r="C56" s="32">
        <v>75</v>
      </c>
      <c r="D56" s="32"/>
      <c r="E56" s="32">
        <v>82</v>
      </c>
      <c r="F56" s="32"/>
      <c r="G56" s="32">
        <v>112</v>
      </c>
      <c r="H56" s="32">
        <v>97</v>
      </c>
      <c r="I56" s="32">
        <v>111</v>
      </c>
      <c r="J56" s="32">
        <v>70</v>
      </c>
      <c r="K56" s="33"/>
      <c r="L56" s="33"/>
      <c r="M56" s="39">
        <f t="shared" si="0"/>
        <v>7</v>
      </c>
      <c r="N56" s="35">
        <f>SUM(feb!F56 + mrt!L56 + apr!K56+ mei!L56+ M56)</f>
        <v>27</v>
      </c>
      <c r="O56" s="36">
        <f t="shared" si="1"/>
        <v>668</v>
      </c>
      <c r="P56" s="37">
        <f>SUM(feb!H56 + mrt!N56 + apr!M56+ mei!N56+ O56)</f>
        <v>2220</v>
      </c>
    </row>
    <row r="57" spans="1:16" x14ac:dyDescent="0.2">
      <c r="A57" s="6" t="s">
        <v>153</v>
      </c>
      <c r="B57" s="32"/>
      <c r="C57" s="32"/>
      <c r="D57" s="32"/>
      <c r="E57" s="32"/>
      <c r="F57" s="32"/>
      <c r="G57" s="32"/>
      <c r="H57" s="32"/>
      <c r="I57" s="32"/>
      <c r="J57" s="32"/>
      <c r="K57" s="33"/>
      <c r="L57" s="33"/>
      <c r="M57" s="39">
        <f t="shared" si="0"/>
        <v>0</v>
      </c>
      <c r="N57" s="35">
        <f>SUM(feb!F57 + mrt!L57 + apr!K57+ mei!L57+ M57)</f>
        <v>2</v>
      </c>
      <c r="O57" s="36">
        <f t="shared" si="1"/>
        <v>0</v>
      </c>
      <c r="P57" s="37">
        <f>SUM(feb!H57 + mrt!N57 + apr!M57+ mei!N57+ O57)</f>
        <v>154</v>
      </c>
    </row>
    <row r="58" spans="1:16" x14ac:dyDescent="0.2">
      <c r="A58" s="6" t="s">
        <v>135</v>
      </c>
      <c r="B58" s="32"/>
      <c r="C58" s="32">
        <v>79</v>
      </c>
      <c r="D58" s="32"/>
      <c r="E58" s="32"/>
      <c r="F58" s="32"/>
      <c r="G58" s="32"/>
      <c r="H58" s="32"/>
      <c r="I58" s="32"/>
      <c r="J58" s="32"/>
      <c r="K58" s="33"/>
      <c r="L58" s="33"/>
      <c r="M58" s="39">
        <f t="shared" si="0"/>
        <v>1</v>
      </c>
      <c r="N58" s="35">
        <f>SUM(feb!F58 + mrt!L58 + apr!K58+ mei!L58+ M58)</f>
        <v>1</v>
      </c>
      <c r="O58" s="36">
        <f t="shared" si="1"/>
        <v>79</v>
      </c>
      <c r="P58" s="37">
        <f>SUM(feb!H58 + mrt!N58 + apr!M58+ mei!N58+ O58)</f>
        <v>79</v>
      </c>
    </row>
    <row r="59" spans="1:16" x14ac:dyDescent="0.2">
      <c r="A59" s="6" t="s">
        <v>56</v>
      </c>
      <c r="B59" s="32"/>
      <c r="C59" s="32"/>
      <c r="D59" s="32"/>
      <c r="E59" s="32"/>
      <c r="F59" s="32"/>
      <c r="G59" s="32"/>
      <c r="H59" s="32"/>
      <c r="I59" s="32"/>
      <c r="J59" s="32"/>
      <c r="K59" s="33"/>
      <c r="L59" s="33"/>
      <c r="M59" s="39">
        <f t="shared" si="0"/>
        <v>0</v>
      </c>
      <c r="N59" s="35">
        <f>SUM(feb!F59 + mrt!L59 + apr!K59+ mei!L59+ M59)</f>
        <v>3</v>
      </c>
      <c r="O59" s="36">
        <f t="shared" si="1"/>
        <v>0</v>
      </c>
      <c r="P59" s="37">
        <f>SUM(feb!H59 + mrt!N59 + apr!M59+ mei!N59+ O59)</f>
        <v>253</v>
      </c>
    </row>
    <row r="60" spans="1:16" x14ac:dyDescent="0.2">
      <c r="A60" s="6" t="s">
        <v>51</v>
      </c>
      <c r="B60" s="32">
        <v>88</v>
      </c>
      <c r="C60" s="32"/>
      <c r="D60" s="32"/>
      <c r="E60" s="32">
        <v>82</v>
      </c>
      <c r="F60" s="32">
        <v>84</v>
      </c>
      <c r="G60" s="32">
        <v>112</v>
      </c>
      <c r="H60" s="32">
        <v>97</v>
      </c>
      <c r="I60" s="32">
        <v>111</v>
      </c>
      <c r="J60" s="32"/>
      <c r="K60" s="33">
        <v>96</v>
      </c>
      <c r="L60" s="33">
        <v>78</v>
      </c>
      <c r="M60" s="39">
        <f t="shared" si="0"/>
        <v>8</v>
      </c>
      <c r="N60" s="35">
        <f>SUM(feb!F60 + mrt!L60 + apr!K60+ mei!L60+ M60)</f>
        <v>16</v>
      </c>
      <c r="O60" s="36">
        <f t="shared" si="1"/>
        <v>748</v>
      </c>
      <c r="P60" s="37">
        <f>SUM(feb!H60 + mrt!N60 + apr!M60+ mei!N60+ O60)</f>
        <v>1353</v>
      </c>
    </row>
    <row r="61" spans="1:16" x14ac:dyDescent="0.2">
      <c r="A61" s="6" t="s">
        <v>69</v>
      </c>
      <c r="B61" s="32"/>
      <c r="C61" s="32"/>
      <c r="D61" s="32"/>
      <c r="E61" s="32"/>
      <c r="F61" s="32"/>
      <c r="G61" s="32"/>
      <c r="H61" s="32"/>
      <c r="I61" s="32"/>
      <c r="J61" s="32"/>
      <c r="K61" s="33"/>
      <c r="L61" s="33"/>
      <c r="M61" s="39">
        <f t="shared" si="0"/>
        <v>0</v>
      </c>
      <c r="N61" s="35">
        <f>SUM(feb!F61 + mrt!L61 + apr!K61+ mei!L61+ M61)</f>
        <v>2</v>
      </c>
      <c r="O61" s="36">
        <f t="shared" si="1"/>
        <v>0</v>
      </c>
      <c r="P61" s="37">
        <f>SUM(feb!H61 + mrt!N61 + apr!M61+ mei!N61+ O61)</f>
        <v>134</v>
      </c>
    </row>
    <row r="62" spans="1:16" x14ac:dyDescent="0.2">
      <c r="A62" s="6" t="s">
        <v>12</v>
      </c>
      <c r="B62" s="32"/>
      <c r="C62" s="32"/>
      <c r="D62" s="32"/>
      <c r="E62" s="32"/>
      <c r="F62" s="32"/>
      <c r="G62" s="32"/>
      <c r="H62" s="32"/>
      <c r="I62" s="32"/>
      <c r="J62" s="32"/>
      <c r="K62" s="33"/>
      <c r="L62" s="33"/>
      <c r="M62" s="39">
        <f t="shared" si="0"/>
        <v>0</v>
      </c>
      <c r="N62" s="35">
        <f>SUM(feb!F62 + mrt!L62 + apr!K62+ mei!L62+ M62)</f>
        <v>0</v>
      </c>
      <c r="O62" s="36">
        <f t="shared" si="1"/>
        <v>0</v>
      </c>
      <c r="P62" s="37">
        <f>SUM(feb!H62 + mrt!N62 + apr!M62+ mei!N62+ O62)</f>
        <v>0</v>
      </c>
    </row>
    <row r="63" spans="1:16" x14ac:dyDescent="0.2">
      <c r="A63" s="6" t="s">
        <v>60</v>
      </c>
      <c r="B63" s="32"/>
      <c r="C63" s="32">
        <v>50</v>
      </c>
      <c r="D63" s="32"/>
      <c r="E63" s="32">
        <v>57</v>
      </c>
      <c r="F63" s="32"/>
      <c r="G63" s="32"/>
      <c r="H63" s="32">
        <v>50</v>
      </c>
      <c r="I63" s="32"/>
      <c r="J63" s="32">
        <v>57</v>
      </c>
      <c r="K63" s="33"/>
      <c r="L63" s="33"/>
      <c r="M63" s="39">
        <f t="shared" si="0"/>
        <v>4</v>
      </c>
      <c r="N63" s="35">
        <f>SUM(feb!F63 + mrt!L63 + apr!K63+ mei!L63+ M63)</f>
        <v>8</v>
      </c>
      <c r="O63" s="36">
        <f t="shared" si="1"/>
        <v>214</v>
      </c>
      <c r="P63" s="37">
        <f>SUM(feb!H63 + mrt!N63 + apr!M63+ mei!N63+ O63)</f>
        <v>410</v>
      </c>
    </row>
    <row r="64" spans="1:16" x14ac:dyDescent="0.2">
      <c r="A64" s="6" t="s">
        <v>72</v>
      </c>
      <c r="B64" s="32">
        <v>155</v>
      </c>
      <c r="C64" s="32">
        <v>79</v>
      </c>
      <c r="D64" s="32"/>
      <c r="E64" s="32">
        <v>88</v>
      </c>
      <c r="F64" s="32">
        <v>85</v>
      </c>
      <c r="G64" s="32"/>
      <c r="H64" s="32">
        <v>82</v>
      </c>
      <c r="I64" s="32"/>
      <c r="J64" s="32">
        <v>88</v>
      </c>
      <c r="K64" s="33"/>
      <c r="L64" s="33">
        <v>88</v>
      </c>
      <c r="M64" s="39">
        <f t="shared" si="0"/>
        <v>7</v>
      </c>
      <c r="N64" s="35">
        <f>SUM(feb!F64 + mrt!L64 + apr!K64+ mei!L64+ M64)</f>
        <v>17</v>
      </c>
      <c r="O64" s="36">
        <f t="shared" si="1"/>
        <v>665</v>
      </c>
      <c r="P64" s="37">
        <f>SUM(feb!H64 + mrt!N64 + apr!M64+ mei!N64+ O64)</f>
        <v>1516</v>
      </c>
    </row>
    <row r="65" spans="1:16" x14ac:dyDescent="0.2">
      <c r="A65" s="6" t="s">
        <v>117</v>
      </c>
      <c r="B65" s="32">
        <v>155</v>
      </c>
      <c r="C65" s="32"/>
      <c r="D65" s="32"/>
      <c r="E65" s="32"/>
      <c r="F65" s="32"/>
      <c r="G65" s="32"/>
      <c r="H65" s="32"/>
      <c r="I65" s="32"/>
      <c r="J65" s="32"/>
      <c r="K65" s="33"/>
      <c r="L65" s="33"/>
      <c r="M65" s="39">
        <f t="shared" si="0"/>
        <v>1</v>
      </c>
      <c r="N65" s="35">
        <f>SUM(feb!F65 + mrt!L65 + apr!K65+ mei!L65+ M65)</f>
        <v>15</v>
      </c>
      <c r="O65" s="36">
        <f t="shared" si="1"/>
        <v>155</v>
      </c>
      <c r="P65" s="37">
        <f>SUM(feb!H65 + mrt!N65 + apr!M65+ mei!N65+ O65)</f>
        <v>1509</v>
      </c>
    </row>
    <row r="66" spans="1:16" x14ac:dyDescent="0.2">
      <c r="A66" s="6" t="s">
        <v>13</v>
      </c>
      <c r="B66" s="32"/>
      <c r="C66" s="32"/>
      <c r="D66" s="32"/>
      <c r="E66" s="32">
        <v>88</v>
      </c>
      <c r="F66" s="32"/>
      <c r="G66" s="32"/>
      <c r="H66" s="32">
        <v>79</v>
      </c>
      <c r="I66" s="32"/>
      <c r="J66" s="32"/>
      <c r="K66" s="33"/>
      <c r="L66" s="33"/>
      <c r="M66" s="39">
        <f t="shared" si="0"/>
        <v>2</v>
      </c>
      <c r="N66" s="35">
        <f>SUM(feb!F66 + mrt!L66 + apr!K66+ mei!L66+ M66)</f>
        <v>5</v>
      </c>
      <c r="O66" s="36">
        <f t="shared" si="1"/>
        <v>167</v>
      </c>
      <c r="P66" s="37">
        <f>SUM(feb!H66 + mrt!N66 + apr!M66+ mei!N66+ O66)</f>
        <v>396</v>
      </c>
    </row>
    <row r="67" spans="1:16" x14ac:dyDescent="0.2">
      <c r="A67" s="6" t="s">
        <v>47</v>
      </c>
      <c r="B67" s="32">
        <v>155</v>
      </c>
      <c r="C67" s="32">
        <v>79</v>
      </c>
      <c r="D67" s="32">
        <v>140</v>
      </c>
      <c r="E67" s="32">
        <v>88</v>
      </c>
      <c r="F67" s="32">
        <v>85</v>
      </c>
      <c r="G67" s="32">
        <v>177</v>
      </c>
      <c r="H67" s="32">
        <v>84</v>
      </c>
      <c r="I67" s="32"/>
      <c r="J67" s="32"/>
      <c r="K67" s="33"/>
      <c r="L67" s="33"/>
      <c r="M67" s="39">
        <f t="shared" ref="M67:M100" si="4">COUNT(B67:L67)</f>
        <v>7</v>
      </c>
      <c r="N67" s="35">
        <f>SUM(feb!F67 + mrt!L67 + apr!K67+ mei!L67+ M67)</f>
        <v>39</v>
      </c>
      <c r="O67" s="36">
        <f t="shared" ref="O67:O100" si="5">SUM(B67:L67)</f>
        <v>808</v>
      </c>
      <c r="P67" s="37">
        <f>SUM(feb!H67 + mrt!N67 + apr!M67+ mei!N67+ O67)</f>
        <v>3889</v>
      </c>
    </row>
    <row r="68" spans="1:16" x14ac:dyDescent="0.2">
      <c r="A68" s="6" t="s">
        <v>85</v>
      </c>
      <c r="B68" s="32"/>
      <c r="C68" s="32">
        <v>50</v>
      </c>
      <c r="D68" s="32"/>
      <c r="E68" s="32"/>
      <c r="F68" s="32"/>
      <c r="G68" s="32"/>
      <c r="H68" s="32"/>
      <c r="I68" s="32"/>
      <c r="J68" s="32">
        <v>57</v>
      </c>
      <c r="K68" s="33"/>
      <c r="L68" s="33">
        <v>55</v>
      </c>
      <c r="M68" s="39">
        <f t="shared" si="4"/>
        <v>3</v>
      </c>
      <c r="N68" s="35">
        <f>SUM(feb!F68 + mrt!L68 + apr!K68+ mei!L68+ M68)</f>
        <v>7</v>
      </c>
      <c r="O68" s="36">
        <f t="shared" si="5"/>
        <v>162</v>
      </c>
      <c r="P68" s="37">
        <f>SUM(feb!H68 + mrt!N68 + apr!M68+ mei!N68+ O68)</f>
        <v>355</v>
      </c>
    </row>
    <row r="69" spans="1:16" x14ac:dyDescent="0.2">
      <c r="A69" s="6" t="s">
        <v>14</v>
      </c>
      <c r="B69" s="32">
        <v>155</v>
      </c>
      <c r="C69" s="32">
        <v>79</v>
      </c>
      <c r="D69" s="32">
        <v>103</v>
      </c>
      <c r="E69" s="32">
        <v>88</v>
      </c>
      <c r="F69" s="32">
        <v>79</v>
      </c>
      <c r="G69" s="32"/>
      <c r="H69" s="32"/>
      <c r="I69" s="32"/>
      <c r="J69" s="32"/>
      <c r="K69" s="33">
        <v>134</v>
      </c>
      <c r="L69" s="33">
        <v>78</v>
      </c>
      <c r="M69" s="39">
        <f t="shared" si="4"/>
        <v>7</v>
      </c>
      <c r="N69" s="35">
        <f>SUM(feb!F69 + mrt!L69 + apr!K69+ mei!L69+ M69)</f>
        <v>30</v>
      </c>
      <c r="O69" s="36">
        <f t="shared" si="5"/>
        <v>716</v>
      </c>
      <c r="P69" s="37">
        <f>SUM(feb!H69 + mrt!N69 + apr!M69+ mei!N69+ O69)</f>
        <v>2749</v>
      </c>
    </row>
    <row r="70" spans="1:16" ht="13.5" customHeight="1" x14ac:dyDescent="0.2">
      <c r="A70" s="6" t="s">
        <v>46</v>
      </c>
      <c r="B70" s="32">
        <v>88</v>
      </c>
      <c r="C70" s="32">
        <v>50</v>
      </c>
      <c r="D70" s="32"/>
      <c r="E70" s="32">
        <v>57</v>
      </c>
      <c r="F70" s="32">
        <v>62</v>
      </c>
      <c r="G70" s="32">
        <v>71</v>
      </c>
      <c r="H70" s="32">
        <v>78</v>
      </c>
      <c r="I70" s="32">
        <v>62</v>
      </c>
      <c r="J70" s="32">
        <v>57</v>
      </c>
      <c r="K70" s="33">
        <v>65</v>
      </c>
      <c r="L70" s="33">
        <v>55</v>
      </c>
      <c r="M70" s="39">
        <f t="shared" si="4"/>
        <v>10</v>
      </c>
      <c r="N70" s="35">
        <f>SUM(feb!F70 + mrt!L70 + apr!K70+ mei!L70+ M70)</f>
        <v>22</v>
      </c>
      <c r="O70" s="36">
        <f t="shared" si="5"/>
        <v>645</v>
      </c>
      <c r="P70" s="37">
        <f>SUM(feb!H70 + mrt!N70 + apr!M70+ mei!N70+ O70)</f>
        <v>1509</v>
      </c>
    </row>
    <row r="71" spans="1:16" ht="13.5" customHeight="1" x14ac:dyDescent="0.2">
      <c r="A71" s="6" t="s">
        <v>15</v>
      </c>
      <c r="B71" s="32"/>
      <c r="C71" s="32"/>
      <c r="D71" s="32"/>
      <c r="E71" s="32"/>
      <c r="F71" s="32"/>
      <c r="G71" s="32"/>
      <c r="H71" s="32"/>
      <c r="I71" s="32"/>
      <c r="J71" s="32"/>
      <c r="K71" s="33"/>
      <c r="L71" s="33"/>
      <c r="M71" s="39">
        <f t="shared" si="4"/>
        <v>0</v>
      </c>
      <c r="N71" s="35">
        <f>SUM(feb!F71 + mrt!L71 + apr!K71+ mei!L71+ M71)</f>
        <v>0</v>
      </c>
      <c r="O71" s="36">
        <f t="shared" si="5"/>
        <v>0</v>
      </c>
      <c r="P71" s="37">
        <f>SUM(feb!H71 + mrt!N71 + apr!M71+ mei!N71+ O71)</f>
        <v>0</v>
      </c>
    </row>
    <row r="72" spans="1:16" ht="13.5" customHeight="1" x14ac:dyDescent="0.2">
      <c r="A72" s="6" t="s">
        <v>54</v>
      </c>
      <c r="B72" s="32"/>
      <c r="C72" s="32"/>
      <c r="D72" s="32"/>
      <c r="E72" s="32"/>
      <c r="F72" s="32"/>
      <c r="G72" s="32"/>
      <c r="H72" s="32"/>
      <c r="I72" s="32"/>
      <c r="J72" s="32"/>
      <c r="K72" s="33"/>
      <c r="L72" s="33"/>
      <c r="M72" s="39">
        <f t="shared" si="4"/>
        <v>0</v>
      </c>
      <c r="N72" s="35">
        <f>SUM(feb!F72 + mrt!L72 + apr!K72+ mei!L72+ M72)</f>
        <v>8</v>
      </c>
      <c r="O72" s="36">
        <f t="shared" si="5"/>
        <v>0</v>
      </c>
      <c r="P72" s="37">
        <f>SUM(feb!H72 + mrt!N72 + apr!M72+ mei!N72+ O72)</f>
        <v>630</v>
      </c>
    </row>
    <row r="73" spans="1:16" ht="13.5" customHeight="1" x14ac:dyDescent="0.2">
      <c r="A73" s="6" t="s">
        <v>102</v>
      </c>
      <c r="B73" s="32"/>
      <c r="C73" s="32"/>
      <c r="D73" s="32"/>
      <c r="E73" s="32"/>
      <c r="F73" s="32"/>
      <c r="G73" s="32"/>
      <c r="H73" s="32"/>
      <c r="I73" s="32"/>
      <c r="J73" s="32"/>
      <c r="K73" s="33"/>
      <c r="L73" s="33"/>
      <c r="M73" s="39">
        <f t="shared" si="4"/>
        <v>0</v>
      </c>
      <c r="N73" s="35">
        <f>SUM(feb!F73 + mrt!L73 + apr!K73+ mei!L73+ M73)</f>
        <v>0</v>
      </c>
      <c r="O73" s="36">
        <f t="shared" si="5"/>
        <v>0</v>
      </c>
      <c r="P73" s="37">
        <f>SUM(feb!H73 + mrt!N73 + apr!M73+ mei!N73+ O73)</f>
        <v>0</v>
      </c>
    </row>
    <row r="74" spans="1:16" x14ac:dyDescent="0.2">
      <c r="A74" s="6" t="s">
        <v>16</v>
      </c>
      <c r="B74" s="32">
        <v>88</v>
      </c>
      <c r="C74" s="32">
        <v>50</v>
      </c>
      <c r="D74" s="32"/>
      <c r="E74" s="32"/>
      <c r="F74" s="32"/>
      <c r="G74" s="32">
        <v>53</v>
      </c>
      <c r="H74" s="32">
        <v>50</v>
      </c>
      <c r="I74" s="32">
        <v>62</v>
      </c>
      <c r="J74" s="32">
        <v>57</v>
      </c>
      <c r="K74" s="33">
        <v>65</v>
      </c>
      <c r="L74" s="33"/>
      <c r="M74" s="39">
        <f t="shared" si="4"/>
        <v>7</v>
      </c>
      <c r="N74" s="35">
        <f>SUM(feb!F74 + mrt!L74 + apr!K74+ mei!L74+ M74)</f>
        <v>21</v>
      </c>
      <c r="O74" s="36">
        <f t="shared" si="5"/>
        <v>425</v>
      </c>
      <c r="P74" s="37">
        <f>SUM(feb!H74 + mrt!N74 + apr!M74+ mei!N74+ O74)</f>
        <v>1161</v>
      </c>
    </row>
    <row r="75" spans="1:16" x14ac:dyDescent="0.2">
      <c r="A75" s="6" t="s">
        <v>80</v>
      </c>
      <c r="B75" s="32"/>
      <c r="C75" s="32"/>
      <c r="D75" s="32">
        <v>103</v>
      </c>
      <c r="E75" s="32">
        <v>88</v>
      </c>
      <c r="F75" s="32"/>
      <c r="G75" s="32">
        <v>115</v>
      </c>
      <c r="H75" s="32"/>
      <c r="I75" s="32">
        <v>125</v>
      </c>
      <c r="J75" s="32"/>
      <c r="K75" s="33">
        <v>134</v>
      </c>
      <c r="L75" s="33"/>
      <c r="M75" s="39">
        <f t="shared" si="4"/>
        <v>5</v>
      </c>
      <c r="N75" s="35">
        <f>SUM(feb!F75 + mrt!L75 + apr!K75+ mei!L75+ M75)</f>
        <v>25</v>
      </c>
      <c r="O75" s="36">
        <f t="shared" si="5"/>
        <v>565</v>
      </c>
      <c r="P75" s="37">
        <f>SUM(feb!H75 + mrt!N75 + apr!M75+ mei!N75+ O75)</f>
        <v>2303</v>
      </c>
    </row>
    <row r="76" spans="1:16" x14ac:dyDescent="0.2">
      <c r="A76" s="6" t="s">
        <v>17</v>
      </c>
      <c r="B76" s="32">
        <v>155</v>
      </c>
      <c r="C76" s="32"/>
      <c r="D76" s="32"/>
      <c r="E76" s="32">
        <v>88</v>
      </c>
      <c r="F76" s="32">
        <v>79</v>
      </c>
      <c r="H76" s="32"/>
      <c r="I76" s="32"/>
      <c r="J76" s="32"/>
      <c r="K76" s="33"/>
      <c r="L76" s="33">
        <v>78</v>
      </c>
      <c r="M76" s="39">
        <f t="shared" si="4"/>
        <v>4</v>
      </c>
      <c r="N76" s="35">
        <f>SUM(feb!F76 + mrt!L76 + apr!K76+ mei!L76+ M76)</f>
        <v>22</v>
      </c>
      <c r="O76" s="36">
        <f t="shared" si="5"/>
        <v>400</v>
      </c>
      <c r="P76" s="37">
        <f>SUM(feb!H76 + mrt!N76 + apr!M76+ mei!N76+ O76)</f>
        <v>1857</v>
      </c>
    </row>
    <row r="77" spans="1:16" x14ac:dyDescent="0.2">
      <c r="A77" s="6" t="s">
        <v>18</v>
      </c>
      <c r="B77" s="32"/>
      <c r="C77" s="32">
        <v>79</v>
      </c>
      <c r="D77" s="32"/>
      <c r="E77" s="32">
        <v>88</v>
      </c>
      <c r="F77" s="32"/>
      <c r="G77" s="32"/>
      <c r="H77" s="32"/>
      <c r="I77" s="32"/>
      <c r="J77" s="32">
        <v>88</v>
      </c>
      <c r="K77" s="33"/>
      <c r="L77" s="33">
        <v>88</v>
      </c>
      <c r="M77" s="39">
        <f t="shared" si="4"/>
        <v>4</v>
      </c>
      <c r="N77" s="35">
        <f>SUM(feb!F77 + mrt!L77 + apr!K77+ mei!L77+ M77)</f>
        <v>17</v>
      </c>
      <c r="O77" s="36">
        <f t="shared" si="5"/>
        <v>343</v>
      </c>
      <c r="P77" s="37">
        <f>SUM(feb!H77 + mrt!N77 + apr!M77+ mei!N77+ O77)</f>
        <v>1405</v>
      </c>
    </row>
    <row r="78" spans="1:16" x14ac:dyDescent="0.2">
      <c r="A78" s="6" t="s">
        <v>105</v>
      </c>
      <c r="B78" s="32"/>
      <c r="C78" s="32">
        <v>79</v>
      </c>
      <c r="D78" s="32"/>
      <c r="E78" s="32">
        <v>88</v>
      </c>
      <c r="F78" s="32">
        <v>85</v>
      </c>
      <c r="G78" s="32"/>
      <c r="H78" s="32">
        <v>82</v>
      </c>
      <c r="I78" s="32"/>
      <c r="J78" s="32"/>
      <c r="K78" s="33"/>
      <c r="L78" s="33">
        <v>88</v>
      </c>
      <c r="M78" s="39">
        <f t="shared" si="4"/>
        <v>5</v>
      </c>
      <c r="N78" s="35">
        <f>SUM(feb!F78 + mrt!L78 + apr!K78+ mei!L78+ M78)</f>
        <v>16</v>
      </c>
      <c r="O78" s="36">
        <f t="shared" si="5"/>
        <v>422</v>
      </c>
      <c r="P78" s="37">
        <f>SUM(feb!H78 + mrt!N78 + apr!M78+ mei!N78+ O78)</f>
        <v>1440</v>
      </c>
    </row>
    <row r="79" spans="1:16" x14ac:dyDescent="0.2">
      <c r="A79" s="6" t="s">
        <v>109</v>
      </c>
      <c r="B79" s="32"/>
      <c r="C79" s="32"/>
      <c r="D79" s="32"/>
      <c r="E79" s="32"/>
      <c r="F79" s="32"/>
      <c r="G79" s="32"/>
      <c r="H79" s="32"/>
      <c r="I79" s="32"/>
      <c r="J79" s="32"/>
      <c r="K79" s="33"/>
      <c r="L79" s="33"/>
      <c r="M79" s="39">
        <f t="shared" si="4"/>
        <v>0</v>
      </c>
      <c r="N79" s="35">
        <f>SUM(feb!F79 + mrt!L79 + apr!K79+ mei!L79+ M79)</f>
        <v>0</v>
      </c>
      <c r="O79" s="36">
        <f t="shared" si="5"/>
        <v>0</v>
      </c>
      <c r="P79" s="37">
        <f>SUM(feb!H79 + mrt!N79 + apr!M79+ mei!N79+ O79)</f>
        <v>0</v>
      </c>
    </row>
    <row r="80" spans="1:16" x14ac:dyDescent="0.2">
      <c r="A80" s="6" t="s">
        <v>57</v>
      </c>
      <c r="B80" s="32"/>
      <c r="C80" s="32"/>
      <c r="D80" s="32"/>
      <c r="E80" s="32"/>
      <c r="F80" s="32"/>
      <c r="G80" s="32"/>
      <c r="H80" s="32"/>
      <c r="I80" s="32"/>
      <c r="J80" s="32"/>
      <c r="K80" s="33"/>
      <c r="L80" s="33"/>
      <c r="M80" s="39">
        <f t="shared" si="4"/>
        <v>0</v>
      </c>
      <c r="N80" s="35">
        <f>SUM(feb!F80 + mrt!L80 + apr!K80+ mei!L80+ M80)</f>
        <v>0</v>
      </c>
      <c r="O80" s="36">
        <f t="shared" si="5"/>
        <v>0</v>
      </c>
      <c r="P80" s="37">
        <f>SUM(feb!H80 + mrt!N80 + apr!M80+ mei!N80+ O80)</f>
        <v>0</v>
      </c>
    </row>
    <row r="81" spans="1:16" x14ac:dyDescent="0.2">
      <c r="A81" s="6" t="s">
        <v>19</v>
      </c>
      <c r="B81" s="32">
        <v>121</v>
      </c>
      <c r="C81" s="32">
        <v>75</v>
      </c>
      <c r="D81" s="32"/>
      <c r="E81" s="32">
        <v>82</v>
      </c>
      <c r="F81" s="32"/>
      <c r="G81" s="32">
        <v>112</v>
      </c>
      <c r="H81" s="32">
        <v>97</v>
      </c>
      <c r="I81" s="32">
        <v>111</v>
      </c>
      <c r="J81" s="32"/>
      <c r="K81" s="33">
        <v>96</v>
      </c>
      <c r="L81" s="33">
        <v>78</v>
      </c>
      <c r="M81" s="39">
        <f t="shared" si="4"/>
        <v>8</v>
      </c>
      <c r="N81" s="35">
        <f>SUM(feb!F81 + mrt!L81 + apr!K81+ mei!L81+ M81)</f>
        <v>30</v>
      </c>
      <c r="O81" s="36">
        <f t="shared" si="5"/>
        <v>772</v>
      </c>
      <c r="P81" s="37">
        <f>SUM(feb!H81 + mrt!N81 + apr!M81+ mei!N81+ O81)</f>
        <v>2502</v>
      </c>
    </row>
    <row r="82" spans="1:16" x14ac:dyDescent="0.2">
      <c r="A82" s="6" t="s">
        <v>75</v>
      </c>
      <c r="B82" s="32"/>
      <c r="C82" s="32">
        <v>75</v>
      </c>
      <c r="D82" s="32"/>
      <c r="E82" s="32">
        <v>82</v>
      </c>
      <c r="F82" s="32"/>
      <c r="G82" s="32">
        <v>112</v>
      </c>
      <c r="H82" s="32">
        <v>97</v>
      </c>
      <c r="I82" s="32"/>
      <c r="J82" s="32"/>
      <c r="K82" s="33"/>
      <c r="L82" s="33">
        <v>78</v>
      </c>
      <c r="M82" s="39">
        <f t="shared" si="4"/>
        <v>5</v>
      </c>
      <c r="N82" s="35">
        <f>SUM(feb!F82 + mrt!L82 + apr!K82+ mei!L82+ M82)</f>
        <v>10</v>
      </c>
      <c r="O82" s="36">
        <f t="shared" si="5"/>
        <v>444</v>
      </c>
      <c r="P82" s="37">
        <f>SUM(feb!H82 + mrt!N82 + apr!M82+ mei!N82+ O82)</f>
        <v>800</v>
      </c>
    </row>
    <row r="83" spans="1:16" x14ac:dyDescent="0.2">
      <c r="A83" s="6" t="s">
        <v>20</v>
      </c>
      <c r="B83" s="32"/>
      <c r="C83" s="32">
        <v>50</v>
      </c>
      <c r="D83" s="32"/>
      <c r="E83" s="32">
        <v>57</v>
      </c>
      <c r="F83" s="32">
        <v>62</v>
      </c>
      <c r="G83" s="32">
        <v>97</v>
      </c>
      <c r="H83" s="32">
        <v>78</v>
      </c>
      <c r="I83" s="32">
        <v>62</v>
      </c>
      <c r="J83" s="32">
        <v>57</v>
      </c>
      <c r="K83" s="33">
        <v>65</v>
      </c>
      <c r="L83" s="33">
        <v>55</v>
      </c>
      <c r="M83" s="39">
        <f t="shared" si="4"/>
        <v>9</v>
      </c>
      <c r="N83" s="35">
        <f>SUM(feb!F83 + mrt!L83 + apr!K83+ mei!L83+ M83)</f>
        <v>21</v>
      </c>
      <c r="O83" s="36">
        <f t="shared" si="5"/>
        <v>583</v>
      </c>
      <c r="P83" s="37">
        <f>SUM(feb!H83 + mrt!N83 + apr!M83+ mei!N83+ O83)</f>
        <v>1308</v>
      </c>
    </row>
    <row r="84" spans="1:16" x14ac:dyDescent="0.2">
      <c r="A84" s="6" t="s">
        <v>64</v>
      </c>
      <c r="B84" s="32"/>
      <c r="C84" s="32"/>
      <c r="D84" s="32"/>
      <c r="E84" s="32"/>
      <c r="F84" s="32"/>
      <c r="G84" s="32"/>
      <c r="H84" s="32"/>
      <c r="I84" s="32"/>
      <c r="J84" s="32"/>
      <c r="K84" s="33"/>
      <c r="L84" s="33"/>
      <c r="M84" s="39">
        <f t="shared" si="4"/>
        <v>0</v>
      </c>
      <c r="N84" s="35">
        <f>SUM(feb!F84 + mrt!L84 + apr!K84+ mei!L84+ M84)</f>
        <v>0</v>
      </c>
      <c r="O84" s="36">
        <f t="shared" si="5"/>
        <v>0</v>
      </c>
      <c r="P84" s="37">
        <f>SUM(feb!H84 + mrt!N84 + apr!M84+ mei!N84+ O84)</f>
        <v>0</v>
      </c>
    </row>
    <row r="85" spans="1:16" x14ac:dyDescent="0.2">
      <c r="A85" s="6" t="s">
        <v>26</v>
      </c>
      <c r="B85" s="32">
        <v>88</v>
      </c>
      <c r="C85" s="32">
        <v>50</v>
      </c>
      <c r="D85" s="32"/>
      <c r="E85" s="32">
        <v>57</v>
      </c>
      <c r="F85" s="32">
        <v>62</v>
      </c>
      <c r="G85" s="32">
        <v>71</v>
      </c>
      <c r="H85" s="32">
        <v>78</v>
      </c>
      <c r="I85" s="32">
        <v>62</v>
      </c>
      <c r="J85" s="32"/>
      <c r="K85" s="33"/>
      <c r="L85" s="33">
        <v>55</v>
      </c>
      <c r="M85" s="39">
        <f t="shared" si="4"/>
        <v>8</v>
      </c>
      <c r="N85" s="35">
        <f>SUM(feb!F85 + mrt!L85 + apr!K85+ mei!L85+ M85)</f>
        <v>13</v>
      </c>
      <c r="O85" s="36">
        <f t="shared" si="5"/>
        <v>523</v>
      </c>
      <c r="P85" s="37">
        <f>SUM(feb!H85 + mrt!N85 + apr!M85+ mei!N85+ O85)</f>
        <v>854</v>
      </c>
    </row>
    <row r="86" spans="1:16" x14ac:dyDescent="0.2">
      <c r="A86" s="6" t="s">
        <v>43</v>
      </c>
      <c r="B86" s="32">
        <v>155</v>
      </c>
      <c r="C86" s="32">
        <v>79</v>
      </c>
      <c r="D86" s="32">
        <v>103</v>
      </c>
      <c r="E86" s="32">
        <v>88</v>
      </c>
      <c r="F86" s="32">
        <v>79</v>
      </c>
      <c r="G86" s="32">
        <v>115</v>
      </c>
      <c r="H86" s="32">
        <v>79</v>
      </c>
      <c r="I86" s="32"/>
      <c r="J86" s="32"/>
      <c r="K86" s="33">
        <v>70</v>
      </c>
      <c r="L86" s="33">
        <v>78</v>
      </c>
      <c r="M86" s="39">
        <f t="shared" si="4"/>
        <v>9</v>
      </c>
      <c r="N86" s="35">
        <f>SUM(feb!F86 + mrt!L86 + apr!K86+ mei!L86+ M86)</f>
        <v>40</v>
      </c>
      <c r="O86" s="36">
        <f t="shared" si="5"/>
        <v>846</v>
      </c>
      <c r="P86" s="37">
        <f>SUM(feb!H86 + mrt!N86 + apr!M86+ mei!N86+ O86)</f>
        <v>3517</v>
      </c>
    </row>
    <row r="87" spans="1:16" x14ac:dyDescent="0.2">
      <c r="A87" s="6" t="s">
        <v>121</v>
      </c>
      <c r="B87" s="32"/>
      <c r="C87" s="32">
        <v>50</v>
      </c>
      <c r="D87" s="32"/>
      <c r="E87" s="32">
        <v>57</v>
      </c>
      <c r="F87" s="32">
        <v>62</v>
      </c>
      <c r="G87" s="32">
        <v>53</v>
      </c>
      <c r="H87" s="32">
        <v>50</v>
      </c>
      <c r="I87" s="32"/>
      <c r="J87" s="32">
        <v>57</v>
      </c>
      <c r="K87" s="33"/>
      <c r="L87" s="33">
        <v>55</v>
      </c>
      <c r="M87" s="39">
        <f t="shared" si="4"/>
        <v>7</v>
      </c>
      <c r="N87" s="35">
        <f>SUM(feb!F87 + mrt!L87 + apr!K87+ mei!L87+ M87)</f>
        <v>16</v>
      </c>
      <c r="O87" s="36">
        <f t="shared" si="5"/>
        <v>384</v>
      </c>
      <c r="P87" s="37">
        <f>SUM(feb!H87 + mrt!N87 + apr!M87+ mei!N87+ O87)</f>
        <v>937</v>
      </c>
    </row>
    <row r="88" spans="1:16" x14ac:dyDescent="0.2">
      <c r="A88" s="6" t="s">
        <v>61</v>
      </c>
      <c r="B88" s="32"/>
      <c r="C88" s="32"/>
      <c r="D88" s="32"/>
      <c r="E88" s="32"/>
      <c r="F88" s="32"/>
      <c r="G88" s="32"/>
      <c r="H88" s="32"/>
      <c r="I88" s="32"/>
      <c r="J88" s="32"/>
      <c r="K88" s="33"/>
      <c r="L88" s="33"/>
      <c r="M88" s="39">
        <f t="shared" si="4"/>
        <v>0</v>
      </c>
      <c r="N88" s="35">
        <f>SUM(feb!F88 + mrt!L88 + apr!K88+ mei!L88+ M88)</f>
        <v>0</v>
      </c>
      <c r="O88" s="36">
        <f t="shared" si="5"/>
        <v>0</v>
      </c>
      <c r="P88" s="37">
        <f>SUM(feb!H88 + mrt!N88 + apr!M88+ mei!N88+ O88)</f>
        <v>0</v>
      </c>
    </row>
    <row r="89" spans="1:16" x14ac:dyDescent="0.2">
      <c r="A89" s="6" t="s">
        <v>112</v>
      </c>
      <c r="B89" s="32">
        <v>88</v>
      </c>
      <c r="C89" s="32"/>
      <c r="D89" s="32"/>
      <c r="E89" s="32"/>
      <c r="F89" s="32"/>
      <c r="G89" s="32"/>
      <c r="H89" s="32"/>
      <c r="I89" s="32"/>
      <c r="J89" s="32"/>
      <c r="K89" s="33"/>
      <c r="L89" s="33"/>
      <c r="M89" s="39">
        <f t="shared" si="4"/>
        <v>1</v>
      </c>
      <c r="N89" s="35">
        <f>SUM(feb!F89 + mrt!L89 + apr!K89+ mei!L89+ M89)</f>
        <v>6</v>
      </c>
      <c r="O89" s="36">
        <f t="shared" si="5"/>
        <v>88</v>
      </c>
      <c r="P89" s="37">
        <f>SUM(feb!H89 + mrt!N89 + apr!M89+ mei!N89+ O89)</f>
        <v>376</v>
      </c>
    </row>
    <row r="90" spans="1:16" x14ac:dyDescent="0.2">
      <c r="A90" s="6" t="s">
        <v>96</v>
      </c>
      <c r="B90" s="32"/>
      <c r="C90" s="32"/>
      <c r="D90" s="32"/>
      <c r="E90" s="32"/>
      <c r="F90" s="32"/>
      <c r="G90" s="32"/>
      <c r="H90" s="32"/>
      <c r="I90" s="32"/>
      <c r="J90" s="32"/>
      <c r="K90" s="33"/>
      <c r="L90" s="33"/>
      <c r="M90" s="39">
        <f t="shared" si="4"/>
        <v>0</v>
      </c>
      <c r="N90" s="35">
        <f>SUM(feb!F90 + mrt!L90 + apr!K90+ mei!L90+ M90)</f>
        <v>0</v>
      </c>
      <c r="O90" s="36">
        <f t="shared" si="5"/>
        <v>0</v>
      </c>
      <c r="P90" s="37">
        <f>SUM(feb!H90 + mrt!N90 + apr!M90+ mei!N90+ O90)</f>
        <v>0</v>
      </c>
    </row>
    <row r="91" spans="1:16" ht="13.5" customHeight="1" x14ac:dyDescent="0.2">
      <c r="A91" s="6" t="s">
        <v>97</v>
      </c>
      <c r="B91" s="32"/>
      <c r="C91" s="32"/>
      <c r="D91" s="32"/>
      <c r="E91" s="32"/>
      <c r="F91" s="32"/>
      <c r="G91" s="32"/>
      <c r="H91" s="32"/>
      <c r="I91" s="32"/>
      <c r="J91" s="32"/>
      <c r="K91" s="33"/>
      <c r="L91" s="33"/>
      <c r="M91" s="39">
        <f t="shared" si="4"/>
        <v>0</v>
      </c>
      <c r="N91" s="35">
        <f>SUM(feb!F91 + mrt!L91 + apr!K91+ mei!L91+ M91)</f>
        <v>0</v>
      </c>
      <c r="O91" s="36">
        <f t="shared" si="5"/>
        <v>0</v>
      </c>
      <c r="P91" s="37">
        <f>SUM(feb!H91 + mrt!N91 + apr!M91+ mei!N91+ O91)</f>
        <v>0</v>
      </c>
    </row>
    <row r="92" spans="1:16" ht="13.5" customHeight="1" x14ac:dyDescent="0.2">
      <c r="A92" s="6" t="s">
        <v>82</v>
      </c>
      <c r="B92" s="32"/>
      <c r="C92" s="32"/>
      <c r="D92" s="32"/>
      <c r="E92" s="32"/>
      <c r="F92" s="32"/>
      <c r="G92" s="32"/>
      <c r="H92" s="32"/>
      <c r="I92" s="32"/>
      <c r="J92" s="32"/>
      <c r="K92" s="33"/>
      <c r="L92" s="33"/>
      <c r="M92" s="39">
        <f t="shared" si="4"/>
        <v>0</v>
      </c>
      <c r="N92" s="35">
        <f>SUM(feb!F92 + mrt!L92 + apr!K92+ mei!L92+ M92)</f>
        <v>4</v>
      </c>
      <c r="O92" s="36">
        <f t="shared" si="5"/>
        <v>0</v>
      </c>
      <c r="P92" s="37">
        <f>SUM(feb!H92 + mrt!N92 + apr!M92+ mei!N92+ O92)</f>
        <v>464</v>
      </c>
    </row>
    <row r="93" spans="1:16" x14ac:dyDescent="0.2">
      <c r="A93" s="6" t="s">
        <v>73</v>
      </c>
      <c r="B93" s="32"/>
      <c r="C93" s="32"/>
      <c r="D93" s="32"/>
      <c r="E93" s="32"/>
      <c r="F93" s="32"/>
      <c r="G93" s="32"/>
      <c r="H93" s="32"/>
      <c r="I93" s="32"/>
      <c r="J93" s="32"/>
      <c r="K93" s="33"/>
      <c r="L93" s="33"/>
      <c r="M93" s="39">
        <f t="shared" si="4"/>
        <v>0</v>
      </c>
      <c r="N93" s="35">
        <f>SUM(feb!F93 + mrt!L93 + apr!K93+ mei!L93+ M93)</f>
        <v>0</v>
      </c>
      <c r="O93" s="36">
        <f t="shared" si="5"/>
        <v>0</v>
      </c>
      <c r="P93" s="37">
        <f>SUM(feb!H93 + mrt!N93 + apr!M93+ mei!N93+ O93)</f>
        <v>0</v>
      </c>
    </row>
    <row r="94" spans="1:16" x14ac:dyDescent="0.2">
      <c r="A94" s="13" t="s">
        <v>108</v>
      </c>
      <c r="B94" s="32"/>
      <c r="C94" s="32"/>
      <c r="D94" s="32"/>
      <c r="E94" s="32"/>
      <c r="F94" s="32"/>
      <c r="G94" s="32"/>
      <c r="H94" s="32"/>
      <c r="I94" s="32"/>
      <c r="J94" s="32"/>
      <c r="K94" s="33"/>
      <c r="L94" s="33"/>
      <c r="M94" s="39">
        <f t="shared" si="4"/>
        <v>0</v>
      </c>
      <c r="N94" s="35">
        <f>SUM(feb!F94 + mrt!L94 + apr!K94+ mei!L94+ M94)</f>
        <v>0</v>
      </c>
      <c r="O94" s="36">
        <f t="shared" si="5"/>
        <v>0</v>
      </c>
      <c r="P94" s="37">
        <f>SUM(feb!H94 + mrt!N94 + apr!M94+ mei!N94+ O94)</f>
        <v>0</v>
      </c>
    </row>
    <row r="95" spans="1:16" x14ac:dyDescent="0.2">
      <c r="A95" s="13" t="s">
        <v>98</v>
      </c>
      <c r="B95" s="32"/>
      <c r="C95" s="32"/>
      <c r="D95" s="32"/>
      <c r="E95" s="32"/>
      <c r="F95" s="32"/>
      <c r="G95" s="32"/>
      <c r="H95" s="32"/>
      <c r="I95" s="32"/>
      <c r="J95" s="32"/>
      <c r="K95" s="33"/>
      <c r="L95" s="33"/>
      <c r="M95" s="39">
        <f t="shared" si="4"/>
        <v>0</v>
      </c>
      <c r="N95" s="35">
        <f>SUM(feb!F95 + mrt!L95 + apr!K95+ mei!L95+ M95)</f>
        <v>1</v>
      </c>
      <c r="O95" s="36">
        <f t="shared" si="5"/>
        <v>0</v>
      </c>
      <c r="P95" s="37">
        <f>SUM(feb!H95 + mrt!N95 + apr!M95+ mei!N95+ O95)</f>
        <v>62</v>
      </c>
    </row>
    <row r="96" spans="1:16" x14ac:dyDescent="0.2">
      <c r="A96" s="13" t="s">
        <v>116</v>
      </c>
      <c r="B96" s="32"/>
      <c r="C96" s="32"/>
      <c r="D96" s="32"/>
      <c r="E96" s="32"/>
      <c r="F96" s="32">
        <v>85</v>
      </c>
      <c r="G96" s="32"/>
      <c r="H96" s="32">
        <v>82</v>
      </c>
      <c r="I96" s="32"/>
      <c r="J96" s="32"/>
      <c r="K96" s="33"/>
      <c r="L96" s="33"/>
      <c r="M96" s="39">
        <f t="shared" si="4"/>
        <v>2</v>
      </c>
      <c r="N96" s="35">
        <f>SUM(feb!F96 + mrt!L96 + apr!K96+ mei!L96+ M96)</f>
        <v>3</v>
      </c>
      <c r="O96" s="36">
        <f t="shared" si="5"/>
        <v>167</v>
      </c>
      <c r="P96" s="37">
        <f>SUM(feb!H96 + mrt!N96 + apr!M96+ mei!N96+ O96)</f>
        <v>239</v>
      </c>
    </row>
    <row r="97" spans="1:16" x14ac:dyDescent="0.2">
      <c r="A97" s="13" t="s">
        <v>101</v>
      </c>
      <c r="B97" s="32">
        <v>121</v>
      </c>
      <c r="C97" s="32">
        <v>75</v>
      </c>
      <c r="D97" s="32"/>
      <c r="E97" s="32"/>
      <c r="F97" s="32">
        <v>84</v>
      </c>
      <c r="G97" s="32">
        <v>112</v>
      </c>
      <c r="H97" s="32">
        <v>97</v>
      </c>
      <c r="I97" s="32">
        <v>111</v>
      </c>
      <c r="J97" s="32"/>
      <c r="K97" s="33">
        <v>96</v>
      </c>
      <c r="L97" s="33"/>
      <c r="M97" s="39">
        <f t="shared" si="4"/>
        <v>7</v>
      </c>
      <c r="N97" s="35">
        <f>SUM(feb!F97 + mrt!L97 + apr!K97+ mei!L97+ M97)</f>
        <v>24</v>
      </c>
      <c r="O97" s="36">
        <f t="shared" si="5"/>
        <v>696</v>
      </c>
      <c r="P97" s="37">
        <f>SUM(feb!H97 + mrt!N97 + apr!M97+ mei!N97+ O97)</f>
        <v>2026</v>
      </c>
    </row>
    <row r="98" spans="1:16" x14ac:dyDescent="0.2">
      <c r="A98" s="13" t="s">
        <v>99</v>
      </c>
      <c r="B98" s="32"/>
      <c r="C98" s="32"/>
      <c r="D98" s="32"/>
      <c r="E98" s="32"/>
      <c r="F98" s="32"/>
      <c r="G98" s="32"/>
      <c r="H98" s="32"/>
      <c r="I98" s="32"/>
      <c r="J98" s="32"/>
      <c r="K98" s="33"/>
      <c r="L98" s="33"/>
      <c r="M98" s="39">
        <f t="shared" si="4"/>
        <v>0</v>
      </c>
      <c r="N98" s="35">
        <f>SUM(feb!F98 + mrt!L98 + apr!K98+ mei!L98+ M98)</f>
        <v>5</v>
      </c>
      <c r="O98" s="36">
        <f t="shared" si="5"/>
        <v>0</v>
      </c>
      <c r="P98" s="37">
        <f>SUM(feb!H98 + mrt!N98 + apr!M98+ mei!N98+ O98)</f>
        <v>518</v>
      </c>
    </row>
    <row r="99" spans="1:16" x14ac:dyDescent="0.2">
      <c r="A99" s="13" t="s">
        <v>74</v>
      </c>
      <c r="B99" s="32">
        <v>88</v>
      </c>
      <c r="C99" s="32">
        <v>50</v>
      </c>
      <c r="D99" s="32"/>
      <c r="E99" s="32">
        <v>57</v>
      </c>
      <c r="F99" s="32">
        <v>62</v>
      </c>
      <c r="G99" s="32">
        <v>71</v>
      </c>
      <c r="H99" s="32">
        <v>78</v>
      </c>
      <c r="I99" s="32"/>
      <c r="J99" s="32"/>
      <c r="K99" s="33">
        <v>65</v>
      </c>
      <c r="L99" s="33">
        <v>55</v>
      </c>
      <c r="M99" s="39">
        <f t="shared" si="4"/>
        <v>8</v>
      </c>
      <c r="N99" s="35">
        <f>SUM(feb!F99 + mrt!L99 + apr!K99+ mei!L99+ M99)</f>
        <v>23</v>
      </c>
      <c r="O99" s="36">
        <f t="shared" si="5"/>
        <v>526</v>
      </c>
      <c r="P99" s="37">
        <f>SUM(feb!H99 + mrt!N99 + apr!M99+ mei!N99+ O99)</f>
        <v>1456</v>
      </c>
    </row>
    <row r="100" spans="1:16" ht="13.5" thickBot="1" x14ac:dyDescent="0.25">
      <c r="A100" s="7" t="s">
        <v>21</v>
      </c>
      <c r="B100" s="38"/>
      <c r="C100" s="38">
        <v>50</v>
      </c>
      <c r="D100" s="38"/>
      <c r="E100" s="32">
        <v>57</v>
      </c>
      <c r="F100" s="32">
        <v>62</v>
      </c>
      <c r="G100" s="38"/>
      <c r="H100" s="32">
        <v>78</v>
      </c>
      <c r="I100" s="42"/>
      <c r="J100" s="38"/>
      <c r="K100" s="40"/>
      <c r="L100" s="33">
        <v>55</v>
      </c>
      <c r="M100" s="39">
        <f t="shared" si="4"/>
        <v>5</v>
      </c>
      <c r="N100" s="35">
        <f>SUM(feb!F100 + mrt!L100 + apr!K100+ mei!L100+ M100)</f>
        <v>7</v>
      </c>
      <c r="O100" s="36">
        <f t="shared" si="5"/>
        <v>302</v>
      </c>
      <c r="P100" s="37">
        <f>SUM(feb!H100 + mrt!N100 + apr!M100+ mei!N100+ O100)</f>
        <v>402</v>
      </c>
    </row>
  </sheetData>
  <mergeCells count="4">
    <mergeCell ref="O2:O3"/>
    <mergeCell ref="P2:P3"/>
    <mergeCell ref="M2:M3"/>
    <mergeCell ref="N2:N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100"/>
  <sheetViews>
    <sheetView zoomScale="130" zoomScaleNormal="130" workbookViewId="0">
      <pane ySplit="3" topLeftCell="A4" activePane="bottomLeft" state="frozen"/>
      <selection pane="bottomLeft"/>
    </sheetView>
  </sheetViews>
  <sheetFormatPr defaultColWidth="9" defaultRowHeight="12.75" x14ac:dyDescent="0.2"/>
  <cols>
    <col min="1" max="1" width="16.5703125" customWidth="1"/>
    <col min="2" max="9" width="4" customWidth="1"/>
    <col min="10" max="13" width="5.5703125" customWidth="1"/>
  </cols>
  <sheetData>
    <row r="1" spans="1:13" ht="27.75" customHeight="1" thickBot="1" x14ac:dyDescent="0.3">
      <c r="A1" s="19" t="s">
        <v>143</v>
      </c>
      <c r="M1" s="20" t="s">
        <v>27</v>
      </c>
    </row>
    <row r="2" spans="1:13" s="1" customFormat="1" ht="54.75" customHeight="1" x14ac:dyDescent="0.2">
      <c r="A2" s="8"/>
      <c r="B2" s="10" t="s">
        <v>0</v>
      </c>
      <c r="C2" s="10" t="s">
        <v>1</v>
      </c>
      <c r="D2" s="10" t="s">
        <v>0</v>
      </c>
      <c r="E2" s="10" t="s">
        <v>1</v>
      </c>
      <c r="F2" s="10" t="s">
        <v>0</v>
      </c>
      <c r="G2" s="10" t="s">
        <v>1</v>
      </c>
      <c r="H2" s="10" t="s">
        <v>0</v>
      </c>
      <c r="I2" s="10" t="s">
        <v>1</v>
      </c>
      <c r="J2" s="101" t="s">
        <v>151</v>
      </c>
      <c r="K2" s="99" t="s">
        <v>30</v>
      </c>
      <c r="L2" s="93" t="s">
        <v>28</v>
      </c>
      <c r="M2" s="95" t="s">
        <v>29</v>
      </c>
    </row>
    <row r="3" spans="1:13" ht="18" customHeight="1" thickBot="1" x14ac:dyDescent="0.25">
      <c r="A3" s="5"/>
      <c r="B3" s="3">
        <v>6</v>
      </c>
      <c r="C3" s="3">
        <v>7</v>
      </c>
      <c r="D3" s="3">
        <v>13</v>
      </c>
      <c r="E3" s="3">
        <v>14</v>
      </c>
      <c r="F3" s="3">
        <v>20</v>
      </c>
      <c r="G3" s="3">
        <v>21</v>
      </c>
      <c r="H3" s="31">
        <v>27</v>
      </c>
      <c r="I3" s="31">
        <v>28</v>
      </c>
      <c r="J3" s="102"/>
      <c r="K3" s="100"/>
      <c r="L3" s="94"/>
      <c r="M3" s="96"/>
    </row>
    <row r="4" spans="1:13" x14ac:dyDescent="0.2">
      <c r="A4" s="6" t="s">
        <v>83</v>
      </c>
      <c r="B4" s="32"/>
      <c r="C4" s="32"/>
      <c r="D4" s="32"/>
      <c r="E4" s="32"/>
      <c r="F4" s="32"/>
      <c r="G4" s="32">
        <v>85</v>
      </c>
      <c r="H4" s="33"/>
      <c r="I4" s="33"/>
      <c r="J4" s="39">
        <f>COUNT(B4:I4)</f>
        <v>1</v>
      </c>
      <c r="K4" s="43">
        <f>SUM(feb!F4 + mrt!L4 + apr!K4+ mei!L4+ jun!M4+ J4)</f>
        <v>16</v>
      </c>
      <c r="L4" s="36">
        <f>SUM(B4:I4)</f>
        <v>85</v>
      </c>
      <c r="M4" s="37">
        <f>SUM(feb!H4 + mrt!N4 + apr!M4+ mei!N4+ jun!O4+ L4)</f>
        <v>1730</v>
      </c>
    </row>
    <row r="5" spans="1:13" x14ac:dyDescent="0.2">
      <c r="A5" s="6" t="s">
        <v>2</v>
      </c>
      <c r="B5" s="32"/>
      <c r="C5" s="32"/>
      <c r="D5" s="32"/>
      <c r="E5" s="32"/>
      <c r="F5" s="32"/>
      <c r="G5" s="32"/>
      <c r="H5" s="33"/>
      <c r="I5" s="33"/>
      <c r="J5" s="39">
        <f t="shared" ref="J5:J66" si="0">COUNT(B5:I5)</f>
        <v>0</v>
      </c>
      <c r="K5" s="43">
        <f>SUM(feb!F5 + mrt!L5 + apr!K5+ mei!L5+ jun!M5+ J5)</f>
        <v>0</v>
      </c>
      <c r="L5" s="36">
        <f t="shared" ref="L5:L66" si="1">SUM(B5:I5)</f>
        <v>0</v>
      </c>
      <c r="M5" s="37">
        <f>SUM(feb!H5 + mrt!N5 + apr!M5+ mei!N5+ jun!O5+ L5)</f>
        <v>0</v>
      </c>
    </row>
    <row r="6" spans="1:13" x14ac:dyDescent="0.2">
      <c r="A6" s="6" t="s">
        <v>22</v>
      </c>
      <c r="B6" s="32"/>
      <c r="C6" s="32"/>
      <c r="D6" s="32"/>
      <c r="E6" s="32"/>
      <c r="F6" s="32"/>
      <c r="G6" s="32"/>
      <c r="H6" s="33"/>
      <c r="I6" s="33"/>
      <c r="J6" s="39">
        <f t="shared" si="0"/>
        <v>0</v>
      </c>
      <c r="K6" s="43">
        <f>SUM(feb!F6 + mrt!L6 + apr!K6+ mei!L6+ jun!M6+ J6)</f>
        <v>1</v>
      </c>
      <c r="L6" s="36">
        <f t="shared" si="1"/>
        <v>0</v>
      </c>
      <c r="M6" s="37">
        <f>SUM(feb!H6 + mrt!N6 + apr!M6+ mei!N6+ jun!O6+ L6)</f>
        <v>63</v>
      </c>
    </row>
    <row r="7" spans="1:13" x14ac:dyDescent="0.2">
      <c r="A7" s="6" t="s">
        <v>62</v>
      </c>
      <c r="B7" s="32"/>
      <c r="C7" s="32"/>
      <c r="D7" s="32"/>
      <c r="E7" s="32"/>
      <c r="F7" s="32"/>
      <c r="G7" s="32"/>
      <c r="H7" s="33"/>
      <c r="I7" s="33"/>
      <c r="J7" s="39">
        <f t="shared" si="0"/>
        <v>0</v>
      </c>
      <c r="K7" s="43">
        <f>SUM(feb!F7 + mrt!L7 + apr!K7+ mei!L7+ jun!M7+ J7)</f>
        <v>10</v>
      </c>
      <c r="L7" s="36">
        <f t="shared" si="1"/>
        <v>0</v>
      </c>
      <c r="M7" s="37">
        <f>SUM(feb!H7 + mrt!N7 + apr!M7+ mei!N7+ jun!O7+ L7)</f>
        <v>905</v>
      </c>
    </row>
    <row r="8" spans="1:13" x14ac:dyDescent="0.2">
      <c r="A8" s="6" t="s">
        <v>55</v>
      </c>
      <c r="B8" s="32"/>
      <c r="C8" s="32"/>
      <c r="D8" s="32"/>
      <c r="E8" s="32"/>
      <c r="F8" s="32"/>
      <c r="G8" s="32"/>
      <c r="H8" s="33"/>
      <c r="I8" s="33"/>
      <c r="J8" s="39">
        <f t="shared" si="0"/>
        <v>0</v>
      </c>
      <c r="K8" s="43">
        <f>SUM(feb!F8 + mrt!L8 + apr!K8+ mei!L8+ jun!M8+ J8)</f>
        <v>0</v>
      </c>
      <c r="L8" s="36">
        <f t="shared" si="1"/>
        <v>0</v>
      </c>
      <c r="M8" s="37">
        <f>SUM(feb!H8 + mrt!N8 + apr!M8+ mei!N8+ jun!O8+ L8)</f>
        <v>0</v>
      </c>
    </row>
    <row r="9" spans="1:13" x14ac:dyDescent="0.2">
      <c r="A9" s="6" t="s">
        <v>59</v>
      </c>
      <c r="B9" s="32">
        <v>112</v>
      </c>
      <c r="C9" s="32">
        <v>76</v>
      </c>
      <c r="D9" s="32"/>
      <c r="E9" s="32"/>
      <c r="F9" s="32">
        <v>108</v>
      </c>
      <c r="G9" s="32">
        <v>82</v>
      </c>
      <c r="H9" s="33"/>
      <c r="I9" s="33"/>
      <c r="J9" s="39">
        <f t="shared" si="0"/>
        <v>4</v>
      </c>
      <c r="K9" s="43">
        <f>SUM(feb!F9 + mrt!L9 + apr!K9+ mei!L9+ jun!M9+ J9)</f>
        <v>28</v>
      </c>
      <c r="L9" s="36">
        <f t="shared" si="1"/>
        <v>378</v>
      </c>
      <c r="M9" s="37">
        <f>SUM(feb!H9 + mrt!N9 + apr!M9+ mei!N9+ jun!O9+ L9)</f>
        <v>2278</v>
      </c>
    </row>
    <row r="10" spans="1:13" x14ac:dyDescent="0.2">
      <c r="A10" s="6" t="s">
        <v>3</v>
      </c>
      <c r="B10" s="32"/>
      <c r="C10" s="32"/>
      <c r="D10" s="32"/>
      <c r="E10" s="32"/>
      <c r="F10" s="32"/>
      <c r="G10" s="32"/>
      <c r="H10" s="33"/>
      <c r="I10" s="33"/>
      <c r="J10" s="39">
        <f t="shared" si="0"/>
        <v>0</v>
      </c>
      <c r="K10" s="43">
        <f>SUM(feb!F10 + mrt!L10 + apr!K10+ mei!L10+ jun!M10+ J10)</f>
        <v>30</v>
      </c>
      <c r="L10" s="36">
        <f t="shared" si="1"/>
        <v>0</v>
      </c>
      <c r="M10" s="37">
        <f>SUM(feb!H10 + mrt!N10 + apr!M10+ mei!N10+ jun!O10+ L10)</f>
        <v>2742</v>
      </c>
    </row>
    <row r="11" spans="1:13" x14ac:dyDescent="0.2">
      <c r="A11" s="6" t="s">
        <v>58</v>
      </c>
      <c r="B11" s="32"/>
      <c r="C11" s="32">
        <v>83</v>
      </c>
      <c r="D11" s="32"/>
      <c r="E11" s="32">
        <v>90</v>
      </c>
      <c r="F11" s="32"/>
      <c r="G11" s="32"/>
      <c r="H11" s="33"/>
      <c r="I11" s="33"/>
      <c r="J11" s="39">
        <f t="shared" si="0"/>
        <v>2</v>
      </c>
      <c r="K11" s="43">
        <f>SUM(feb!F11 + mrt!L11 + apr!K11+ mei!L11+ jun!M11+ J11)</f>
        <v>30</v>
      </c>
      <c r="L11" s="36">
        <f t="shared" si="1"/>
        <v>173</v>
      </c>
      <c r="M11" s="37">
        <f>SUM(feb!H11 + mrt!N11 + apr!M11+ mei!N11+ jun!O11+ L11)</f>
        <v>2578</v>
      </c>
    </row>
    <row r="12" spans="1:13" x14ac:dyDescent="0.2">
      <c r="A12" s="6" t="s">
        <v>44</v>
      </c>
      <c r="B12" s="32">
        <v>62</v>
      </c>
      <c r="C12" s="32"/>
      <c r="D12" s="32"/>
      <c r="E12" s="32"/>
      <c r="F12" s="32">
        <v>108</v>
      </c>
      <c r="G12" s="32">
        <v>82</v>
      </c>
      <c r="H12" s="33"/>
      <c r="I12" s="33"/>
      <c r="J12" s="39">
        <f t="shared" si="0"/>
        <v>3</v>
      </c>
      <c r="K12" s="43">
        <f>SUM(feb!F12 + mrt!L12 + apr!K12+ mei!L12+ jun!M12+ J12)</f>
        <v>28</v>
      </c>
      <c r="L12" s="36">
        <f t="shared" si="1"/>
        <v>252</v>
      </c>
      <c r="M12" s="37">
        <f>SUM(feb!H12 + mrt!N12 + apr!M12+ mei!N12+ jun!O12+ L12)</f>
        <v>2253</v>
      </c>
    </row>
    <row r="13" spans="1:13" x14ac:dyDescent="0.2">
      <c r="A13" s="6" t="s">
        <v>48</v>
      </c>
      <c r="B13" s="32"/>
      <c r="C13" s="32">
        <v>83</v>
      </c>
      <c r="D13" s="32">
        <v>128</v>
      </c>
      <c r="E13" s="32">
        <v>90</v>
      </c>
      <c r="F13" s="32">
        <v>113</v>
      </c>
      <c r="G13" s="32"/>
      <c r="H13" s="33">
        <v>138</v>
      </c>
      <c r="I13" s="33"/>
      <c r="J13" s="39">
        <f t="shared" si="0"/>
        <v>5</v>
      </c>
      <c r="K13" s="43">
        <f>SUM(feb!F13 + mrt!L13 + apr!K13+ mei!L13+ jun!M13+ J13)</f>
        <v>26</v>
      </c>
      <c r="L13" s="36">
        <f t="shared" si="1"/>
        <v>552</v>
      </c>
      <c r="M13" s="37">
        <f>SUM(feb!H13 + mrt!N13 + apr!M13+ mei!N13+ jun!O13+ L13)</f>
        <v>2554</v>
      </c>
    </row>
    <row r="14" spans="1:13" x14ac:dyDescent="0.2">
      <c r="A14" s="6" t="s">
        <v>45</v>
      </c>
      <c r="B14" s="32"/>
      <c r="C14" s="32"/>
      <c r="D14" s="32"/>
      <c r="E14" s="32"/>
      <c r="F14" s="32"/>
      <c r="G14" s="32"/>
      <c r="H14" s="33"/>
      <c r="I14" s="33"/>
      <c r="J14" s="39">
        <f t="shared" si="0"/>
        <v>0</v>
      </c>
      <c r="K14" s="43">
        <f>SUM(feb!F14 + mrt!L14 + apr!K14+ mei!L14+ jun!M14+ J14)</f>
        <v>5</v>
      </c>
      <c r="L14" s="36">
        <f t="shared" si="1"/>
        <v>0</v>
      </c>
      <c r="M14" s="37">
        <f>SUM(feb!H14 + mrt!N14 + apr!M14+ mei!N14+ jun!O14+ L14)</f>
        <v>322</v>
      </c>
    </row>
    <row r="15" spans="1:13" x14ac:dyDescent="0.2">
      <c r="A15" s="6" t="s">
        <v>52</v>
      </c>
      <c r="B15" s="32"/>
      <c r="C15" s="32"/>
      <c r="D15" s="32">
        <v>128</v>
      </c>
      <c r="E15" s="32"/>
      <c r="F15" s="32"/>
      <c r="G15" s="32"/>
      <c r="H15" s="33"/>
      <c r="I15" s="33"/>
      <c r="J15" s="39">
        <f t="shared" si="0"/>
        <v>1</v>
      </c>
      <c r="K15" s="43">
        <f>SUM(feb!F15 + mrt!L15 + apr!K15+ mei!L15+ jun!M15+ J15)</f>
        <v>11</v>
      </c>
      <c r="L15" s="36">
        <f t="shared" si="1"/>
        <v>128</v>
      </c>
      <c r="M15" s="37">
        <f>SUM(feb!H15 + mrt!N15 + apr!M15+ mei!N15+ jun!O15+ L15)</f>
        <v>1016</v>
      </c>
    </row>
    <row r="16" spans="1:13" x14ac:dyDescent="0.2">
      <c r="A16" s="6" t="s">
        <v>65</v>
      </c>
      <c r="B16" s="32">
        <v>64</v>
      </c>
      <c r="C16" s="32">
        <v>52</v>
      </c>
      <c r="D16" s="32"/>
      <c r="E16" s="32">
        <v>54</v>
      </c>
      <c r="F16" s="32"/>
      <c r="G16" s="32">
        <v>60</v>
      </c>
      <c r="H16" s="33"/>
      <c r="I16" s="33"/>
      <c r="J16" s="39">
        <f t="shared" si="0"/>
        <v>4</v>
      </c>
      <c r="K16" s="43">
        <f>SUM(feb!F16 + mrt!L16 + apr!K16+ mei!L16+ jun!M16+ J16)</f>
        <v>13</v>
      </c>
      <c r="L16" s="36">
        <f t="shared" si="1"/>
        <v>230</v>
      </c>
      <c r="M16" s="37">
        <f>SUM(feb!H16 + mrt!N16 + apr!M16+ mei!N16+ jun!O16+ L16)</f>
        <v>703</v>
      </c>
    </row>
    <row r="17" spans="1:13" x14ac:dyDescent="0.2">
      <c r="A17" s="6" t="s">
        <v>94</v>
      </c>
      <c r="B17" s="32"/>
      <c r="C17" s="32"/>
      <c r="D17" s="32"/>
      <c r="E17" s="32"/>
      <c r="F17" s="32"/>
      <c r="G17" s="32"/>
      <c r="H17" s="33"/>
      <c r="I17" s="33"/>
      <c r="J17" s="39">
        <f t="shared" si="0"/>
        <v>0</v>
      </c>
      <c r="K17" s="43">
        <f>SUM(feb!F17 + mrt!L17 + apr!K17+ mei!L17+ jun!M17+ J17)</f>
        <v>0</v>
      </c>
      <c r="L17" s="36">
        <f t="shared" si="1"/>
        <v>0</v>
      </c>
      <c r="M17" s="37">
        <f>SUM(feb!H17 + mrt!N17 + apr!M17+ mei!N17+ jun!O17+ L17)</f>
        <v>0</v>
      </c>
    </row>
    <row r="18" spans="1:13" x14ac:dyDescent="0.2">
      <c r="A18" s="6" t="s">
        <v>70</v>
      </c>
      <c r="B18" s="32">
        <v>64</v>
      </c>
      <c r="C18" s="32"/>
      <c r="D18" s="32"/>
      <c r="E18" s="32"/>
      <c r="F18" s="32"/>
      <c r="G18" s="32"/>
      <c r="H18" s="33"/>
      <c r="I18" s="33"/>
      <c r="J18" s="39">
        <f t="shared" si="0"/>
        <v>1</v>
      </c>
      <c r="K18" s="43">
        <f>SUM(feb!F18 + mrt!L18 + apr!K18+ mei!L18+ jun!M18+ J18)</f>
        <v>7</v>
      </c>
      <c r="L18" s="36">
        <f t="shared" si="1"/>
        <v>64</v>
      </c>
      <c r="M18" s="37">
        <f>SUM(feb!H18 + mrt!N18 + apr!M18+ mei!N18+ jun!O18+ L18)</f>
        <v>428</v>
      </c>
    </row>
    <row r="19" spans="1:13" x14ac:dyDescent="0.2">
      <c r="A19" s="6" t="s">
        <v>81</v>
      </c>
      <c r="B19" s="32"/>
      <c r="C19" s="32"/>
      <c r="D19" s="32"/>
      <c r="E19" s="32"/>
      <c r="F19" s="32"/>
      <c r="G19" s="32"/>
      <c r="H19" s="33"/>
      <c r="I19" s="33"/>
      <c r="J19" s="39">
        <f t="shared" si="0"/>
        <v>0</v>
      </c>
      <c r="K19" s="43">
        <f>SUM(feb!F19 + mrt!L19 + apr!K19+ mei!L19+ jun!M19+ J19)</f>
        <v>0</v>
      </c>
      <c r="L19" s="36">
        <f t="shared" si="1"/>
        <v>0</v>
      </c>
      <c r="M19" s="37">
        <f>SUM(feb!H19 + mrt!N19 + apr!M19+ mei!N19+ jun!O19+ L19)</f>
        <v>0</v>
      </c>
    </row>
    <row r="20" spans="1:13" x14ac:dyDescent="0.2">
      <c r="A20" s="6" t="s">
        <v>4</v>
      </c>
      <c r="B20" s="32">
        <v>139</v>
      </c>
      <c r="C20" s="32">
        <v>83</v>
      </c>
      <c r="D20" s="32"/>
      <c r="E20" s="32"/>
      <c r="F20" s="32"/>
      <c r="G20" s="32"/>
      <c r="H20" s="33"/>
      <c r="I20" s="33"/>
      <c r="J20" s="39">
        <f t="shared" si="0"/>
        <v>2</v>
      </c>
      <c r="K20" s="43">
        <f>SUM(feb!F20 + mrt!L20 + apr!K20+ mei!L20+ jun!M20+ J20)</f>
        <v>29</v>
      </c>
      <c r="L20" s="36">
        <f t="shared" si="1"/>
        <v>222</v>
      </c>
      <c r="M20" s="37">
        <f>SUM(feb!H20 + mrt!N20 + apr!M20+ mei!N20+ jun!O20+ L20)</f>
        <v>2617</v>
      </c>
    </row>
    <row r="21" spans="1:13" x14ac:dyDescent="0.2">
      <c r="A21" s="6" t="s">
        <v>25</v>
      </c>
      <c r="B21" s="32"/>
      <c r="C21" s="32"/>
      <c r="D21" s="32"/>
      <c r="E21" s="32"/>
      <c r="F21" s="32"/>
      <c r="G21" s="32"/>
      <c r="H21" s="33"/>
      <c r="I21" s="33"/>
      <c r="J21" s="39">
        <f t="shared" si="0"/>
        <v>0</v>
      </c>
      <c r="K21" s="43">
        <f>SUM(feb!F21 + mrt!L21 + apr!K21+ mei!L21+ jun!M21+ J21)</f>
        <v>0</v>
      </c>
      <c r="L21" s="36">
        <f t="shared" si="1"/>
        <v>0</v>
      </c>
      <c r="M21" s="37">
        <f>SUM(feb!H21 + mrt!N21 + apr!M21+ mei!N21+ jun!O21+ L21)</f>
        <v>0</v>
      </c>
    </row>
    <row r="22" spans="1:13" x14ac:dyDescent="0.2">
      <c r="A22" s="6" t="s">
        <v>100</v>
      </c>
      <c r="B22" s="32">
        <v>112</v>
      </c>
      <c r="C22" s="32">
        <v>76</v>
      </c>
      <c r="D22" s="32">
        <v>56</v>
      </c>
      <c r="E22" s="32">
        <v>82</v>
      </c>
      <c r="F22" s="32"/>
      <c r="G22" s="32">
        <v>82</v>
      </c>
      <c r="H22" s="33"/>
      <c r="I22" s="33"/>
      <c r="J22" s="39">
        <f t="shared" si="0"/>
        <v>5</v>
      </c>
      <c r="K22" s="43">
        <f>SUM(feb!F22 + mrt!L22 + apr!K22+ mei!L22+ jun!M22+ J22)</f>
        <v>36</v>
      </c>
      <c r="L22" s="36">
        <f t="shared" si="1"/>
        <v>408</v>
      </c>
      <c r="M22" s="37">
        <f>SUM(feb!H22 + mrt!N22 + apr!M22+ mei!N22+ jun!O22+ L22)</f>
        <v>2996</v>
      </c>
    </row>
    <row r="23" spans="1:13" x14ac:dyDescent="0.2">
      <c r="A23" s="6" t="s">
        <v>66</v>
      </c>
      <c r="B23" s="32"/>
      <c r="C23" s="32"/>
      <c r="D23" s="32"/>
      <c r="E23" s="32"/>
      <c r="F23" s="32"/>
      <c r="G23" s="32">
        <v>85</v>
      </c>
      <c r="H23" s="33"/>
      <c r="I23" s="33"/>
      <c r="J23" s="39">
        <f t="shared" si="0"/>
        <v>1</v>
      </c>
      <c r="K23" s="43">
        <f>SUM(feb!F23 + mrt!L23 + apr!K23+ mei!L23+ jun!M23+ J23)</f>
        <v>8</v>
      </c>
      <c r="L23" s="36">
        <f t="shared" si="1"/>
        <v>85</v>
      </c>
      <c r="M23" s="37">
        <f>SUM(feb!H23 + mrt!N23 + apr!M23+ mei!N23+ jun!O23+ L23)</f>
        <v>580</v>
      </c>
    </row>
    <row r="24" spans="1:13" x14ac:dyDescent="0.2">
      <c r="A24" s="6" t="s">
        <v>67</v>
      </c>
      <c r="B24" s="32">
        <v>112</v>
      </c>
      <c r="C24" s="32">
        <v>76</v>
      </c>
      <c r="D24" s="32"/>
      <c r="E24" s="32">
        <v>82</v>
      </c>
      <c r="F24" s="32"/>
      <c r="G24" s="32"/>
      <c r="H24" s="33"/>
      <c r="I24" s="33"/>
      <c r="J24" s="39">
        <f t="shared" si="0"/>
        <v>3</v>
      </c>
      <c r="K24" s="43">
        <f>SUM(feb!F24 + mrt!L24 + apr!K24+ mei!L24+ jun!M24+ J24)</f>
        <v>19</v>
      </c>
      <c r="L24" s="36">
        <f t="shared" si="1"/>
        <v>270</v>
      </c>
      <c r="M24" s="37">
        <f>SUM(feb!H24 + mrt!N24 + apr!M24+ mei!N24+ jun!O24+ L24)</f>
        <v>1569</v>
      </c>
    </row>
    <row r="25" spans="1:13" x14ac:dyDescent="0.2">
      <c r="A25" s="6" t="s">
        <v>5</v>
      </c>
      <c r="B25" s="32">
        <v>112</v>
      </c>
      <c r="C25" s="32">
        <v>76</v>
      </c>
      <c r="D25" s="32">
        <v>56</v>
      </c>
      <c r="E25" s="32">
        <v>82</v>
      </c>
      <c r="F25" s="32">
        <v>108</v>
      </c>
      <c r="G25" s="32">
        <v>82</v>
      </c>
      <c r="H25" s="33"/>
      <c r="I25" s="33"/>
      <c r="J25" s="39">
        <f t="shared" si="0"/>
        <v>6</v>
      </c>
      <c r="K25" s="43">
        <f>SUM(feb!F25 + mrt!L25 + apr!K25+ mei!L25+ jun!M25+ J25)</f>
        <v>38</v>
      </c>
      <c r="L25" s="36">
        <f t="shared" si="1"/>
        <v>516</v>
      </c>
      <c r="M25" s="37">
        <f>SUM(feb!H25 + mrt!N25 + apr!M25+ mei!N25+ jun!O25+ L25)</f>
        <v>3153</v>
      </c>
    </row>
    <row r="26" spans="1:13" x14ac:dyDescent="0.2">
      <c r="A26" s="6" t="s">
        <v>6</v>
      </c>
      <c r="B26" s="32"/>
      <c r="C26" s="32"/>
      <c r="D26" s="32"/>
      <c r="E26" s="32">
        <v>54</v>
      </c>
      <c r="F26" s="32"/>
      <c r="G26" s="32"/>
      <c r="H26" s="33"/>
      <c r="I26" s="33"/>
      <c r="J26" s="39">
        <f t="shared" si="0"/>
        <v>1</v>
      </c>
      <c r="K26" s="43">
        <f>SUM(feb!F26 + mrt!L26 + apr!K26+ mei!L26+ jun!M26+ J26)</f>
        <v>10</v>
      </c>
      <c r="L26" s="36">
        <f t="shared" si="1"/>
        <v>54</v>
      </c>
      <c r="M26" s="37">
        <f>SUM(feb!H26 + mrt!N26 + apr!M26+ mei!N26+ jun!O26+ L26)</f>
        <v>533</v>
      </c>
    </row>
    <row r="27" spans="1:13" x14ac:dyDescent="0.2">
      <c r="A27" s="6" t="s">
        <v>132</v>
      </c>
      <c r="B27" s="32"/>
      <c r="C27" s="32">
        <v>83</v>
      </c>
      <c r="D27" s="32"/>
      <c r="E27" s="32">
        <v>90</v>
      </c>
      <c r="F27" s="32"/>
      <c r="G27" s="32"/>
      <c r="H27" s="33"/>
      <c r="I27" s="33"/>
      <c r="J27" s="39">
        <f t="shared" si="0"/>
        <v>2</v>
      </c>
      <c r="K27" s="43">
        <f>SUM(feb!F27 + mrt!L27 + apr!K27+ mei!L27+ jun!M27+ J27)</f>
        <v>11</v>
      </c>
      <c r="L27" s="36">
        <f t="shared" si="1"/>
        <v>173</v>
      </c>
      <c r="M27" s="37">
        <f>SUM(feb!H27 + mrt!N27 + apr!M27+ mei!N27+ jun!O27+ L27)</f>
        <v>941</v>
      </c>
    </row>
    <row r="28" spans="1:13" x14ac:dyDescent="0.2">
      <c r="A28" s="6" t="s">
        <v>133</v>
      </c>
      <c r="B28" s="32"/>
      <c r="C28" s="32">
        <v>83</v>
      </c>
      <c r="D28" s="32"/>
      <c r="E28" s="32">
        <v>90</v>
      </c>
      <c r="F28" s="32"/>
      <c r="G28" s="32"/>
      <c r="H28" s="33"/>
      <c r="I28" s="33"/>
      <c r="J28" s="39">
        <f t="shared" si="0"/>
        <v>2</v>
      </c>
      <c r="K28" s="43">
        <f>SUM(feb!F28 + mrt!L28 + apr!K28+ mei!L28+ jun!M28+ J28)</f>
        <v>8</v>
      </c>
      <c r="L28" s="36">
        <f t="shared" si="1"/>
        <v>173</v>
      </c>
      <c r="M28" s="37">
        <f>SUM(feb!H28 + mrt!N28 + apr!M28+ mei!N28+ jun!O28+ L28)</f>
        <v>826</v>
      </c>
    </row>
    <row r="29" spans="1:13" x14ac:dyDescent="0.2">
      <c r="A29" s="6" t="s">
        <v>152</v>
      </c>
      <c r="B29" s="32"/>
      <c r="C29" s="32">
        <v>83</v>
      </c>
      <c r="D29" s="32"/>
      <c r="E29" s="32"/>
      <c r="F29" s="32"/>
      <c r="G29" s="32"/>
      <c r="H29" s="33"/>
      <c r="I29" s="33"/>
      <c r="J29" s="39">
        <f t="shared" si="0"/>
        <v>1</v>
      </c>
      <c r="K29" s="43">
        <f>SUM(feb!F29 + mrt!L29 + apr!K29+ mei!L29+ jun!M29+ J29)</f>
        <v>9</v>
      </c>
      <c r="L29" s="36">
        <f t="shared" si="1"/>
        <v>83</v>
      </c>
      <c r="M29" s="37">
        <f>SUM(feb!H29 + mrt!N29 + apr!M29+ mei!N29+ jun!O29+ L29)</f>
        <v>926</v>
      </c>
    </row>
    <row r="30" spans="1:13" x14ac:dyDescent="0.2">
      <c r="A30" s="6" t="s">
        <v>134</v>
      </c>
      <c r="B30" s="32"/>
      <c r="C30" s="32"/>
      <c r="D30" s="32"/>
      <c r="E30" s="32"/>
      <c r="F30" s="32"/>
      <c r="G30" s="32"/>
      <c r="H30" s="33"/>
      <c r="I30" s="33"/>
      <c r="J30" s="39">
        <f t="shared" si="0"/>
        <v>0</v>
      </c>
      <c r="K30" s="43">
        <f>SUM(feb!F30 + mrt!L30 + apr!K30+ mei!L30+ jun!M30+ J30)</f>
        <v>0</v>
      </c>
      <c r="L30" s="36">
        <f t="shared" si="1"/>
        <v>0</v>
      </c>
      <c r="M30" s="37">
        <f>SUM(feb!H30 + mrt!N30 + apr!M30+ mei!N30+ jun!O30+ L30)</f>
        <v>0</v>
      </c>
    </row>
    <row r="31" spans="1:13" x14ac:dyDescent="0.2">
      <c r="A31" s="6" t="s">
        <v>7</v>
      </c>
      <c r="B31" s="32">
        <v>139</v>
      </c>
      <c r="C31" s="32">
        <v>83</v>
      </c>
      <c r="D31" s="32">
        <v>128</v>
      </c>
      <c r="E31" s="32">
        <v>90</v>
      </c>
      <c r="F31" s="32">
        <v>113</v>
      </c>
      <c r="G31" s="32">
        <v>85</v>
      </c>
      <c r="H31" s="33">
        <v>138</v>
      </c>
      <c r="I31" s="33"/>
      <c r="J31" s="39">
        <f t="shared" si="0"/>
        <v>7</v>
      </c>
      <c r="K31" s="43">
        <f>SUM(feb!F31 + mrt!L31 + apr!K31+ mei!L31+ jun!M31+ J31)</f>
        <v>40</v>
      </c>
      <c r="L31" s="36">
        <f t="shared" si="1"/>
        <v>776</v>
      </c>
      <c r="M31" s="37">
        <f>SUM(feb!H31 + mrt!N31 + apr!M31+ mei!N31+ jun!O31+ L31)</f>
        <v>3804</v>
      </c>
    </row>
    <row r="32" spans="1:13" x14ac:dyDescent="0.2">
      <c r="A32" s="15" t="s">
        <v>78</v>
      </c>
      <c r="B32" s="32"/>
      <c r="C32" s="32"/>
      <c r="D32" s="32"/>
      <c r="E32" s="32"/>
      <c r="F32" s="32"/>
      <c r="G32" s="32"/>
      <c r="H32" s="33"/>
      <c r="I32" s="33"/>
      <c r="J32" s="39">
        <f t="shared" si="0"/>
        <v>0</v>
      </c>
      <c r="K32" s="43">
        <f>SUM(feb!F32 + mrt!L32 + apr!K32+ mei!L32+ jun!M32+ J32)</f>
        <v>9</v>
      </c>
      <c r="L32" s="36">
        <f t="shared" si="1"/>
        <v>0</v>
      </c>
      <c r="M32" s="37">
        <f>SUM(feb!H32 + mrt!N32 + apr!M32+ mei!N32+ jun!O32+ L32)</f>
        <v>664</v>
      </c>
    </row>
    <row r="33" spans="1:13" x14ac:dyDescent="0.2">
      <c r="A33" s="15" t="s">
        <v>93</v>
      </c>
      <c r="B33" s="32"/>
      <c r="C33" s="32"/>
      <c r="D33" s="32">
        <v>49</v>
      </c>
      <c r="E33" s="32"/>
      <c r="F33" s="32"/>
      <c r="G33" s="32">
        <v>60</v>
      </c>
      <c r="H33" s="33"/>
      <c r="I33" s="33"/>
      <c r="J33" s="39">
        <f t="shared" si="0"/>
        <v>2</v>
      </c>
      <c r="K33" s="43">
        <f>SUM(feb!F33 + mrt!L33 + apr!K33+ mei!L33+ jun!M33+ J33)</f>
        <v>2</v>
      </c>
      <c r="L33" s="36">
        <f t="shared" si="1"/>
        <v>109</v>
      </c>
      <c r="M33" s="37">
        <f>SUM(feb!H33 + mrt!N33 + apr!M33+ mei!N33+ jun!O33+ L33)</f>
        <v>109</v>
      </c>
    </row>
    <row r="34" spans="1:13" x14ac:dyDescent="0.2">
      <c r="A34" s="15" t="s">
        <v>95</v>
      </c>
      <c r="B34" s="32"/>
      <c r="C34" s="32"/>
      <c r="D34" s="32"/>
      <c r="E34" s="32">
        <v>86</v>
      </c>
      <c r="F34" s="32"/>
      <c r="G34" s="32"/>
      <c r="H34" s="33"/>
      <c r="I34" s="33"/>
      <c r="J34" s="39">
        <f t="shared" si="0"/>
        <v>1</v>
      </c>
      <c r="K34" s="43">
        <f>SUM(feb!F34 + mrt!L34 + apr!K34+ mei!L34+ jun!M34+ J34)</f>
        <v>13</v>
      </c>
      <c r="L34" s="36">
        <f t="shared" si="1"/>
        <v>86</v>
      </c>
      <c r="M34" s="37">
        <f>SUM(feb!H34 + mrt!N34 + apr!M34+ mei!N34+ jun!O34+ L34)</f>
        <v>1466</v>
      </c>
    </row>
    <row r="35" spans="1:13" x14ac:dyDescent="0.2">
      <c r="A35" s="15" t="s">
        <v>154</v>
      </c>
      <c r="B35" s="32"/>
      <c r="C35" s="32"/>
      <c r="D35" s="32"/>
      <c r="E35" s="32"/>
      <c r="F35" s="32"/>
      <c r="G35" s="32"/>
      <c r="H35" s="33"/>
      <c r="I35" s="33"/>
      <c r="J35" s="39">
        <f t="shared" ref="J35" si="2">COUNT(B35:I35)</f>
        <v>0</v>
      </c>
      <c r="K35" s="43">
        <f>SUM(feb!F35 + mrt!L35 + apr!K35+ mei!L35+ jun!M35+ J35)</f>
        <v>5</v>
      </c>
      <c r="L35" s="36">
        <f t="shared" ref="L35" si="3">SUM(B35:I35)</f>
        <v>0</v>
      </c>
      <c r="M35" s="37">
        <f>SUM(feb!H35 + mrt!N35 + apr!M35+ mei!N35+ jun!O35+ L35)</f>
        <v>608</v>
      </c>
    </row>
    <row r="36" spans="1:13" x14ac:dyDescent="0.2">
      <c r="A36" s="15" t="s">
        <v>103</v>
      </c>
      <c r="B36" s="32"/>
      <c r="C36" s="32"/>
      <c r="D36" s="32"/>
      <c r="E36" s="32"/>
      <c r="F36" s="32"/>
      <c r="G36" s="32"/>
      <c r="H36" s="33"/>
      <c r="I36" s="33"/>
      <c r="J36" s="39">
        <f t="shared" si="0"/>
        <v>0</v>
      </c>
      <c r="K36" s="43">
        <f>SUM(feb!F36 + mrt!L36 + apr!K36+ mei!L36+ jun!M36+ J36)</f>
        <v>3</v>
      </c>
      <c r="L36" s="36">
        <f t="shared" si="1"/>
        <v>0</v>
      </c>
      <c r="M36" s="37">
        <f>SUM(feb!H36 + mrt!N36 + apr!M36+ mei!N36+ jun!O36+ L36)</f>
        <v>211</v>
      </c>
    </row>
    <row r="37" spans="1:13" x14ac:dyDescent="0.2">
      <c r="A37" s="15" t="s">
        <v>107</v>
      </c>
      <c r="B37" s="32"/>
      <c r="C37" s="32"/>
      <c r="D37" s="32"/>
      <c r="E37" s="32"/>
      <c r="F37" s="32"/>
      <c r="G37" s="32">
        <v>85</v>
      </c>
      <c r="H37" s="33"/>
      <c r="I37" s="33"/>
      <c r="J37" s="39">
        <f t="shared" si="0"/>
        <v>1</v>
      </c>
      <c r="K37" s="43">
        <f>SUM(feb!F37 + mrt!L37 + apr!K37+ mei!L37+ jun!M37+ J37)</f>
        <v>21</v>
      </c>
      <c r="L37" s="36">
        <f t="shared" si="1"/>
        <v>85</v>
      </c>
      <c r="M37" s="37">
        <f>SUM(feb!H37 + mrt!N37 + apr!M37+ mei!N37+ jun!O37+ L37)</f>
        <v>1963</v>
      </c>
    </row>
    <row r="38" spans="1:13" x14ac:dyDescent="0.2">
      <c r="A38" s="15" t="s">
        <v>71</v>
      </c>
      <c r="B38" s="32"/>
      <c r="C38" s="32"/>
      <c r="D38" s="32"/>
      <c r="E38" s="32"/>
      <c r="F38" s="32"/>
      <c r="G38" s="32"/>
      <c r="H38" s="33"/>
      <c r="I38" s="33"/>
      <c r="J38" s="39">
        <f t="shared" si="0"/>
        <v>0</v>
      </c>
      <c r="K38" s="43">
        <f>SUM(feb!F38 + mrt!L38 + apr!K38+ mei!L38+ jun!M38+ J38)</f>
        <v>0</v>
      </c>
      <c r="L38" s="36">
        <f t="shared" si="1"/>
        <v>0</v>
      </c>
      <c r="M38" s="37">
        <f>SUM(feb!H38 + mrt!N38 + apr!M38+ mei!N38+ jun!O38+ L38)</f>
        <v>0</v>
      </c>
    </row>
    <row r="39" spans="1:13" x14ac:dyDescent="0.2">
      <c r="A39" s="15" t="s">
        <v>89</v>
      </c>
      <c r="B39" s="32">
        <v>139</v>
      </c>
      <c r="C39" s="32"/>
      <c r="D39" s="32">
        <v>128</v>
      </c>
      <c r="E39" s="32"/>
      <c r="F39" s="32"/>
      <c r="G39" s="32">
        <v>82</v>
      </c>
      <c r="H39" s="33"/>
      <c r="I39" s="33"/>
      <c r="J39" s="39">
        <f t="shared" si="0"/>
        <v>3</v>
      </c>
      <c r="K39" s="43">
        <f>SUM(feb!F39 + mrt!L39 + apr!K39+ mei!L39+ jun!M39+ J39)</f>
        <v>12</v>
      </c>
      <c r="L39" s="36">
        <f t="shared" si="1"/>
        <v>349</v>
      </c>
      <c r="M39" s="37">
        <f>SUM(feb!H39 + mrt!N39 + apr!M39+ mei!N39+ jun!O39+ L39)</f>
        <v>1287</v>
      </c>
    </row>
    <row r="40" spans="1:13" x14ac:dyDescent="0.2">
      <c r="A40" s="6" t="s">
        <v>76</v>
      </c>
      <c r="B40" s="32"/>
      <c r="C40" s="32">
        <v>52</v>
      </c>
      <c r="D40" s="32"/>
      <c r="E40" s="32">
        <v>54</v>
      </c>
      <c r="F40" s="32"/>
      <c r="G40" s="32"/>
      <c r="H40" s="33"/>
      <c r="I40" s="33"/>
      <c r="J40" s="39">
        <f t="shared" si="0"/>
        <v>2</v>
      </c>
      <c r="K40" s="43">
        <f>SUM(feb!F40 + mrt!L40 + apr!K40+ mei!L40+ jun!M40+ J40)</f>
        <v>13</v>
      </c>
      <c r="L40" s="36">
        <f t="shared" si="1"/>
        <v>106</v>
      </c>
      <c r="M40" s="37">
        <f>SUM(feb!H40 + mrt!N40 + apr!M40+ mei!N40+ jun!O40+ L40)</f>
        <v>662</v>
      </c>
    </row>
    <row r="41" spans="1:13" x14ac:dyDescent="0.2">
      <c r="A41" s="6" t="s">
        <v>8</v>
      </c>
      <c r="B41" s="32"/>
      <c r="C41" s="32">
        <v>52</v>
      </c>
      <c r="D41" s="32"/>
      <c r="E41" s="32"/>
      <c r="F41" s="32"/>
      <c r="G41" s="32">
        <v>60</v>
      </c>
      <c r="H41" s="33"/>
      <c r="I41" s="33"/>
      <c r="J41" s="39">
        <f t="shared" si="0"/>
        <v>2</v>
      </c>
      <c r="K41" s="43">
        <f>SUM(feb!F41 + mrt!L41 + apr!K41+ mei!L41+ jun!M41+ J41)</f>
        <v>18</v>
      </c>
      <c r="L41" s="36">
        <f t="shared" si="1"/>
        <v>112</v>
      </c>
      <c r="M41" s="37">
        <f>SUM(feb!H41 + mrt!N41 + apr!M41+ mei!N41+ jun!O41+ L41)</f>
        <v>1019</v>
      </c>
    </row>
    <row r="42" spans="1:13" x14ac:dyDescent="0.2">
      <c r="A42" s="6" t="s">
        <v>50</v>
      </c>
      <c r="B42" s="32">
        <v>104</v>
      </c>
      <c r="C42" s="32">
        <v>52</v>
      </c>
      <c r="D42" s="32">
        <v>94</v>
      </c>
      <c r="E42" s="32">
        <v>54</v>
      </c>
      <c r="F42" s="32">
        <v>86</v>
      </c>
      <c r="G42" s="32"/>
      <c r="H42" s="33">
        <v>168</v>
      </c>
      <c r="I42" s="33">
        <v>62</v>
      </c>
      <c r="J42" s="39">
        <f t="shared" si="0"/>
        <v>7</v>
      </c>
      <c r="K42" s="43">
        <f>SUM(feb!F42 + mrt!L42 + apr!K42+ mei!L42+ jun!M42+ J42)</f>
        <v>46</v>
      </c>
      <c r="L42" s="36">
        <f t="shared" si="1"/>
        <v>620</v>
      </c>
      <c r="M42" s="37">
        <f>SUM(feb!H42 + mrt!N42 + apr!M42+ mei!N42+ jun!O42+ L42)</f>
        <v>3334</v>
      </c>
    </row>
    <row r="43" spans="1:13" x14ac:dyDescent="0.2">
      <c r="A43" s="6" t="s">
        <v>106</v>
      </c>
      <c r="B43" s="32">
        <v>112</v>
      </c>
      <c r="C43" s="32"/>
      <c r="D43" s="32">
        <v>56</v>
      </c>
      <c r="E43" s="32">
        <v>82</v>
      </c>
      <c r="F43" s="32"/>
      <c r="G43" s="32"/>
      <c r="H43" s="33"/>
      <c r="I43" s="33"/>
      <c r="J43" s="39">
        <f t="shared" si="0"/>
        <v>3</v>
      </c>
      <c r="K43" s="43">
        <f>SUM(feb!F43 + mrt!L43 + apr!K43+ mei!L43+ jun!M43+ J43)</f>
        <v>24</v>
      </c>
      <c r="L43" s="36">
        <f t="shared" si="1"/>
        <v>250</v>
      </c>
      <c r="M43" s="37">
        <f>SUM(feb!H43 + mrt!N43 + apr!M43+ mei!N43+ jun!O43+ L43)</f>
        <v>2045</v>
      </c>
    </row>
    <row r="44" spans="1:13" x14ac:dyDescent="0.2">
      <c r="A44" s="6" t="s">
        <v>79</v>
      </c>
      <c r="B44" s="32"/>
      <c r="C44" s="32"/>
      <c r="D44" s="32"/>
      <c r="E44" s="32"/>
      <c r="F44" s="32"/>
      <c r="G44" s="32"/>
      <c r="H44" s="33"/>
      <c r="I44" s="33"/>
      <c r="J44" s="39">
        <f t="shared" si="0"/>
        <v>0</v>
      </c>
      <c r="K44" s="43">
        <f>SUM(feb!F44 + mrt!L44 + apr!K44+ mei!L44+ jun!M44+ J44)</f>
        <v>4</v>
      </c>
      <c r="L44" s="36">
        <f t="shared" si="1"/>
        <v>0</v>
      </c>
      <c r="M44" s="37">
        <f>SUM(feb!H44 + mrt!N44 + apr!M44+ mei!N44+ jun!O44+ L44)</f>
        <v>295</v>
      </c>
    </row>
    <row r="45" spans="1:13" x14ac:dyDescent="0.2">
      <c r="A45" s="6" t="s">
        <v>24</v>
      </c>
      <c r="B45" s="32"/>
      <c r="C45" s="32"/>
      <c r="D45" s="32"/>
      <c r="E45" s="32"/>
      <c r="F45" s="32"/>
      <c r="G45" s="32"/>
      <c r="H45" s="33"/>
      <c r="I45" s="33"/>
      <c r="J45" s="39">
        <f t="shared" si="0"/>
        <v>0</v>
      </c>
      <c r="K45" s="43">
        <f>SUM(feb!F45 + mrt!L45 + apr!K45+ mei!L45+ jun!M45+ J45)</f>
        <v>0</v>
      </c>
      <c r="L45" s="36">
        <f t="shared" si="1"/>
        <v>0</v>
      </c>
      <c r="M45" s="37">
        <f>SUM(feb!H45 + mrt!N45 + apr!M45+ mei!N45+ jun!O45+ L45)</f>
        <v>0</v>
      </c>
    </row>
    <row r="46" spans="1:13" x14ac:dyDescent="0.2">
      <c r="A46" s="6" t="s">
        <v>63</v>
      </c>
      <c r="B46" s="32"/>
      <c r="C46" s="32"/>
      <c r="D46" s="32"/>
      <c r="E46" s="32"/>
      <c r="F46" s="32"/>
      <c r="G46" s="32"/>
      <c r="H46" s="33"/>
      <c r="I46" s="33"/>
      <c r="J46" s="39">
        <f t="shared" si="0"/>
        <v>0</v>
      </c>
      <c r="K46" s="43">
        <f>SUM(feb!F46 + mrt!L46 + apr!K46+ mei!L46+ jun!M46+ J46)</f>
        <v>0</v>
      </c>
      <c r="L46" s="36">
        <f t="shared" si="1"/>
        <v>0</v>
      </c>
      <c r="M46" s="37">
        <f>SUM(feb!H46 + mrt!N46 + apr!M46+ mei!N46+ jun!O46+ L46)</f>
        <v>0</v>
      </c>
    </row>
    <row r="47" spans="1:13" x14ac:dyDescent="0.2">
      <c r="A47" s="6" t="s">
        <v>9</v>
      </c>
      <c r="B47" s="32"/>
      <c r="C47" s="32"/>
      <c r="D47" s="32"/>
      <c r="E47" s="32"/>
      <c r="F47" s="32"/>
      <c r="G47" s="32"/>
      <c r="H47" s="33"/>
      <c r="I47" s="33"/>
      <c r="J47" s="39">
        <f t="shared" si="0"/>
        <v>0</v>
      </c>
      <c r="K47" s="43">
        <f>SUM(feb!F47 + mrt!L47 + apr!K47+ mei!L47+ jun!M47+ J47)</f>
        <v>0</v>
      </c>
      <c r="L47" s="36">
        <f t="shared" si="1"/>
        <v>0</v>
      </c>
      <c r="M47" s="37">
        <f>SUM(feb!H47 + mrt!N47 + apr!M47+ mei!N47+ jun!O47+ L47)</f>
        <v>0</v>
      </c>
    </row>
    <row r="48" spans="1:13" x14ac:dyDescent="0.2">
      <c r="A48" s="6" t="s">
        <v>77</v>
      </c>
      <c r="B48" s="32"/>
      <c r="C48" s="32"/>
      <c r="D48" s="32"/>
      <c r="E48" s="32"/>
      <c r="F48" s="32"/>
      <c r="G48" s="32"/>
      <c r="H48" s="33"/>
      <c r="I48" s="33"/>
      <c r="J48" s="39">
        <f t="shared" si="0"/>
        <v>0</v>
      </c>
      <c r="K48" s="43">
        <f>SUM(feb!F48 + mrt!L48 + apr!K48+ mei!L48+ jun!M48+ J48)</f>
        <v>28</v>
      </c>
      <c r="L48" s="36">
        <f t="shared" si="1"/>
        <v>0</v>
      </c>
      <c r="M48" s="37">
        <f>SUM(feb!H48 + mrt!N48 + apr!M48+ mei!N48+ jun!O48+ L48)</f>
        <v>2172</v>
      </c>
    </row>
    <row r="49" spans="1:13" x14ac:dyDescent="0.2">
      <c r="A49" s="6" t="s">
        <v>10</v>
      </c>
      <c r="B49" s="32">
        <v>88</v>
      </c>
      <c r="C49" s="32">
        <v>83</v>
      </c>
      <c r="D49" s="32"/>
      <c r="E49" s="32"/>
      <c r="F49" s="32"/>
      <c r="G49" s="32"/>
      <c r="H49" s="33"/>
      <c r="I49" s="33"/>
      <c r="J49" s="39">
        <f t="shared" si="0"/>
        <v>2</v>
      </c>
      <c r="K49" s="43">
        <f>SUM(feb!F49 + mrt!L49 + apr!K49+ mei!L49+ jun!M49+ J49)</f>
        <v>23</v>
      </c>
      <c r="L49" s="36">
        <f t="shared" si="1"/>
        <v>171</v>
      </c>
      <c r="M49" s="37">
        <f>SUM(feb!H49 + mrt!N49 + apr!M49+ mei!N49+ jun!O49+ L49)</f>
        <v>2190</v>
      </c>
    </row>
    <row r="50" spans="1:13" x14ac:dyDescent="0.2">
      <c r="A50" s="6" t="s">
        <v>53</v>
      </c>
      <c r="B50" s="32"/>
      <c r="C50" s="32"/>
      <c r="D50" s="32">
        <v>49</v>
      </c>
      <c r="E50" s="32">
        <v>54</v>
      </c>
      <c r="F50" s="32">
        <v>44</v>
      </c>
      <c r="G50" s="32">
        <v>60</v>
      </c>
      <c r="H50" s="33"/>
      <c r="I50" s="33"/>
      <c r="J50" s="39">
        <f t="shared" si="0"/>
        <v>4</v>
      </c>
      <c r="K50" s="43">
        <f>SUM(feb!F50 + mrt!L50 + apr!K50+ mei!L50+ jun!M50+ J50)</f>
        <v>23</v>
      </c>
      <c r="L50" s="36">
        <f t="shared" si="1"/>
        <v>207</v>
      </c>
      <c r="M50" s="37">
        <f>SUM(feb!H50 + mrt!N50 + apr!M50+ mei!N50+ jun!O50+ L50)</f>
        <v>1290</v>
      </c>
    </row>
    <row r="51" spans="1:13" x14ac:dyDescent="0.2">
      <c r="A51" s="6" t="s">
        <v>11</v>
      </c>
      <c r="B51" s="32"/>
      <c r="C51" s="32"/>
      <c r="D51" s="32"/>
      <c r="E51" s="32">
        <v>54</v>
      </c>
      <c r="F51" s="32"/>
      <c r="G51" s="32"/>
      <c r="H51" s="33"/>
      <c r="I51" s="33"/>
      <c r="J51" s="39">
        <f t="shared" si="0"/>
        <v>1</v>
      </c>
      <c r="K51" s="43">
        <f>SUM(feb!F51 + mrt!L51 + apr!K51+ mei!L51+ jun!M51+ J51)</f>
        <v>16</v>
      </c>
      <c r="L51" s="36">
        <f t="shared" si="1"/>
        <v>54</v>
      </c>
      <c r="M51" s="37">
        <f>SUM(feb!H51 + mrt!N51 + apr!M51+ mei!N51+ jun!O51+ L51)</f>
        <v>843</v>
      </c>
    </row>
    <row r="52" spans="1:13" x14ac:dyDescent="0.2">
      <c r="A52" s="6" t="s">
        <v>49</v>
      </c>
      <c r="B52" s="32"/>
      <c r="C52" s="32">
        <v>83</v>
      </c>
      <c r="D52" s="32"/>
      <c r="E52" s="32"/>
      <c r="F52" s="32"/>
      <c r="G52" s="32">
        <v>85</v>
      </c>
      <c r="H52" s="33"/>
      <c r="I52" s="33"/>
      <c r="J52" s="39">
        <f t="shared" si="0"/>
        <v>2</v>
      </c>
      <c r="K52" s="43">
        <f>SUM(feb!F52 + mrt!L52 + apr!K52+ mei!L52+ jun!M52+ J52)</f>
        <v>17</v>
      </c>
      <c r="L52" s="36">
        <f t="shared" si="1"/>
        <v>168</v>
      </c>
      <c r="M52" s="37">
        <f>SUM(feb!H52 + mrt!N52 + apr!M52+ mei!N52+ jun!O52+ L52)</f>
        <v>1344</v>
      </c>
    </row>
    <row r="53" spans="1:13" x14ac:dyDescent="0.2">
      <c r="A53" s="6" t="s">
        <v>23</v>
      </c>
      <c r="B53" s="32"/>
      <c r="C53" s="32"/>
      <c r="D53" s="32"/>
      <c r="E53" s="32"/>
      <c r="F53" s="32"/>
      <c r="G53" s="32"/>
      <c r="H53" s="33"/>
      <c r="I53" s="33"/>
      <c r="J53" s="39">
        <f t="shared" si="0"/>
        <v>0</v>
      </c>
      <c r="K53" s="43">
        <f>SUM(feb!F53 + mrt!L53 + apr!K53+ mei!L53+ jun!M53+ J53)</f>
        <v>0</v>
      </c>
      <c r="L53" s="36">
        <f t="shared" si="1"/>
        <v>0</v>
      </c>
      <c r="M53" s="37">
        <f>SUM(feb!H53 + mrt!N53 + apr!M53+ mei!N53+ jun!O53+ L53)</f>
        <v>0</v>
      </c>
    </row>
    <row r="54" spans="1:13" x14ac:dyDescent="0.2">
      <c r="A54" s="6" t="s">
        <v>115</v>
      </c>
      <c r="B54" s="32"/>
      <c r="C54" s="32"/>
      <c r="D54" s="32"/>
      <c r="E54" s="32"/>
      <c r="F54" s="32"/>
      <c r="G54" s="32"/>
      <c r="H54" s="33"/>
      <c r="I54" s="33"/>
      <c r="J54" s="39">
        <f t="shared" si="0"/>
        <v>0</v>
      </c>
      <c r="K54" s="43">
        <f>SUM(feb!F54 + mrt!L54 + apr!K54+ mei!L54+ jun!M54+ J54)</f>
        <v>0</v>
      </c>
      <c r="L54" s="36">
        <f t="shared" si="1"/>
        <v>0</v>
      </c>
      <c r="M54" s="37">
        <f>SUM(feb!H54 + mrt!N54 + apr!M54+ mei!N54+ jun!O54+ L54)</f>
        <v>0</v>
      </c>
    </row>
    <row r="55" spans="1:13" x14ac:dyDescent="0.2">
      <c r="A55" s="6" t="s">
        <v>84</v>
      </c>
      <c r="B55" s="32">
        <v>112</v>
      </c>
      <c r="C55" s="32">
        <v>76</v>
      </c>
      <c r="D55" s="32"/>
      <c r="E55" s="32">
        <v>82</v>
      </c>
      <c r="F55" s="32"/>
      <c r="G55" s="32"/>
      <c r="H55" s="33"/>
      <c r="I55" s="33"/>
      <c r="J55" s="39">
        <f t="shared" si="0"/>
        <v>3</v>
      </c>
      <c r="K55" s="43">
        <f>SUM(feb!F55 + mrt!L55 + apr!K55+ mei!L55+ jun!M55+ J55)</f>
        <v>31</v>
      </c>
      <c r="L55" s="36">
        <f t="shared" si="1"/>
        <v>270</v>
      </c>
      <c r="M55" s="37">
        <f>SUM(feb!H55 + mrt!N55 + apr!M55+ mei!N55+ jun!O55+ L55)</f>
        <v>2556</v>
      </c>
    </row>
    <row r="56" spans="1:13" x14ac:dyDescent="0.2">
      <c r="A56" s="6" t="s">
        <v>68</v>
      </c>
      <c r="B56" s="32">
        <v>112</v>
      </c>
      <c r="C56" s="32">
        <v>76</v>
      </c>
      <c r="D56" s="32">
        <v>56</v>
      </c>
      <c r="E56" s="32">
        <v>82</v>
      </c>
      <c r="F56" s="32"/>
      <c r="G56" s="32">
        <v>82</v>
      </c>
      <c r="H56" s="33"/>
      <c r="I56" s="33"/>
      <c r="J56" s="39">
        <f t="shared" si="0"/>
        <v>5</v>
      </c>
      <c r="K56" s="43">
        <f>SUM(feb!F56 + mrt!L56 + apr!K56+ mei!L56+ jun!M56+ J56)</f>
        <v>32</v>
      </c>
      <c r="L56" s="36">
        <f t="shared" si="1"/>
        <v>408</v>
      </c>
      <c r="M56" s="37">
        <f>SUM(feb!H56 + mrt!N56 + apr!M56+ mei!N56+ jun!O56+ L56)</f>
        <v>2628</v>
      </c>
    </row>
    <row r="57" spans="1:13" x14ac:dyDescent="0.2">
      <c r="A57" s="6" t="s">
        <v>153</v>
      </c>
      <c r="B57" s="32"/>
      <c r="C57" s="32"/>
      <c r="D57" s="32"/>
      <c r="E57" s="32"/>
      <c r="F57" s="32"/>
      <c r="G57" s="32"/>
      <c r="H57" s="33"/>
      <c r="I57" s="33"/>
      <c r="J57" s="39">
        <f t="shared" si="0"/>
        <v>0</v>
      </c>
      <c r="K57" s="43">
        <f>SUM(feb!F57 + mrt!L57 + apr!K57+ mei!L57+ jun!M57+ J57)</f>
        <v>2</v>
      </c>
      <c r="L57" s="36">
        <f t="shared" si="1"/>
        <v>0</v>
      </c>
      <c r="M57" s="37">
        <f>SUM(feb!H57 + mrt!N57 + apr!M57+ mei!N57+ jun!O57+ L57)</f>
        <v>154</v>
      </c>
    </row>
    <row r="58" spans="1:13" x14ac:dyDescent="0.2">
      <c r="A58" s="6" t="s">
        <v>56</v>
      </c>
      <c r="B58" s="32"/>
      <c r="C58" s="32"/>
      <c r="D58" s="32"/>
      <c r="E58" s="32"/>
      <c r="F58" s="32"/>
      <c r="G58" s="32"/>
      <c r="H58" s="33"/>
      <c r="I58" s="33"/>
      <c r="J58" s="39">
        <f t="shared" si="0"/>
        <v>0</v>
      </c>
      <c r="K58" s="43">
        <f>SUM(feb!F58 + mrt!L58 + apr!K58+ mei!L58+ jun!M58+ J58)</f>
        <v>1</v>
      </c>
      <c r="L58" s="36">
        <f t="shared" si="1"/>
        <v>0</v>
      </c>
      <c r="M58" s="37">
        <f>SUM(feb!H58 + mrt!N58 + apr!M58+ mei!N58+ jun!O58+ L58)</f>
        <v>79</v>
      </c>
    </row>
    <row r="59" spans="1:13" x14ac:dyDescent="0.2">
      <c r="A59" s="6" t="s">
        <v>135</v>
      </c>
      <c r="B59" s="32"/>
      <c r="C59" s="32"/>
      <c r="D59" s="32"/>
      <c r="E59" s="32"/>
      <c r="F59" s="32"/>
      <c r="G59" s="32"/>
      <c r="H59" s="33"/>
      <c r="I59" s="33"/>
      <c r="J59" s="39">
        <f t="shared" si="0"/>
        <v>0</v>
      </c>
      <c r="K59" s="43">
        <f>SUM(feb!F59 + mrt!L59 + apr!K59+ mei!L59+ jun!M59+ J59)</f>
        <v>3</v>
      </c>
      <c r="L59" s="36">
        <f t="shared" si="1"/>
        <v>0</v>
      </c>
      <c r="M59" s="37">
        <f>SUM(feb!H59 + mrt!N59 + apr!M59+ mei!N59+ jun!O59+ L59)</f>
        <v>253</v>
      </c>
    </row>
    <row r="60" spans="1:13" x14ac:dyDescent="0.2">
      <c r="A60" s="6" t="s">
        <v>51</v>
      </c>
      <c r="B60" s="32">
        <v>112</v>
      </c>
      <c r="C60" s="32"/>
      <c r="D60" s="32"/>
      <c r="E60" s="32">
        <v>82</v>
      </c>
      <c r="F60" s="32">
        <v>108</v>
      </c>
      <c r="G60" s="32"/>
      <c r="H60" s="33"/>
      <c r="I60" s="33"/>
      <c r="J60" s="39">
        <f t="shared" si="0"/>
        <v>3</v>
      </c>
      <c r="K60" s="43">
        <f>SUM(feb!F60 + mrt!L60 + apr!K60+ mei!L60+ jun!M60+ J60)</f>
        <v>19</v>
      </c>
      <c r="L60" s="36">
        <f t="shared" si="1"/>
        <v>302</v>
      </c>
      <c r="M60" s="37">
        <f>SUM(feb!H60 + mrt!N60 + apr!M60+ mei!N60+ jun!O60+ L60)</f>
        <v>1655</v>
      </c>
    </row>
    <row r="61" spans="1:13" x14ac:dyDescent="0.2">
      <c r="A61" s="6" t="s">
        <v>69</v>
      </c>
      <c r="B61" s="32"/>
      <c r="C61" s="32"/>
      <c r="D61" s="32"/>
      <c r="E61" s="32"/>
      <c r="F61" s="32"/>
      <c r="G61" s="32"/>
      <c r="H61" s="33"/>
      <c r="I61" s="33"/>
      <c r="J61" s="39">
        <f t="shared" si="0"/>
        <v>0</v>
      </c>
      <c r="K61" s="43">
        <f>SUM(feb!F61 + mrt!L61 + apr!K61+ mei!L61+ jun!M61+ J61)</f>
        <v>2</v>
      </c>
      <c r="L61" s="36">
        <f t="shared" si="1"/>
        <v>0</v>
      </c>
      <c r="M61" s="37">
        <f>SUM(feb!H61 + mrt!N61 + apr!M61+ mei!N61+ jun!O61+ L61)</f>
        <v>134</v>
      </c>
    </row>
    <row r="62" spans="1:13" x14ac:dyDescent="0.2">
      <c r="A62" s="6" t="s">
        <v>12</v>
      </c>
      <c r="B62" s="32"/>
      <c r="C62" s="32"/>
      <c r="D62" s="32"/>
      <c r="E62" s="32"/>
      <c r="F62" s="32"/>
      <c r="G62" s="32"/>
      <c r="H62" s="33"/>
      <c r="I62" s="33"/>
      <c r="J62" s="39">
        <f t="shared" si="0"/>
        <v>0</v>
      </c>
      <c r="K62" s="43">
        <f>SUM(feb!F62 + mrt!L62 + apr!K62+ mei!L62+ jun!M62+ J62)</f>
        <v>0</v>
      </c>
      <c r="L62" s="36">
        <f t="shared" si="1"/>
        <v>0</v>
      </c>
      <c r="M62" s="37">
        <f>SUM(feb!H62 + mrt!N62 + apr!M62+ mei!N62+ jun!O62+ L62)</f>
        <v>0</v>
      </c>
    </row>
    <row r="63" spans="1:13" x14ac:dyDescent="0.2">
      <c r="A63" s="6" t="s">
        <v>60</v>
      </c>
      <c r="B63" s="32"/>
      <c r="C63" s="32"/>
      <c r="D63" s="32"/>
      <c r="E63" s="32"/>
      <c r="F63" s="32"/>
      <c r="G63" s="32">
        <v>60</v>
      </c>
      <c r="H63" s="33"/>
      <c r="I63" s="33"/>
      <c r="J63" s="39">
        <f t="shared" si="0"/>
        <v>1</v>
      </c>
      <c r="K63" s="43">
        <f>SUM(feb!F63 + mrt!L63 + apr!K63+ mei!L63+ jun!M63+ J63)</f>
        <v>9</v>
      </c>
      <c r="L63" s="36">
        <f t="shared" si="1"/>
        <v>60</v>
      </c>
      <c r="M63" s="37">
        <f>SUM(feb!H63 + mrt!N63 + apr!M63+ mei!N63+ jun!O63+ L63)</f>
        <v>470</v>
      </c>
    </row>
    <row r="64" spans="1:13" x14ac:dyDescent="0.2">
      <c r="A64" s="6" t="s">
        <v>72</v>
      </c>
      <c r="B64" s="32"/>
      <c r="C64" s="32">
        <v>83</v>
      </c>
      <c r="D64" s="32"/>
      <c r="E64" s="32">
        <v>90</v>
      </c>
      <c r="F64" s="32">
        <v>113</v>
      </c>
      <c r="G64" s="32"/>
      <c r="H64" s="33"/>
      <c r="I64" s="33"/>
      <c r="J64" s="39">
        <f t="shared" si="0"/>
        <v>3</v>
      </c>
      <c r="K64" s="43">
        <f>SUM(feb!F64 + mrt!L64 + apr!K64+ mei!L64+ jun!M64+ J64)</f>
        <v>20</v>
      </c>
      <c r="L64" s="36">
        <f t="shared" si="1"/>
        <v>286</v>
      </c>
      <c r="M64" s="37">
        <f>SUM(feb!H64 + mrt!N64 + apr!M64+ mei!N64+ jun!O64+ L64)</f>
        <v>1802</v>
      </c>
    </row>
    <row r="65" spans="1:13" x14ac:dyDescent="0.2">
      <c r="A65" s="6" t="s">
        <v>117</v>
      </c>
      <c r="B65" s="32"/>
      <c r="C65" s="32"/>
      <c r="D65" s="32"/>
      <c r="E65" s="32"/>
      <c r="F65" s="32"/>
      <c r="G65" s="32"/>
      <c r="H65" s="33"/>
      <c r="I65" s="33"/>
      <c r="J65" s="39">
        <f t="shared" si="0"/>
        <v>0</v>
      </c>
      <c r="K65" s="43">
        <f>SUM(feb!F65 + mrt!L65 + apr!K65+ mei!L65+ jun!M65+ J65)</f>
        <v>15</v>
      </c>
      <c r="L65" s="36">
        <f t="shared" si="1"/>
        <v>0</v>
      </c>
      <c r="M65" s="37">
        <f>SUM(feb!H65 + mrt!N65 + apr!M65+ mei!N65+ jun!O65+ L65)</f>
        <v>1509</v>
      </c>
    </row>
    <row r="66" spans="1:13" x14ac:dyDescent="0.2">
      <c r="A66" s="6" t="s">
        <v>13</v>
      </c>
      <c r="B66" s="32">
        <v>64</v>
      </c>
      <c r="C66" s="32">
        <v>83</v>
      </c>
      <c r="D66" s="32"/>
      <c r="E66" s="32">
        <v>90</v>
      </c>
      <c r="F66" s="32"/>
      <c r="G66" s="32">
        <v>85</v>
      </c>
      <c r="H66" s="33"/>
      <c r="I66" s="33"/>
      <c r="J66" s="39">
        <f t="shared" si="0"/>
        <v>4</v>
      </c>
      <c r="K66" s="43">
        <f>SUM(feb!F66 + mrt!L66 + apr!K66+ mei!L66+ jun!M66+ J66)</f>
        <v>9</v>
      </c>
      <c r="L66" s="36">
        <f t="shared" si="1"/>
        <v>322</v>
      </c>
      <c r="M66" s="37">
        <f>SUM(feb!H66 + mrt!N66 + apr!M66+ mei!N66+ jun!O66+ L66)</f>
        <v>718</v>
      </c>
    </row>
    <row r="67" spans="1:13" x14ac:dyDescent="0.2">
      <c r="A67" s="6" t="s">
        <v>47</v>
      </c>
      <c r="B67" s="32">
        <v>139</v>
      </c>
      <c r="C67" s="32">
        <v>83</v>
      </c>
      <c r="D67" s="32">
        <v>161</v>
      </c>
      <c r="E67" s="32">
        <v>86</v>
      </c>
      <c r="F67" s="32">
        <v>150</v>
      </c>
      <c r="G67" s="32">
        <v>85</v>
      </c>
      <c r="H67" s="33">
        <v>155</v>
      </c>
      <c r="I67" s="33">
        <v>88</v>
      </c>
      <c r="J67" s="39">
        <f t="shared" ref="J67:J100" si="4">COUNT(B67:I67)</f>
        <v>8</v>
      </c>
      <c r="K67" s="43">
        <f>SUM(feb!F67 + mrt!L67 + apr!K67+ mei!L67+ jun!M67+ J67)</f>
        <v>47</v>
      </c>
      <c r="L67" s="36">
        <f t="shared" ref="L67:L100" si="5">SUM(B67:I67)</f>
        <v>947</v>
      </c>
      <c r="M67" s="37">
        <f>SUM(feb!H67 + mrt!N67 + apr!M67+ mei!N67+ jun!O67+ L67)</f>
        <v>4836</v>
      </c>
    </row>
    <row r="68" spans="1:13" x14ac:dyDescent="0.2">
      <c r="A68" s="6" t="s">
        <v>85</v>
      </c>
      <c r="B68" s="32"/>
      <c r="C68" s="32">
        <v>52</v>
      </c>
      <c r="D68" s="32"/>
      <c r="E68" s="32"/>
      <c r="F68" s="32"/>
      <c r="G68" s="32"/>
      <c r="H68" s="33"/>
      <c r="I68" s="33"/>
      <c r="J68" s="39">
        <f t="shared" si="4"/>
        <v>1</v>
      </c>
      <c r="K68" s="43">
        <f>SUM(feb!F68 + mrt!L68 + apr!K68+ mei!L68+ jun!M68+ J68)</f>
        <v>8</v>
      </c>
      <c r="L68" s="36">
        <f t="shared" si="5"/>
        <v>52</v>
      </c>
      <c r="M68" s="37">
        <f>SUM(feb!H68 + mrt!N68 + apr!M68+ mei!N68+ jun!O68+ L68)</f>
        <v>407</v>
      </c>
    </row>
    <row r="69" spans="1:13" x14ac:dyDescent="0.2">
      <c r="A69" s="6" t="s">
        <v>14</v>
      </c>
      <c r="B69" s="32">
        <v>139</v>
      </c>
      <c r="C69" s="32"/>
      <c r="D69" s="32">
        <v>128</v>
      </c>
      <c r="E69" s="32">
        <v>82</v>
      </c>
      <c r="F69" s="32">
        <v>113</v>
      </c>
      <c r="G69" s="32">
        <v>85</v>
      </c>
      <c r="H69" s="33"/>
      <c r="I69" s="33"/>
      <c r="J69" s="39">
        <f t="shared" si="4"/>
        <v>5</v>
      </c>
      <c r="K69" s="43">
        <f>SUM(feb!F69 + mrt!L69 + apr!K69+ mei!L69+ jun!M69+ J69)</f>
        <v>35</v>
      </c>
      <c r="L69" s="36">
        <f t="shared" si="5"/>
        <v>547</v>
      </c>
      <c r="M69" s="37">
        <f>SUM(feb!H69 + mrt!N69 + apr!M69+ mei!N69+ jun!O69+ L69)</f>
        <v>3296</v>
      </c>
    </row>
    <row r="70" spans="1:13" x14ac:dyDescent="0.2">
      <c r="A70" s="6" t="s">
        <v>46</v>
      </c>
      <c r="B70" s="32">
        <v>64</v>
      </c>
      <c r="C70" s="32">
        <v>52</v>
      </c>
      <c r="D70" s="32">
        <v>49</v>
      </c>
      <c r="E70" s="32"/>
      <c r="F70" s="32"/>
      <c r="G70" s="32">
        <v>60</v>
      </c>
      <c r="H70" s="33"/>
      <c r="I70" s="33"/>
      <c r="J70" s="39">
        <f t="shared" si="4"/>
        <v>4</v>
      </c>
      <c r="K70" s="43">
        <f>SUM(feb!F70 + mrt!L70 + apr!K70+ mei!L70+ jun!M70+ J70)</f>
        <v>26</v>
      </c>
      <c r="L70" s="36">
        <f t="shared" si="5"/>
        <v>225</v>
      </c>
      <c r="M70" s="37">
        <f>SUM(feb!H70 + mrt!N70 + apr!M70+ mei!N70+ jun!O70+ L70)</f>
        <v>1734</v>
      </c>
    </row>
    <row r="71" spans="1:13" x14ac:dyDescent="0.2">
      <c r="A71" s="6" t="s">
        <v>15</v>
      </c>
      <c r="B71" s="32"/>
      <c r="C71" s="32"/>
      <c r="D71" s="32"/>
      <c r="E71" s="32"/>
      <c r="F71" s="32"/>
      <c r="G71" s="32"/>
      <c r="H71" s="33"/>
      <c r="I71" s="33"/>
      <c r="J71" s="39">
        <f t="shared" si="4"/>
        <v>0</v>
      </c>
      <c r="K71" s="43">
        <f>SUM(feb!F71 + mrt!L71 + apr!K71+ mei!L71+ jun!M71+ J71)</f>
        <v>0</v>
      </c>
      <c r="L71" s="36">
        <f t="shared" si="5"/>
        <v>0</v>
      </c>
      <c r="M71" s="37">
        <f>SUM(feb!H71 + mrt!N71 + apr!M71+ mei!N71+ jun!O71+ L71)</f>
        <v>0</v>
      </c>
    </row>
    <row r="72" spans="1:13" x14ac:dyDescent="0.2">
      <c r="A72" s="6" t="s">
        <v>54</v>
      </c>
      <c r="B72" s="32"/>
      <c r="C72" s="32"/>
      <c r="D72" s="32"/>
      <c r="E72" s="32"/>
      <c r="F72" s="32"/>
      <c r="G72" s="32"/>
      <c r="H72" s="33"/>
      <c r="I72" s="33"/>
      <c r="J72" s="39">
        <f t="shared" si="4"/>
        <v>0</v>
      </c>
      <c r="K72" s="43">
        <f>SUM(feb!F72 + mrt!L72 + apr!K72+ mei!L72+ jun!M72+ J72)</f>
        <v>8</v>
      </c>
      <c r="L72" s="36">
        <f t="shared" si="5"/>
        <v>0</v>
      </c>
      <c r="M72" s="37">
        <f>SUM(feb!H72 + mrt!N72 + apr!M72+ mei!N72+ jun!O72+ L72)</f>
        <v>630</v>
      </c>
    </row>
    <row r="73" spans="1:13" x14ac:dyDescent="0.2">
      <c r="A73" s="6" t="s">
        <v>102</v>
      </c>
      <c r="B73" s="32"/>
      <c r="C73" s="32"/>
      <c r="D73" s="32"/>
      <c r="E73" s="32"/>
      <c r="F73" s="32"/>
      <c r="G73" s="32"/>
      <c r="H73" s="33"/>
      <c r="I73" s="33"/>
      <c r="J73" s="39">
        <f t="shared" si="4"/>
        <v>0</v>
      </c>
      <c r="K73" s="43">
        <f>SUM(feb!F73 + mrt!L73 + apr!K73+ mei!L73+ jun!M73+ J73)</f>
        <v>0</v>
      </c>
      <c r="L73" s="36">
        <f t="shared" si="5"/>
        <v>0</v>
      </c>
      <c r="M73" s="37">
        <f>SUM(feb!H73 + mrt!N73 + apr!M73+ mei!N73+ jun!O73+ L73)</f>
        <v>0</v>
      </c>
    </row>
    <row r="74" spans="1:13" x14ac:dyDescent="0.2">
      <c r="A74" s="6" t="s">
        <v>16</v>
      </c>
      <c r="B74" s="32">
        <v>64</v>
      </c>
      <c r="C74" s="32">
        <v>52</v>
      </c>
      <c r="D74" s="32">
        <v>49</v>
      </c>
      <c r="E74" s="32">
        <v>54</v>
      </c>
      <c r="F74" s="32"/>
      <c r="G74" s="32"/>
      <c r="H74" s="33"/>
      <c r="I74" s="33"/>
      <c r="J74" s="39">
        <f t="shared" si="4"/>
        <v>4</v>
      </c>
      <c r="K74" s="43">
        <f>SUM(feb!F74 + mrt!L74 + apr!K74+ mei!L74+ jun!M74+ J74)</f>
        <v>25</v>
      </c>
      <c r="L74" s="36">
        <f t="shared" si="5"/>
        <v>219</v>
      </c>
      <c r="M74" s="37">
        <f>SUM(feb!H74 + mrt!N74 + apr!M74+ mei!N74+ jun!O74+ L74)</f>
        <v>1380</v>
      </c>
    </row>
    <row r="75" spans="1:13" x14ac:dyDescent="0.2">
      <c r="A75" s="6" t="s">
        <v>80</v>
      </c>
      <c r="B75" s="32">
        <v>139</v>
      </c>
      <c r="C75" s="32">
        <v>83</v>
      </c>
      <c r="D75" s="32">
        <v>128</v>
      </c>
      <c r="E75" s="32">
        <v>90</v>
      </c>
      <c r="F75" s="32">
        <v>113</v>
      </c>
      <c r="G75" s="32">
        <v>85</v>
      </c>
      <c r="H75" s="33"/>
      <c r="I75" s="33"/>
      <c r="J75" s="39">
        <f t="shared" si="4"/>
        <v>6</v>
      </c>
      <c r="K75" s="43">
        <f>SUM(feb!F75 + mrt!L75 + apr!K75+ mei!L75+ jun!M75+ J75)</f>
        <v>31</v>
      </c>
      <c r="L75" s="36">
        <f t="shared" si="5"/>
        <v>638</v>
      </c>
      <c r="M75" s="37">
        <f>SUM(feb!H75 + mrt!N75 + apr!M75+ mei!N75+ jun!O75+ L75)</f>
        <v>2941</v>
      </c>
    </row>
    <row r="76" spans="1:13" x14ac:dyDescent="0.2">
      <c r="A76" s="6" t="s">
        <v>17</v>
      </c>
      <c r="B76" s="32"/>
      <c r="C76" s="32">
        <v>83</v>
      </c>
      <c r="D76" s="32">
        <v>128</v>
      </c>
      <c r="E76" s="32">
        <v>82</v>
      </c>
      <c r="F76" s="32"/>
      <c r="G76" s="32"/>
      <c r="H76" s="33"/>
      <c r="I76" s="33"/>
      <c r="J76" s="39">
        <f t="shared" si="4"/>
        <v>3</v>
      </c>
      <c r="K76" s="43">
        <f>SUM(feb!F76 + mrt!L76 + apr!K76+ mei!L76+ jun!M76+ J76)</f>
        <v>25</v>
      </c>
      <c r="L76" s="36">
        <f t="shared" si="5"/>
        <v>293</v>
      </c>
      <c r="M76" s="37">
        <f>SUM(feb!H76 + mrt!N76 + apr!M76+ mei!N76+ jun!O76+ L76)</f>
        <v>2150</v>
      </c>
    </row>
    <row r="77" spans="1:13" x14ac:dyDescent="0.2">
      <c r="A77" s="6" t="s">
        <v>18</v>
      </c>
      <c r="B77" s="32"/>
      <c r="C77" s="32"/>
      <c r="D77" s="32"/>
      <c r="E77" s="32"/>
      <c r="F77" s="32"/>
      <c r="G77" s="32"/>
      <c r="H77" s="33"/>
      <c r="I77" s="33"/>
      <c r="J77" s="39">
        <f t="shared" si="4"/>
        <v>0</v>
      </c>
      <c r="K77" s="43">
        <f>SUM(feb!F77 + mrt!L77 + apr!K77+ mei!L77+ jun!M77+ J77)</f>
        <v>17</v>
      </c>
      <c r="L77" s="36">
        <f t="shared" si="5"/>
        <v>0</v>
      </c>
      <c r="M77" s="37">
        <f>SUM(feb!H77 + mrt!N77 + apr!M77+ mei!N77+ jun!O77+ L77)</f>
        <v>1405</v>
      </c>
    </row>
    <row r="78" spans="1:13" x14ac:dyDescent="0.2">
      <c r="A78" s="6" t="s">
        <v>105</v>
      </c>
      <c r="B78" s="32">
        <v>139</v>
      </c>
      <c r="C78" s="32">
        <v>83</v>
      </c>
      <c r="D78" s="32"/>
      <c r="E78" s="32">
        <v>90</v>
      </c>
      <c r="F78" s="32">
        <v>113</v>
      </c>
      <c r="G78" s="32"/>
      <c r="H78" s="33"/>
      <c r="I78" s="33"/>
      <c r="J78" s="39">
        <f t="shared" si="4"/>
        <v>4</v>
      </c>
      <c r="K78" s="43">
        <f>SUM(feb!F78 + mrt!L78 + apr!K78+ mei!L78+ jun!M78+ J78)</f>
        <v>20</v>
      </c>
      <c r="L78" s="36">
        <f t="shared" si="5"/>
        <v>425</v>
      </c>
      <c r="M78" s="37">
        <f>SUM(feb!H78 + mrt!N78 + apr!M78+ mei!N78+ jun!O78+ L78)</f>
        <v>1865</v>
      </c>
    </row>
    <row r="79" spans="1:13" x14ac:dyDescent="0.2">
      <c r="A79" s="6" t="s">
        <v>109</v>
      </c>
      <c r="B79" s="32"/>
      <c r="C79" s="32"/>
      <c r="D79" s="32"/>
      <c r="E79" s="32"/>
      <c r="F79" s="32"/>
      <c r="G79" s="32"/>
      <c r="H79" s="33"/>
      <c r="I79" s="33"/>
      <c r="J79" s="39">
        <f t="shared" si="4"/>
        <v>0</v>
      </c>
      <c r="K79" s="43">
        <f>SUM(feb!F79 + mrt!L79 + apr!K79+ mei!L79+ jun!M79+ J79)</f>
        <v>0</v>
      </c>
      <c r="L79" s="36">
        <f t="shared" si="5"/>
        <v>0</v>
      </c>
      <c r="M79" s="37">
        <f>SUM(feb!H79 + mrt!N79 + apr!M79+ mei!N79+ jun!O79+ L79)</f>
        <v>0</v>
      </c>
    </row>
    <row r="80" spans="1:13" x14ac:dyDescent="0.2">
      <c r="A80" s="6" t="s">
        <v>57</v>
      </c>
      <c r="B80" s="32"/>
      <c r="C80" s="32"/>
      <c r="D80" s="32"/>
      <c r="E80" s="32"/>
      <c r="F80" s="32"/>
      <c r="G80" s="32"/>
      <c r="H80" s="33"/>
      <c r="I80" s="33"/>
      <c r="J80" s="39">
        <f t="shared" si="4"/>
        <v>0</v>
      </c>
      <c r="K80" s="43">
        <f>SUM(feb!F80 + mrt!L80 + apr!K80+ mei!L80+ jun!M80+ J80)</f>
        <v>0</v>
      </c>
      <c r="L80" s="36">
        <f t="shared" si="5"/>
        <v>0</v>
      </c>
      <c r="M80" s="37">
        <f>SUM(feb!H80 + mrt!N80 + apr!M80+ mei!N80+ jun!O80+ L80)</f>
        <v>0</v>
      </c>
    </row>
    <row r="81" spans="1:13" x14ac:dyDescent="0.2">
      <c r="A81" s="6" t="s">
        <v>19</v>
      </c>
      <c r="B81" s="32">
        <v>112</v>
      </c>
      <c r="C81" s="32">
        <v>76</v>
      </c>
      <c r="D81" s="32"/>
      <c r="E81" s="32">
        <v>82</v>
      </c>
      <c r="F81" s="32">
        <v>108</v>
      </c>
      <c r="G81" s="32">
        <v>82</v>
      </c>
      <c r="H81" s="33"/>
      <c r="I81" s="33"/>
      <c r="J81" s="39">
        <f>COUNT(B81:I81)</f>
        <v>5</v>
      </c>
      <c r="K81" s="43">
        <f>SUM(feb!F81 + mrt!L81 + apr!K81+ mei!L81+ jun!M81+ J81)</f>
        <v>35</v>
      </c>
      <c r="L81" s="36">
        <f>SUM(B81:I81)</f>
        <v>460</v>
      </c>
      <c r="M81" s="37">
        <f>SUM(feb!H81 + mrt!N81 + apr!M81+ mei!N81+ jun!O81+ L81)</f>
        <v>2962</v>
      </c>
    </row>
    <row r="82" spans="1:13" x14ac:dyDescent="0.2">
      <c r="A82" s="6" t="s">
        <v>75</v>
      </c>
      <c r="C82" s="32"/>
      <c r="E82" s="32"/>
      <c r="F82" s="32"/>
      <c r="G82" s="32">
        <v>60</v>
      </c>
      <c r="H82" s="33"/>
      <c r="I82" s="33"/>
      <c r="J82" s="39">
        <f t="shared" si="4"/>
        <v>1</v>
      </c>
      <c r="K82" s="43">
        <f>SUM(feb!F82 + mrt!L82 + apr!K82+ mei!L82+ jun!M82+ J82)</f>
        <v>11</v>
      </c>
      <c r="L82" s="36">
        <f t="shared" si="5"/>
        <v>60</v>
      </c>
      <c r="M82" s="37">
        <f>SUM(feb!H82 + mrt!N82 + apr!M82+ mei!N82+ jun!O82+ L82)</f>
        <v>860</v>
      </c>
    </row>
    <row r="83" spans="1:13" x14ac:dyDescent="0.2">
      <c r="A83" s="6" t="s">
        <v>20</v>
      </c>
      <c r="B83" s="32">
        <v>62</v>
      </c>
      <c r="C83" s="32"/>
      <c r="D83" s="32">
        <v>49</v>
      </c>
      <c r="E83" s="32">
        <v>54</v>
      </c>
      <c r="F83" s="32">
        <v>44</v>
      </c>
      <c r="G83" s="32">
        <v>60</v>
      </c>
      <c r="H83" s="33"/>
      <c r="I83" s="33"/>
      <c r="J83" s="39">
        <f t="shared" si="4"/>
        <v>5</v>
      </c>
      <c r="K83" s="43">
        <f>SUM(feb!F83 + mrt!L83 + apr!K83+ mei!L83+ jun!M83+ J83)</f>
        <v>26</v>
      </c>
      <c r="L83" s="36">
        <f t="shared" si="5"/>
        <v>269</v>
      </c>
      <c r="M83" s="37">
        <f>SUM(feb!H83 + mrt!N83 + apr!M83+ mei!N83+ jun!O83+ L83)</f>
        <v>1577</v>
      </c>
    </row>
    <row r="84" spans="1:13" x14ac:dyDescent="0.2">
      <c r="A84" s="6" t="s">
        <v>64</v>
      </c>
      <c r="B84" s="32"/>
      <c r="C84" s="32"/>
      <c r="D84" s="32"/>
      <c r="E84" s="32"/>
      <c r="F84" s="32"/>
      <c r="G84" s="32"/>
      <c r="H84" s="33"/>
      <c r="I84" s="33"/>
      <c r="J84" s="39">
        <f t="shared" si="4"/>
        <v>0</v>
      </c>
      <c r="K84" s="43">
        <f>SUM(feb!F84 + mrt!L84 + apr!K84+ mei!L84+ jun!M84+ J84)</f>
        <v>0</v>
      </c>
      <c r="L84" s="36">
        <f t="shared" si="5"/>
        <v>0</v>
      </c>
      <c r="M84" s="37">
        <f>SUM(feb!H84 + mrt!N84 + apr!M84+ mei!N84+ jun!O84+ L84)</f>
        <v>0</v>
      </c>
    </row>
    <row r="85" spans="1:13" x14ac:dyDescent="0.2">
      <c r="A85" s="6" t="s">
        <v>26</v>
      </c>
      <c r="B85" s="32">
        <v>64</v>
      </c>
      <c r="C85" s="32">
        <v>52</v>
      </c>
      <c r="D85" s="32">
        <v>49</v>
      </c>
      <c r="E85" s="32"/>
      <c r="F85" s="32"/>
      <c r="G85" s="32"/>
      <c r="H85" s="33"/>
      <c r="I85" s="33"/>
      <c r="J85" s="39">
        <f t="shared" si="4"/>
        <v>3</v>
      </c>
      <c r="K85" s="43">
        <f>SUM(feb!F85 + mrt!L85 + apr!K85+ mei!L85+ jun!M85+ J85)</f>
        <v>16</v>
      </c>
      <c r="L85" s="36">
        <f t="shared" si="5"/>
        <v>165</v>
      </c>
      <c r="M85" s="37">
        <f>SUM(feb!H85 + mrt!N85 + apr!M85+ mei!N85+ jun!O85+ L85)</f>
        <v>1019</v>
      </c>
    </row>
    <row r="86" spans="1:13" x14ac:dyDescent="0.2">
      <c r="A86" s="6" t="s">
        <v>43</v>
      </c>
      <c r="B86" s="32">
        <v>139</v>
      </c>
      <c r="C86" s="32">
        <v>83</v>
      </c>
      <c r="D86" s="32">
        <v>128</v>
      </c>
      <c r="E86" s="32">
        <v>90</v>
      </c>
      <c r="F86" s="32">
        <v>113</v>
      </c>
      <c r="G86" s="32">
        <v>85</v>
      </c>
      <c r="H86" s="33">
        <v>138</v>
      </c>
      <c r="I86" s="33">
        <v>81</v>
      </c>
      <c r="J86" s="39">
        <f t="shared" si="4"/>
        <v>8</v>
      </c>
      <c r="K86" s="43">
        <f>SUM(feb!F86 + mrt!L86 + apr!K86+ mei!L86+ jun!M86+ J86)</f>
        <v>48</v>
      </c>
      <c r="L86" s="36">
        <f t="shared" si="5"/>
        <v>857</v>
      </c>
      <c r="M86" s="37">
        <f>SUM(feb!H86 + mrt!N86 + apr!M86+ mei!N86+ jun!O86+ L86)</f>
        <v>4374</v>
      </c>
    </row>
    <row r="87" spans="1:13" x14ac:dyDescent="0.2">
      <c r="A87" s="6" t="s">
        <v>121</v>
      </c>
      <c r="B87" s="32"/>
      <c r="C87" s="32"/>
      <c r="D87" s="32"/>
      <c r="E87" s="32"/>
      <c r="F87" s="32"/>
      <c r="G87" s="32">
        <v>60</v>
      </c>
      <c r="H87" s="33"/>
      <c r="I87" s="33"/>
      <c r="J87" s="39">
        <f t="shared" si="4"/>
        <v>1</v>
      </c>
      <c r="K87" s="43">
        <f>SUM(feb!F87 + mrt!L87 + apr!K87+ mei!L87+ jun!M87+ J87)</f>
        <v>17</v>
      </c>
      <c r="L87" s="36">
        <f t="shared" si="5"/>
        <v>60</v>
      </c>
      <c r="M87" s="37">
        <f>SUM(feb!H87 + mrt!N87 + apr!M87+ mei!N87+ jun!O87+ L87)</f>
        <v>997</v>
      </c>
    </row>
    <row r="88" spans="1:13" x14ac:dyDescent="0.2">
      <c r="A88" s="6" t="s">
        <v>61</v>
      </c>
      <c r="B88" s="32"/>
      <c r="C88" s="32"/>
      <c r="D88" s="32"/>
      <c r="E88" s="32"/>
      <c r="F88" s="32"/>
      <c r="G88" s="32"/>
      <c r="H88" s="33"/>
      <c r="I88" s="33"/>
      <c r="J88" s="39">
        <f t="shared" si="4"/>
        <v>0</v>
      </c>
      <c r="K88" s="43">
        <f>SUM(feb!F88 + mrt!L88 + apr!K88+ mei!L88+ jun!M88+ J88)</f>
        <v>0</v>
      </c>
      <c r="L88" s="36">
        <f t="shared" si="5"/>
        <v>0</v>
      </c>
      <c r="M88" s="37">
        <f>SUM(feb!H88 + mrt!N88 + apr!M88+ mei!N88+ jun!O88+ L88)</f>
        <v>0</v>
      </c>
    </row>
    <row r="89" spans="1:13" x14ac:dyDescent="0.2">
      <c r="A89" s="6" t="s">
        <v>112</v>
      </c>
      <c r="B89" s="32">
        <v>104</v>
      </c>
      <c r="C89" s="32"/>
      <c r="D89" s="32">
        <v>94</v>
      </c>
      <c r="E89" s="32"/>
      <c r="F89" s="32">
        <v>86</v>
      </c>
      <c r="G89" s="32"/>
      <c r="H89" s="33"/>
      <c r="I89" s="33"/>
      <c r="J89" s="39">
        <f t="shared" si="4"/>
        <v>3</v>
      </c>
      <c r="K89" s="43">
        <f>SUM(feb!F89 + mrt!L89 + apr!K89+ mei!L89+ jun!M89+ J89)</f>
        <v>9</v>
      </c>
      <c r="L89" s="36">
        <f t="shared" si="5"/>
        <v>284</v>
      </c>
      <c r="M89" s="37">
        <f>SUM(feb!H89 + mrt!N89 + apr!M89+ mei!N89+ jun!O89+ L89)</f>
        <v>660</v>
      </c>
    </row>
    <row r="90" spans="1:13" x14ac:dyDescent="0.2">
      <c r="A90" s="6" t="s">
        <v>96</v>
      </c>
      <c r="B90" s="32"/>
      <c r="C90" s="32"/>
      <c r="D90" s="32"/>
      <c r="E90" s="32"/>
      <c r="F90" s="32"/>
      <c r="G90" s="32"/>
      <c r="H90" s="33"/>
      <c r="I90" s="33"/>
      <c r="J90" s="39">
        <f t="shared" si="4"/>
        <v>0</v>
      </c>
      <c r="K90" s="43">
        <f>SUM(feb!F90 + mrt!L90 + apr!K90+ mei!L90+ jun!M90+ J90)</f>
        <v>0</v>
      </c>
      <c r="L90" s="36">
        <f t="shared" si="5"/>
        <v>0</v>
      </c>
      <c r="M90" s="37">
        <f>SUM(feb!H90 + mrt!N90 + apr!M90+ mei!N90+ jun!O90+ L90)</f>
        <v>0</v>
      </c>
    </row>
    <row r="91" spans="1:13" x14ac:dyDescent="0.2">
      <c r="A91" s="6" t="s">
        <v>97</v>
      </c>
      <c r="B91" s="32"/>
      <c r="C91" s="32"/>
      <c r="D91" s="32"/>
      <c r="E91" s="32"/>
      <c r="F91" s="32"/>
      <c r="G91" s="32"/>
      <c r="H91" s="33"/>
      <c r="I91" s="33"/>
      <c r="J91" s="39">
        <f t="shared" si="4"/>
        <v>0</v>
      </c>
      <c r="K91" s="43">
        <f>SUM(feb!F91 + mrt!L91 + apr!K91+ mei!L91+ jun!M91+ J91)</f>
        <v>0</v>
      </c>
      <c r="L91" s="36">
        <f t="shared" si="5"/>
        <v>0</v>
      </c>
      <c r="M91" s="37">
        <f>SUM(feb!H91 + mrt!N91 + apr!M91+ mei!N91+ jun!O91+ L91)</f>
        <v>0</v>
      </c>
    </row>
    <row r="92" spans="1:13" x14ac:dyDescent="0.2">
      <c r="A92" s="6" t="s">
        <v>82</v>
      </c>
      <c r="B92" s="32"/>
      <c r="C92" s="32"/>
      <c r="D92" s="32"/>
      <c r="E92" s="32">
        <v>90</v>
      </c>
      <c r="F92" s="32"/>
      <c r="G92" s="32">
        <v>85</v>
      </c>
      <c r="H92" s="33"/>
      <c r="I92" s="33"/>
      <c r="J92" s="39">
        <f t="shared" si="4"/>
        <v>2</v>
      </c>
      <c r="K92" s="43">
        <f>SUM(feb!F92 + mrt!L92 + apr!K92+ mei!L92+ jun!M92+ J92)</f>
        <v>6</v>
      </c>
      <c r="L92" s="36">
        <f t="shared" si="5"/>
        <v>175</v>
      </c>
      <c r="M92" s="37">
        <f>SUM(feb!H92 + mrt!N92 + apr!M92+ mei!N92+ jun!O92+ L92)</f>
        <v>639</v>
      </c>
    </row>
    <row r="93" spans="1:13" x14ac:dyDescent="0.2">
      <c r="A93" s="6" t="s">
        <v>73</v>
      </c>
      <c r="B93" s="32"/>
      <c r="C93" s="32"/>
      <c r="D93" s="32"/>
      <c r="E93" s="32"/>
      <c r="F93" s="32"/>
      <c r="G93" s="32"/>
      <c r="H93" s="33"/>
      <c r="I93" s="33"/>
      <c r="J93" s="39">
        <f t="shared" si="4"/>
        <v>0</v>
      </c>
      <c r="K93" s="43">
        <f>SUM(feb!F93 + mrt!L93 + apr!K93+ mei!L93+ jun!M93+ J93)</f>
        <v>0</v>
      </c>
      <c r="L93" s="36">
        <f t="shared" si="5"/>
        <v>0</v>
      </c>
      <c r="M93" s="37">
        <f>SUM(feb!H93 + mrt!N93 + apr!M93+ mei!N93+ jun!O93+ L93)</f>
        <v>0</v>
      </c>
    </row>
    <row r="94" spans="1:13" x14ac:dyDescent="0.2">
      <c r="A94" s="13" t="s">
        <v>108</v>
      </c>
      <c r="B94" s="32"/>
      <c r="C94" s="32"/>
      <c r="D94" s="32"/>
      <c r="E94" s="32"/>
      <c r="F94" s="32"/>
      <c r="G94" s="32"/>
      <c r="H94" s="33"/>
      <c r="I94" s="33"/>
      <c r="J94" s="39">
        <f t="shared" si="4"/>
        <v>0</v>
      </c>
      <c r="K94" s="43">
        <f>SUM(feb!F94 + mrt!L94 + apr!K94+ mei!L94+ jun!M94+ J94)</f>
        <v>0</v>
      </c>
      <c r="L94" s="36">
        <f t="shared" si="5"/>
        <v>0</v>
      </c>
      <c r="M94" s="37">
        <f>SUM(feb!H94 + mrt!N94 + apr!M94+ mei!N94+ jun!O94+ L94)</f>
        <v>0</v>
      </c>
    </row>
    <row r="95" spans="1:13" x14ac:dyDescent="0.2">
      <c r="A95" s="13" t="s">
        <v>98</v>
      </c>
      <c r="B95" s="32"/>
      <c r="C95" s="32"/>
      <c r="D95" s="32"/>
      <c r="E95" s="32"/>
      <c r="F95" s="32"/>
      <c r="G95" s="32"/>
      <c r="H95" s="33"/>
      <c r="I95" s="33"/>
      <c r="J95" s="39">
        <f t="shared" si="4"/>
        <v>0</v>
      </c>
      <c r="K95" s="43">
        <f>SUM(feb!F95 + mrt!L95 + apr!K95+ mei!L95+ jun!M95+ J95)</f>
        <v>1</v>
      </c>
      <c r="L95" s="36">
        <f t="shared" si="5"/>
        <v>0</v>
      </c>
      <c r="M95" s="37">
        <f>SUM(feb!H95 + mrt!N95 + apr!M95+ mei!N95+ jun!O95+ L95)</f>
        <v>62</v>
      </c>
    </row>
    <row r="96" spans="1:13" x14ac:dyDescent="0.2">
      <c r="A96" s="13" t="s">
        <v>116</v>
      </c>
      <c r="B96" s="32"/>
      <c r="C96" s="32"/>
      <c r="D96" s="32"/>
      <c r="E96" s="32"/>
      <c r="F96" s="32"/>
      <c r="G96" s="32"/>
      <c r="H96" s="33"/>
      <c r="I96" s="33"/>
      <c r="J96" s="39">
        <f t="shared" si="4"/>
        <v>0</v>
      </c>
      <c r="K96" s="43">
        <f>SUM(feb!F96 + mrt!L96 + apr!K96+ mei!L96+ jun!M96+ J96)</f>
        <v>3</v>
      </c>
      <c r="L96" s="36">
        <f t="shared" si="5"/>
        <v>0</v>
      </c>
      <c r="M96" s="37">
        <f>SUM(feb!H96 + mrt!N96 + apr!M96+ mei!N96+ jun!O96+ L96)</f>
        <v>239</v>
      </c>
    </row>
    <row r="97" spans="1:13" x14ac:dyDescent="0.2">
      <c r="A97" s="13" t="s">
        <v>101</v>
      </c>
      <c r="B97" s="32">
        <v>112</v>
      </c>
      <c r="C97" s="32"/>
      <c r="D97" s="32"/>
      <c r="E97" s="32"/>
      <c r="F97" s="32"/>
      <c r="G97" s="32">
        <v>82</v>
      </c>
      <c r="H97" s="33"/>
      <c r="I97" s="33"/>
      <c r="J97" s="39">
        <f t="shared" si="4"/>
        <v>2</v>
      </c>
      <c r="K97" s="43">
        <f>SUM(feb!F97 + mrt!L97 + apr!K97+ mei!L97+ jun!M97+ J97)</f>
        <v>26</v>
      </c>
      <c r="L97" s="36">
        <f t="shared" si="5"/>
        <v>194</v>
      </c>
      <c r="M97" s="37">
        <f>SUM(feb!H97 + mrt!N97 + apr!M97+ mei!N97+ jun!O97+ L97)</f>
        <v>2220</v>
      </c>
    </row>
    <row r="98" spans="1:13" x14ac:dyDescent="0.2">
      <c r="A98" s="13" t="s">
        <v>99</v>
      </c>
      <c r="B98" s="32"/>
      <c r="C98" s="32"/>
      <c r="D98" s="32"/>
      <c r="E98" s="32"/>
      <c r="F98" s="32"/>
      <c r="G98" s="32"/>
      <c r="H98" s="33"/>
      <c r="I98" s="33"/>
      <c r="J98" s="39">
        <f t="shared" si="4"/>
        <v>0</v>
      </c>
      <c r="K98" s="43">
        <f>SUM(feb!F98 + mrt!L98 + apr!K98+ mei!L98+ jun!M98+ J98)</f>
        <v>5</v>
      </c>
      <c r="L98" s="36">
        <f t="shared" si="5"/>
        <v>0</v>
      </c>
      <c r="M98" s="37">
        <f>SUM(feb!H98 + mrt!N98 + apr!M98+ mei!N98+ jun!O98+ L98)</f>
        <v>518</v>
      </c>
    </row>
    <row r="99" spans="1:13" x14ac:dyDescent="0.2">
      <c r="A99" s="13" t="s">
        <v>74</v>
      </c>
      <c r="B99" s="32">
        <v>64</v>
      </c>
      <c r="C99" s="32">
        <v>52</v>
      </c>
      <c r="D99" s="32">
        <v>49</v>
      </c>
      <c r="E99" s="32"/>
      <c r="F99" s="32">
        <v>44</v>
      </c>
      <c r="G99" s="32">
        <v>60</v>
      </c>
      <c r="H99" s="33"/>
      <c r="I99" s="33"/>
      <c r="J99" s="39">
        <f t="shared" si="4"/>
        <v>5</v>
      </c>
      <c r="K99" s="43">
        <f>SUM(feb!F99 + mrt!L99 + apr!K99+ mei!L99+ jun!M99+ J99)</f>
        <v>28</v>
      </c>
      <c r="L99" s="36">
        <f t="shared" si="5"/>
        <v>269</v>
      </c>
      <c r="M99" s="37">
        <f>SUM(feb!H99 + mrt!N99 + apr!M99+ mei!N99+ jun!O99+ L99)</f>
        <v>1725</v>
      </c>
    </row>
    <row r="100" spans="1:13" ht="13.5" thickBot="1" x14ac:dyDescent="0.25">
      <c r="A100" s="7" t="s">
        <v>21</v>
      </c>
      <c r="B100" s="38"/>
      <c r="C100" s="38"/>
      <c r="D100" s="38"/>
      <c r="E100" s="38"/>
      <c r="F100" s="38"/>
      <c r="G100" s="38"/>
      <c r="H100" s="40"/>
      <c r="I100" s="38"/>
      <c r="J100" s="39">
        <f t="shared" si="4"/>
        <v>0</v>
      </c>
      <c r="K100" s="43">
        <f>SUM(feb!F100 + mrt!L100 + apr!K100+ mei!L100+ jun!M100+ J100)</f>
        <v>7</v>
      </c>
      <c r="L100" s="36">
        <f t="shared" si="5"/>
        <v>0</v>
      </c>
      <c r="M100" s="37">
        <f>SUM(feb!H100 + mrt!N100 + apr!M100+ mei!N100+ jun!O100+ L100)</f>
        <v>402</v>
      </c>
    </row>
  </sheetData>
  <mergeCells count="4">
    <mergeCell ref="L2:L3"/>
    <mergeCell ref="M2:M3"/>
    <mergeCell ref="J2:J3"/>
    <mergeCell ref="K2:K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00"/>
  <sheetViews>
    <sheetView zoomScale="130" zoomScaleNormal="130" workbookViewId="0">
      <pane ySplit="3" topLeftCell="A4" activePane="bottomLeft" state="frozen"/>
      <selection pane="bottomLeft" activeCell="K4" sqref="K4"/>
    </sheetView>
  </sheetViews>
  <sheetFormatPr defaultColWidth="9" defaultRowHeight="12.75" x14ac:dyDescent="0.2"/>
  <cols>
    <col min="1" max="1" width="17" customWidth="1"/>
    <col min="2" max="11" width="4" customWidth="1"/>
    <col min="12" max="15" width="5.5703125" customWidth="1"/>
  </cols>
  <sheetData>
    <row r="1" spans="1:15" ht="27.75" customHeight="1" thickBot="1" x14ac:dyDescent="0.3">
      <c r="A1" s="19" t="s">
        <v>144</v>
      </c>
      <c r="O1" s="20" t="s">
        <v>27</v>
      </c>
    </row>
    <row r="2" spans="1:15" s="1" customFormat="1" ht="54.75" customHeight="1" x14ac:dyDescent="0.2">
      <c r="A2" s="8"/>
      <c r="B2" s="10" t="s">
        <v>0</v>
      </c>
      <c r="C2" s="10" t="s">
        <v>1</v>
      </c>
      <c r="D2" s="10" t="s">
        <v>0</v>
      </c>
      <c r="E2" s="10" t="s">
        <v>1</v>
      </c>
      <c r="F2" s="10" t="s">
        <v>114</v>
      </c>
      <c r="G2" s="10" t="s">
        <v>0</v>
      </c>
      <c r="H2" s="10" t="s">
        <v>1</v>
      </c>
      <c r="I2" s="10" t="s">
        <v>0</v>
      </c>
      <c r="J2" s="10" t="s">
        <v>1</v>
      </c>
      <c r="K2" s="10" t="s">
        <v>0</v>
      </c>
      <c r="L2" s="101" t="s">
        <v>129</v>
      </c>
      <c r="M2" s="99" t="s">
        <v>30</v>
      </c>
      <c r="N2" s="93" t="s">
        <v>28</v>
      </c>
      <c r="O2" s="95" t="s">
        <v>29</v>
      </c>
    </row>
    <row r="3" spans="1:15" ht="18" customHeight="1" thickBot="1" x14ac:dyDescent="0.25">
      <c r="A3" s="5"/>
      <c r="B3" s="3">
        <v>3</v>
      </c>
      <c r="C3" s="3">
        <v>4</v>
      </c>
      <c r="D3" s="3">
        <v>10</v>
      </c>
      <c r="E3" s="3">
        <v>11</v>
      </c>
      <c r="F3" s="3">
        <v>15</v>
      </c>
      <c r="G3" s="3">
        <v>17</v>
      </c>
      <c r="H3" s="3">
        <v>18</v>
      </c>
      <c r="I3" s="3">
        <v>24</v>
      </c>
      <c r="J3" s="3">
        <v>25</v>
      </c>
      <c r="K3" s="31">
        <v>31</v>
      </c>
      <c r="L3" s="102"/>
      <c r="M3" s="100"/>
      <c r="N3" s="94"/>
      <c r="O3" s="96"/>
    </row>
    <row r="4" spans="1:15" x14ac:dyDescent="0.2">
      <c r="A4" s="6" t="s">
        <v>83</v>
      </c>
      <c r="B4" s="32"/>
      <c r="C4" s="32">
        <v>89</v>
      </c>
      <c r="D4" s="32"/>
      <c r="E4" s="32">
        <v>88</v>
      </c>
      <c r="F4" s="32"/>
      <c r="G4" s="32"/>
      <c r="H4" s="32"/>
      <c r="I4" s="32"/>
      <c r="J4" s="32">
        <v>95</v>
      </c>
      <c r="K4" s="33"/>
      <c r="L4" s="39">
        <f>COUNT(B4:K4)</f>
        <v>3</v>
      </c>
      <c r="M4" s="35">
        <f>SUM(feb!F4 + mrt!L4 + apr!K4+ mei!L4+ jun!M4+ jul!J4+ L4)</f>
        <v>19</v>
      </c>
      <c r="N4" s="36">
        <f>SUM(B4:K4)</f>
        <v>272</v>
      </c>
      <c r="O4" s="37">
        <f>SUM(feb!H4 + mrt!N4 + apr!M4+ mei!N4+ jun!O4+ jul!L4+ N4)</f>
        <v>2002</v>
      </c>
    </row>
    <row r="5" spans="1:15" x14ac:dyDescent="0.2">
      <c r="A5" s="6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3"/>
      <c r="L5" s="39">
        <f t="shared" ref="L5:L66" si="0">COUNT(B5:K5)</f>
        <v>0</v>
      </c>
      <c r="M5" s="35">
        <f>SUM(feb!F5 + mrt!L5 + apr!K5+ mei!L5+ jun!M5+ jul!J5+ L5)</f>
        <v>0</v>
      </c>
      <c r="N5" s="36">
        <f t="shared" ref="N5:N66" si="1">SUM(B5:K5)</f>
        <v>0</v>
      </c>
      <c r="O5" s="37">
        <f>SUM(feb!H5 + mrt!N5 + apr!M5+ mei!N5+ jun!O5+ jul!L5+ N5)</f>
        <v>0</v>
      </c>
    </row>
    <row r="6" spans="1:15" x14ac:dyDescent="0.2">
      <c r="A6" s="6" t="s">
        <v>22</v>
      </c>
      <c r="B6" s="32"/>
      <c r="C6" s="32"/>
      <c r="D6" s="32"/>
      <c r="E6" s="32"/>
      <c r="F6" s="32"/>
      <c r="G6" s="32"/>
      <c r="H6" s="32"/>
      <c r="I6" s="32"/>
      <c r="J6" s="32"/>
      <c r="K6" s="33"/>
      <c r="L6" s="39">
        <f t="shared" si="0"/>
        <v>0</v>
      </c>
      <c r="M6" s="35">
        <f>SUM(feb!F6 + mrt!L6 + apr!K6+ mei!L6+ jun!M6+ jul!J6+ L6)</f>
        <v>1</v>
      </c>
      <c r="N6" s="36">
        <f t="shared" si="1"/>
        <v>0</v>
      </c>
      <c r="O6" s="37">
        <f>SUM(feb!H6 + mrt!N6 + apr!M6+ mei!N6+ jun!O6+ jul!L6+ N6)</f>
        <v>63</v>
      </c>
    </row>
    <row r="7" spans="1:15" x14ac:dyDescent="0.2">
      <c r="A7" s="6" t="s">
        <v>62</v>
      </c>
      <c r="B7" s="32"/>
      <c r="C7" s="32"/>
      <c r="D7" s="32"/>
      <c r="E7" s="32"/>
      <c r="F7" s="32"/>
      <c r="G7" s="32"/>
      <c r="H7" s="32"/>
      <c r="I7" s="32"/>
      <c r="J7" s="32"/>
      <c r="K7" s="33"/>
      <c r="L7" s="39">
        <f t="shared" si="0"/>
        <v>0</v>
      </c>
      <c r="M7" s="35">
        <f>SUM(feb!F7 + mrt!L7 + apr!K7+ mei!L7+ jun!M7+ jul!J7+ L7)</f>
        <v>10</v>
      </c>
      <c r="N7" s="36">
        <f t="shared" si="1"/>
        <v>0</v>
      </c>
      <c r="O7" s="37">
        <f>SUM(feb!H7 + mrt!N7 + apr!M7+ mei!N7+ jun!O7+ jul!L7+ N7)</f>
        <v>905</v>
      </c>
    </row>
    <row r="8" spans="1:15" x14ac:dyDescent="0.2">
      <c r="A8" s="6" t="s">
        <v>55</v>
      </c>
      <c r="B8" s="32"/>
      <c r="C8" s="32"/>
      <c r="D8" s="32"/>
      <c r="E8" s="32"/>
      <c r="F8" s="32"/>
      <c r="G8" s="32"/>
      <c r="H8" s="32"/>
      <c r="I8" s="32"/>
      <c r="J8" s="32"/>
      <c r="K8" s="33"/>
      <c r="L8" s="39">
        <f t="shared" si="0"/>
        <v>0</v>
      </c>
      <c r="M8" s="35">
        <f>SUM(feb!F8 + mrt!L8 + apr!K8+ mei!L8+ jun!M8+ jul!J8+ L8)</f>
        <v>0</v>
      </c>
      <c r="N8" s="36">
        <f t="shared" si="1"/>
        <v>0</v>
      </c>
      <c r="O8" s="37">
        <f>SUM(feb!H8 + mrt!N8 + apr!M8+ mei!N8+ jun!O8+ jul!L8+ N8)</f>
        <v>0</v>
      </c>
    </row>
    <row r="9" spans="1:15" x14ac:dyDescent="0.2">
      <c r="A9" s="6" t="s">
        <v>59</v>
      </c>
      <c r="B9" s="32"/>
      <c r="C9" s="32">
        <v>117</v>
      </c>
      <c r="D9" s="32"/>
      <c r="E9" s="32">
        <v>85</v>
      </c>
      <c r="F9" s="32"/>
      <c r="G9" s="32"/>
      <c r="H9" s="32"/>
      <c r="I9" s="32">
        <v>79</v>
      </c>
      <c r="J9" s="32">
        <v>81</v>
      </c>
      <c r="K9" s="33"/>
      <c r="L9" s="39">
        <f t="shared" si="0"/>
        <v>4</v>
      </c>
      <c r="M9" s="35">
        <f>SUM(feb!F9 + mrt!L9 + apr!K9+ mei!L9+ jun!M9+ jul!J9+ L9)</f>
        <v>32</v>
      </c>
      <c r="N9" s="36">
        <f t="shared" si="1"/>
        <v>362</v>
      </c>
      <c r="O9" s="37">
        <f>SUM(feb!H9 + mrt!N9 + apr!M9+ mei!N9+ jun!O9+ jul!L9+ N9)</f>
        <v>2640</v>
      </c>
    </row>
    <row r="10" spans="1:15" x14ac:dyDescent="0.2">
      <c r="A10" s="6" t="s">
        <v>3</v>
      </c>
      <c r="B10" s="32"/>
      <c r="C10" s="32">
        <v>89</v>
      </c>
      <c r="D10" s="32"/>
      <c r="E10" s="32">
        <v>88</v>
      </c>
      <c r="F10" s="32"/>
      <c r="G10" s="32"/>
      <c r="H10" s="32"/>
      <c r="I10" s="32"/>
      <c r="J10" s="32">
        <v>95</v>
      </c>
      <c r="K10" s="33">
        <v>122</v>
      </c>
      <c r="L10" s="39">
        <f t="shared" si="0"/>
        <v>4</v>
      </c>
      <c r="M10" s="35">
        <f>SUM(feb!F10 + mrt!L10 + apr!K10+ mei!L10+ jun!M10+ jul!J10+ L10)</f>
        <v>34</v>
      </c>
      <c r="N10" s="36">
        <f t="shared" si="1"/>
        <v>394</v>
      </c>
      <c r="O10" s="37">
        <f>SUM(feb!H10 + mrt!N10 + apr!M10+ mei!N10+ jun!O10+ jul!L10+ N10)</f>
        <v>3136</v>
      </c>
    </row>
    <row r="11" spans="1:15" x14ac:dyDescent="0.2">
      <c r="A11" s="6" t="s">
        <v>58</v>
      </c>
      <c r="B11" s="32"/>
      <c r="C11" s="32"/>
      <c r="D11" s="32"/>
      <c r="E11" s="32">
        <v>85</v>
      </c>
      <c r="F11" s="32"/>
      <c r="G11" s="32"/>
      <c r="H11" s="32"/>
      <c r="I11" s="32"/>
      <c r="J11" s="32">
        <v>95</v>
      </c>
      <c r="K11" s="33"/>
      <c r="L11" s="39">
        <f t="shared" si="0"/>
        <v>2</v>
      </c>
      <c r="M11" s="35">
        <f>SUM(feb!F11 + mrt!L11 + apr!K11+ mei!L11+ jun!M11+ jul!J11+ L11)</f>
        <v>32</v>
      </c>
      <c r="N11" s="36">
        <f t="shared" si="1"/>
        <v>180</v>
      </c>
      <c r="O11" s="37">
        <f>SUM(feb!H11 + mrt!N11 + apr!M11+ mei!N11+ jun!O11+ jul!L11+ N11)</f>
        <v>2758</v>
      </c>
    </row>
    <row r="12" spans="1:15" x14ac:dyDescent="0.2">
      <c r="A12" s="6" t="s">
        <v>44</v>
      </c>
      <c r="B12" s="32">
        <v>105</v>
      </c>
      <c r="C12" s="32">
        <v>73</v>
      </c>
      <c r="D12" s="32">
        <v>91</v>
      </c>
      <c r="E12" s="32">
        <v>85</v>
      </c>
      <c r="F12" s="32">
        <v>80</v>
      </c>
      <c r="G12" s="32"/>
      <c r="H12" s="32"/>
      <c r="I12" s="32">
        <v>101</v>
      </c>
      <c r="J12" s="32">
        <v>81</v>
      </c>
      <c r="K12" s="33"/>
      <c r="L12" s="39">
        <f t="shared" si="0"/>
        <v>7</v>
      </c>
      <c r="M12" s="35">
        <f>SUM(feb!F12 + mrt!L12 + apr!K12+ mei!L12+ jun!M12+ jul!J12+ L12)</f>
        <v>35</v>
      </c>
      <c r="N12" s="36">
        <f t="shared" si="1"/>
        <v>616</v>
      </c>
      <c r="O12" s="37">
        <f>SUM(feb!H12 + mrt!N12 + apr!M12+ mei!N12+ jun!O12+ jul!L12+ N12)</f>
        <v>2869</v>
      </c>
    </row>
    <row r="13" spans="1:15" x14ac:dyDescent="0.2">
      <c r="A13" s="6" t="s">
        <v>48</v>
      </c>
      <c r="B13" s="32">
        <v>136</v>
      </c>
      <c r="C13" s="32"/>
      <c r="D13" s="32"/>
      <c r="E13" s="32">
        <v>85</v>
      </c>
      <c r="F13" s="32"/>
      <c r="G13" s="32">
        <v>132</v>
      </c>
      <c r="H13" s="32"/>
      <c r="I13" s="32"/>
      <c r="J13" s="32">
        <v>95</v>
      </c>
      <c r="K13" s="33">
        <v>122</v>
      </c>
      <c r="L13" s="39">
        <f t="shared" si="0"/>
        <v>5</v>
      </c>
      <c r="M13" s="35">
        <f>SUM(feb!F13 + mrt!L13 + apr!K13+ mei!L13+ jun!M13+ jul!J13+ L13)</f>
        <v>31</v>
      </c>
      <c r="N13" s="36">
        <f t="shared" si="1"/>
        <v>570</v>
      </c>
      <c r="O13" s="37">
        <f>SUM(feb!H13 + mrt!N13 + apr!M13+ mei!N13+ jun!O13+ jul!L13+ N13)</f>
        <v>3124</v>
      </c>
    </row>
    <row r="14" spans="1:15" x14ac:dyDescent="0.2">
      <c r="A14" s="6" t="s">
        <v>45</v>
      </c>
      <c r="B14" s="32"/>
      <c r="C14" s="32"/>
      <c r="D14" s="32"/>
      <c r="E14" s="32"/>
      <c r="F14" s="32"/>
      <c r="G14" s="32"/>
      <c r="H14" s="32"/>
      <c r="I14" s="32"/>
      <c r="J14" s="32"/>
      <c r="K14" s="33"/>
      <c r="L14" s="39">
        <f t="shared" si="0"/>
        <v>0</v>
      </c>
      <c r="M14" s="35">
        <f>SUM(feb!F14 + mrt!L14 + apr!K14+ mei!L14+ jun!M14+ jul!J14+ L14)</f>
        <v>5</v>
      </c>
      <c r="N14" s="36">
        <f t="shared" si="1"/>
        <v>0</v>
      </c>
      <c r="O14" s="37">
        <f>SUM(feb!H14 + mrt!N14 + apr!M14+ mei!N14+ jun!O14+ jul!L14+ N14)</f>
        <v>322</v>
      </c>
    </row>
    <row r="15" spans="1:15" x14ac:dyDescent="0.2">
      <c r="A15" s="6" t="s">
        <v>52</v>
      </c>
      <c r="B15" s="32"/>
      <c r="C15" s="32"/>
      <c r="D15" s="32"/>
      <c r="E15" s="32"/>
      <c r="F15" s="32"/>
      <c r="G15" s="32"/>
      <c r="H15" s="32"/>
      <c r="I15" s="32"/>
      <c r="J15" s="32"/>
      <c r="K15" s="33">
        <v>122</v>
      </c>
      <c r="L15" s="39">
        <f t="shared" si="0"/>
        <v>1</v>
      </c>
      <c r="M15" s="35">
        <f>SUM(feb!F15 + mrt!L15 + apr!K15+ mei!L15+ jun!M15+ jul!J15+ L15)</f>
        <v>12</v>
      </c>
      <c r="N15" s="36">
        <f t="shared" si="1"/>
        <v>122</v>
      </c>
      <c r="O15" s="37">
        <f>SUM(feb!H15 + mrt!N15 + apr!M15+ mei!N15+ jun!O15+ jul!L15+ N15)</f>
        <v>1138</v>
      </c>
    </row>
    <row r="16" spans="1:15" x14ac:dyDescent="0.2">
      <c r="A16" s="6" t="s">
        <v>65</v>
      </c>
      <c r="B16" s="32">
        <v>55</v>
      </c>
      <c r="C16" s="32">
        <v>53</v>
      </c>
      <c r="D16" s="32"/>
      <c r="E16" s="32">
        <v>48</v>
      </c>
      <c r="F16" s="32">
        <v>47</v>
      </c>
      <c r="G16" s="32"/>
      <c r="H16" s="32"/>
      <c r="I16" s="32"/>
      <c r="J16" s="32">
        <v>50</v>
      </c>
      <c r="K16" s="33"/>
      <c r="L16" s="39">
        <f t="shared" si="0"/>
        <v>5</v>
      </c>
      <c r="M16" s="35">
        <f>SUM(feb!F16 + mrt!L16 + apr!K16+ mei!L16+ jun!M16+ jul!J16+ L16)</f>
        <v>18</v>
      </c>
      <c r="N16" s="36">
        <f t="shared" si="1"/>
        <v>253</v>
      </c>
      <c r="O16" s="37">
        <f>SUM(feb!H16 + mrt!N16 + apr!M16+ mei!N16+ jun!O16+ jul!L16+ N16)</f>
        <v>956</v>
      </c>
    </row>
    <row r="17" spans="1:15" x14ac:dyDescent="0.2">
      <c r="A17" s="6" t="s">
        <v>94</v>
      </c>
      <c r="B17" s="32"/>
      <c r="C17" s="32"/>
      <c r="D17" s="32"/>
      <c r="E17" s="32"/>
      <c r="F17" s="32"/>
      <c r="G17" s="32"/>
      <c r="H17" s="32"/>
      <c r="I17" s="32"/>
      <c r="J17" s="32"/>
      <c r="K17" s="33"/>
      <c r="L17" s="39">
        <f t="shared" si="0"/>
        <v>0</v>
      </c>
      <c r="M17" s="35">
        <f>SUM(feb!F17 + mrt!L17 + apr!K17+ mei!L17+ jun!M17+ jul!J17+ L17)</f>
        <v>0</v>
      </c>
      <c r="N17" s="36">
        <f t="shared" si="1"/>
        <v>0</v>
      </c>
      <c r="O17" s="37">
        <f>SUM(feb!H17 + mrt!N17 + apr!M17+ mei!N17+ jun!O17+ jul!L17+ N17)</f>
        <v>0</v>
      </c>
    </row>
    <row r="18" spans="1:15" x14ac:dyDescent="0.2">
      <c r="A18" s="6" t="s">
        <v>70</v>
      </c>
      <c r="B18" s="32"/>
      <c r="C18" s="32"/>
      <c r="D18" s="32"/>
      <c r="E18" s="32"/>
      <c r="F18" s="32"/>
      <c r="G18" s="32"/>
      <c r="H18" s="32"/>
      <c r="I18" s="32"/>
      <c r="J18" s="32"/>
      <c r="K18" s="33"/>
      <c r="L18" s="39">
        <f t="shared" si="0"/>
        <v>0</v>
      </c>
      <c r="M18" s="35">
        <f>SUM(feb!F18 + mrt!L18 + apr!K18+ mei!L18+ jun!M18+ jul!J18+ L18)</f>
        <v>7</v>
      </c>
      <c r="N18" s="36">
        <f t="shared" si="1"/>
        <v>0</v>
      </c>
      <c r="O18" s="37">
        <f>SUM(feb!H18 + mrt!N18 + apr!M18+ mei!N18+ jun!O18+ jul!L18+ N18)</f>
        <v>428</v>
      </c>
    </row>
    <row r="19" spans="1:15" x14ac:dyDescent="0.2">
      <c r="A19" s="6" t="s">
        <v>81</v>
      </c>
      <c r="B19" s="32"/>
      <c r="C19" s="32"/>
      <c r="D19" s="32"/>
      <c r="E19" s="32"/>
      <c r="F19" s="32"/>
      <c r="G19" s="32"/>
      <c r="H19" s="32"/>
      <c r="I19" s="32"/>
      <c r="J19" s="32"/>
      <c r="K19" s="33"/>
      <c r="L19" s="39">
        <f t="shared" si="0"/>
        <v>0</v>
      </c>
      <c r="M19" s="35">
        <f>SUM(feb!F19 + mrt!L19 + apr!K19+ mei!L19+ jun!M19+ jul!J19+ L19)</f>
        <v>0</v>
      </c>
      <c r="N19" s="36">
        <f t="shared" si="1"/>
        <v>0</v>
      </c>
      <c r="O19" s="37">
        <f>SUM(feb!H19 + mrt!N19 + apr!M19+ mei!N19+ jun!O19+ jul!L19+ N19)</f>
        <v>0</v>
      </c>
    </row>
    <row r="20" spans="1:15" x14ac:dyDescent="0.2">
      <c r="A20" s="6" t="s">
        <v>4</v>
      </c>
      <c r="B20" s="32"/>
      <c r="C20" s="32">
        <v>86</v>
      </c>
      <c r="D20" s="32">
        <v>163</v>
      </c>
      <c r="E20" s="32">
        <v>85</v>
      </c>
      <c r="F20" s="32">
        <v>87</v>
      </c>
      <c r="G20" s="32">
        <v>132</v>
      </c>
      <c r="H20" s="32"/>
      <c r="I20" s="32">
        <v>127</v>
      </c>
      <c r="J20" s="32">
        <v>95</v>
      </c>
      <c r="K20" s="33"/>
      <c r="L20" s="39">
        <f t="shared" si="0"/>
        <v>7</v>
      </c>
      <c r="M20" s="35">
        <f>SUM(feb!F20 + mrt!L20 + apr!K20+ mei!L20+ jun!M20+ jul!J20+ L20)</f>
        <v>36</v>
      </c>
      <c r="N20" s="36">
        <f t="shared" si="1"/>
        <v>775</v>
      </c>
      <c r="O20" s="37">
        <f>SUM(feb!H20 + mrt!N20 + apr!M20+ mei!N20+ jun!O20+ jul!L20+ N20)</f>
        <v>3392</v>
      </c>
    </row>
    <row r="21" spans="1:15" x14ac:dyDescent="0.2">
      <c r="A21" s="6" t="s">
        <v>25</v>
      </c>
      <c r="B21" s="32"/>
      <c r="C21" s="32"/>
      <c r="D21" s="32"/>
      <c r="E21" s="32"/>
      <c r="F21" s="32"/>
      <c r="G21" s="32"/>
      <c r="H21" s="32"/>
      <c r="I21" s="32"/>
      <c r="J21" s="32"/>
      <c r="K21" s="33"/>
      <c r="L21" s="39">
        <f t="shared" si="0"/>
        <v>0</v>
      </c>
      <c r="M21" s="35">
        <f>SUM(feb!F21 + mrt!L21 + apr!K21+ mei!L21+ jun!M21+ jul!J21+ L21)</f>
        <v>0</v>
      </c>
      <c r="N21" s="36">
        <f t="shared" si="1"/>
        <v>0</v>
      </c>
      <c r="O21" s="37">
        <f>SUM(feb!H21 + mrt!N21 + apr!M21+ mei!N21+ jun!O21+ jul!L21+ N21)</f>
        <v>0</v>
      </c>
    </row>
    <row r="22" spans="1:15" x14ac:dyDescent="0.2">
      <c r="A22" s="6" t="s">
        <v>100</v>
      </c>
      <c r="B22" s="32"/>
      <c r="C22" s="32">
        <v>117</v>
      </c>
      <c r="D22" s="32"/>
      <c r="E22" s="32"/>
      <c r="F22" s="32"/>
      <c r="G22" s="32"/>
      <c r="H22" s="32"/>
      <c r="I22" s="32">
        <v>79</v>
      </c>
      <c r="J22" s="32">
        <v>81</v>
      </c>
      <c r="K22" s="33">
        <v>95</v>
      </c>
      <c r="L22" s="39">
        <f t="shared" si="0"/>
        <v>4</v>
      </c>
      <c r="M22" s="35">
        <f>SUM(feb!F22 + mrt!L22 + apr!K22+ mei!L22+ jun!M22+ jul!J22+ L22)</f>
        <v>40</v>
      </c>
      <c r="N22" s="36">
        <f t="shared" si="1"/>
        <v>372</v>
      </c>
      <c r="O22" s="37">
        <f>SUM(feb!H22 + mrt!N22 + apr!M22+ mei!N22+ jun!O22+ jul!L22+ N22)</f>
        <v>3368</v>
      </c>
    </row>
    <row r="23" spans="1:15" x14ac:dyDescent="0.2">
      <c r="A23" s="6" t="s">
        <v>66</v>
      </c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39">
        <f t="shared" si="0"/>
        <v>0</v>
      </c>
      <c r="M23" s="35">
        <f>SUM(feb!F23 + mrt!L23 + apr!K23+ mei!L23+ jun!M23+ jul!J23+ L23)</f>
        <v>8</v>
      </c>
      <c r="N23" s="36">
        <f t="shared" si="1"/>
        <v>0</v>
      </c>
      <c r="O23" s="37">
        <f>SUM(feb!H23 + mrt!N23 + apr!M23+ mei!N23+ jun!O23+ jul!L23+ N23)</f>
        <v>580</v>
      </c>
    </row>
    <row r="24" spans="1:15" x14ac:dyDescent="0.2">
      <c r="A24" s="6" t="s">
        <v>67</v>
      </c>
      <c r="B24" s="32"/>
      <c r="C24" s="32"/>
      <c r="D24" s="32"/>
      <c r="E24" s="32">
        <v>85</v>
      </c>
      <c r="F24" s="32"/>
      <c r="G24" s="32"/>
      <c r="H24" s="32"/>
      <c r="I24" s="32">
        <v>82</v>
      </c>
      <c r="J24" s="32">
        <v>81</v>
      </c>
      <c r="K24" s="33"/>
      <c r="L24" s="39">
        <f t="shared" si="0"/>
        <v>3</v>
      </c>
      <c r="M24" s="35">
        <f>SUM(feb!F24 + mrt!L24 + apr!K24+ mei!L24+ jun!M24+ jul!J24+ L24)</f>
        <v>22</v>
      </c>
      <c r="N24" s="36">
        <f t="shared" si="1"/>
        <v>248</v>
      </c>
      <c r="O24" s="37">
        <f>SUM(feb!H24 + mrt!N24 + apr!M24+ mei!N24+ jun!O24+ jul!L24+ N24)</f>
        <v>1817</v>
      </c>
    </row>
    <row r="25" spans="1:15" x14ac:dyDescent="0.2">
      <c r="A25" s="6" t="s">
        <v>5</v>
      </c>
      <c r="B25" s="32"/>
      <c r="C25" s="32">
        <v>117</v>
      </c>
      <c r="D25" s="32"/>
      <c r="E25" s="32">
        <v>85</v>
      </c>
      <c r="F25" s="32">
        <v>80</v>
      </c>
      <c r="G25" s="32"/>
      <c r="H25" s="32"/>
      <c r="I25" s="32"/>
      <c r="J25" s="32"/>
      <c r="K25" s="33">
        <v>95</v>
      </c>
      <c r="L25" s="39">
        <f t="shared" si="0"/>
        <v>4</v>
      </c>
      <c r="M25" s="35">
        <f>SUM(feb!F25 + mrt!L25 + apr!K25+ mei!L25+ jun!M25+ jul!J25+ L25)</f>
        <v>42</v>
      </c>
      <c r="N25" s="36">
        <f t="shared" si="1"/>
        <v>377</v>
      </c>
      <c r="O25" s="37">
        <f>SUM(feb!H25 + mrt!N25 + apr!M25+ mei!N25+ jun!O25+ jul!L25+ N25)</f>
        <v>3530</v>
      </c>
    </row>
    <row r="26" spans="1:15" x14ac:dyDescent="0.2">
      <c r="A26" s="6" t="s">
        <v>6</v>
      </c>
      <c r="B26" s="32"/>
      <c r="C26" s="32">
        <v>53</v>
      </c>
      <c r="D26" s="32"/>
      <c r="E26" s="32"/>
      <c r="F26" s="32"/>
      <c r="G26" s="32"/>
      <c r="H26" s="32"/>
      <c r="I26" s="32"/>
      <c r="J26" s="32">
        <v>50</v>
      </c>
      <c r="K26" s="33"/>
      <c r="L26" s="39">
        <f t="shared" si="0"/>
        <v>2</v>
      </c>
      <c r="M26" s="35">
        <f>SUM(feb!F26 + mrt!L26 + apr!K26+ mei!L26+ jun!M26+ jul!J26+ L26)</f>
        <v>12</v>
      </c>
      <c r="N26" s="36">
        <f t="shared" si="1"/>
        <v>103</v>
      </c>
      <c r="O26" s="37">
        <f>SUM(feb!H26 + mrt!N26 + apr!M26+ mei!N26+ jun!O26+ jul!L26+ N26)</f>
        <v>636</v>
      </c>
    </row>
    <row r="27" spans="1:15" x14ac:dyDescent="0.2">
      <c r="A27" s="6" t="s">
        <v>132</v>
      </c>
      <c r="B27" s="32">
        <v>55</v>
      </c>
      <c r="C27" s="32">
        <v>89</v>
      </c>
      <c r="D27" s="32"/>
      <c r="E27" s="32"/>
      <c r="F27" s="32"/>
      <c r="G27" s="32"/>
      <c r="H27" s="32"/>
      <c r="I27" s="32">
        <v>127</v>
      </c>
      <c r="J27" s="32"/>
      <c r="K27" s="33">
        <v>122</v>
      </c>
      <c r="L27" s="39">
        <f t="shared" si="0"/>
        <v>4</v>
      </c>
      <c r="M27" s="35">
        <f>SUM(feb!F27 + mrt!L27 + apr!K27+ mei!L27+ jun!M27+ jul!J27+ L27)</f>
        <v>15</v>
      </c>
      <c r="N27" s="36">
        <f t="shared" si="1"/>
        <v>393</v>
      </c>
      <c r="O27" s="37">
        <f>SUM(feb!H27 + mrt!N27 + apr!M27+ mei!N27+ jun!O27+ jul!L27+ N27)</f>
        <v>1334</v>
      </c>
    </row>
    <row r="28" spans="1:15" x14ac:dyDescent="0.2">
      <c r="A28" s="6" t="s">
        <v>133</v>
      </c>
      <c r="B28" s="32"/>
      <c r="C28" s="32">
        <v>89</v>
      </c>
      <c r="D28" s="32"/>
      <c r="E28" s="32"/>
      <c r="F28" s="32"/>
      <c r="G28" s="32"/>
      <c r="H28" s="32"/>
      <c r="I28" s="32"/>
      <c r="J28" s="32"/>
      <c r="K28" s="33"/>
      <c r="L28" s="39">
        <f t="shared" si="0"/>
        <v>1</v>
      </c>
      <c r="M28" s="35">
        <f>SUM(feb!F28 + mrt!L28 + apr!K28+ mei!L28+ jun!M28+ jul!J28+ L28)</f>
        <v>9</v>
      </c>
      <c r="N28" s="36">
        <f t="shared" si="1"/>
        <v>89</v>
      </c>
      <c r="O28" s="37">
        <f>SUM(feb!H28 + mrt!N28 + apr!M28+ mei!N28+ jun!O28+ jul!L28+ N28)</f>
        <v>915</v>
      </c>
    </row>
    <row r="29" spans="1:15" x14ac:dyDescent="0.2">
      <c r="A29" s="6" t="s">
        <v>152</v>
      </c>
      <c r="B29" s="32"/>
      <c r="C29" s="32">
        <v>89</v>
      </c>
      <c r="D29" s="32"/>
      <c r="E29" s="32">
        <v>88</v>
      </c>
      <c r="F29" s="32"/>
      <c r="G29" s="32"/>
      <c r="H29" s="32"/>
      <c r="I29" s="32"/>
      <c r="J29" s="32"/>
      <c r="K29" s="33"/>
      <c r="L29" s="39">
        <f t="shared" si="0"/>
        <v>2</v>
      </c>
      <c r="M29" s="35">
        <f>SUM(feb!F29 + mrt!L29 + apr!K29+ mei!L29+ jun!M29+ jul!J29+ L29)</f>
        <v>11</v>
      </c>
      <c r="N29" s="36">
        <f t="shared" si="1"/>
        <v>177</v>
      </c>
      <c r="O29" s="37">
        <f>SUM(feb!H29 + mrt!N29 + apr!M29+ mei!N29+ jun!O29+ jul!L29+ N29)</f>
        <v>1103</v>
      </c>
    </row>
    <row r="30" spans="1:15" x14ac:dyDescent="0.2">
      <c r="A30" s="6" t="s">
        <v>134</v>
      </c>
      <c r="B30" s="32"/>
      <c r="C30" s="32"/>
      <c r="D30" s="32"/>
      <c r="E30" s="32"/>
      <c r="F30" s="32"/>
      <c r="G30" s="32"/>
      <c r="H30" s="32"/>
      <c r="I30" s="32"/>
      <c r="J30" s="32"/>
      <c r="K30" s="33"/>
      <c r="L30" s="39">
        <f t="shared" si="0"/>
        <v>0</v>
      </c>
      <c r="M30" s="35">
        <f>SUM(feb!F30 + mrt!L30 + apr!K30+ mei!L30+ jun!M30+ jul!J30+ L30)</f>
        <v>0</v>
      </c>
      <c r="N30" s="36">
        <f t="shared" si="1"/>
        <v>0</v>
      </c>
      <c r="O30" s="37">
        <f>SUM(feb!H30 + mrt!N30 + apr!M30+ mei!N30+ jun!O30+ jul!L30+ N30)</f>
        <v>0</v>
      </c>
    </row>
    <row r="31" spans="1:15" x14ac:dyDescent="0.2">
      <c r="A31" s="6" t="s">
        <v>7</v>
      </c>
      <c r="B31" s="32">
        <v>136</v>
      </c>
      <c r="C31" s="32">
        <v>86</v>
      </c>
      <c r="D31" s="32">
        <v>102</v>
      </c>
      <c r="E31" s="32">
        <v>85</v>
      </c>
      <c r="F31" s="32">
        <v>87</v>
      </c>
      <c r="G31" s="32">
        <v>132</v>
      </c>
      <c r="H31" s="32"/>
      <c r="I31" s="32">
        <v>127</v>
      </c>
      <c r="J31" s="32">
        <v>95</v>
      </c>
      <c r="K31" s="33">
        <v>122</v>
      </c>
      <c r="L31" s="39">
        <f t="shared" si="0"/>
        <v>9</v>
      </c>
      <c r="M31" s="35">
        <f>SUM(feb!F31 + mrt!L31 + apr!K31+ mei!L31+ jun!M31+ jul!J31+ L31)</f>
        <v>49</v>
      </c>
      <c r="N31" s="36">
        <f t="shared" si="1"/>
        <v>972</v>
      </c>
      <c r="O31" s="37">
        <f>SUM(feb!H31 + mrt!N31 + apr!M31+ mei!N31+ jun!O31+ jul!L31+ N31)</f>
        <v>4776</v>
      </c>
    </row>
    <row r="32" spans="1:15" x14ac:dyDescent="0.2">
      <c r="A32" s="15" t="s">
        <v>78</v>
      </c>
      <c r="B32" s="32"/>
      <c r="C32" s="32"/>
      <c r="D32" s="32"/>
      <c r="E32" s="32"/>
      <c r="F32" s="32"/>
      <c r="G32" s="32"/>
      <c r="H32" s="32"/>
      <c r="I32" s="32"/>
      <c r="J32" s="32"/>
      <c r="K32" s="33"/>
      <c r="L32" s="39">
        <f t="shared" si="0"/>
        <v>0</v>
      </c>
      <c r="M32" s="35">
        <f>SUM(feb!F32 + mrt!L32 + apr!K32+ mei!L32+ jun!M32+ jul!J32+ L32)</f>
        <v>9</v>
      </c>
      <c r="N32" s="36">
        <f t="shared" si="1"/>
        <v>0</v>
      </c>
      <c r="O32" s="37">
        <f>SUM(feb!H32 + mrt!N32 + apr!M32+ mei!N32+ jun!O32+ jul!L32+ N32)</f>
        <v>664</v>
      </c>
    </row>
    <row r="33" spans="1:15" x14ac:dyDescent="0.2">
      <c r="A33" s="15" t="s">
        <v>93</v>
      </c>
      <c r="B33" s="32"/>
      <c r="C33" s="32"/>
      <c r="D33" s="32"/>
      <c r="E33" s="32">
        <v>48</v>
      </c>
      <c r="F33" s="32">
        <v>47</v>
      </c>
      <c r="G33" s="32"/>
      <c r="H33" s="32"/>
      <c r="I33" s="32"/>
      <c r="J33" s="32">
        <v>50</v>
      </c>
      <c r="K33" s="33"/>
      <c r="L33" s="39">
        <f t="shared" si="0"/>
        <v>3</v>
      </c>
      <c r="M33" s="35">
        <f>SUM(feb!F33 + mrt!L33 + apr!K33+ mei!L33+ jun!M33+ jul!J33+ L33)</f>
        <v>5</v>
      </c>
      <c r="N33" s="36">
        <f t="shared" si="1"/>
        <v>145</v>
      </c>
      <c r="O33" s="37">
        <f>SUM(feb!H33 + mrt!N33 + apr!M33+ mei!N33+ jun!O33+ jul!L33+ N33)</f>
        <v>254</v>
      </c>
    </row>
    <row r="34" spans="1:15" x14ac:dyDescent="0.2">
      <c r="A34" s="15" t="s">
        <v>95</v>
      </c>
      <c r="B34" s="32"/>
      <c r="C34" s="32">
        <v>89</v>
      </c>
      <c r="D34" s="32"/>
      <c r="E34" s="32">
        <v>88</v>
      </c>
      <c r="F34" s="32"/>
      <c r="G34" s="32"/>
      <c r="H34" s="32"/>
      <c r="I34" s="32"/>
      <c r="J34" s="32">
        <v>95</v>
      </c>
      <c r="K34" s="33"/>
      <c r="L34" s="39">
        <f t="shared" si="0"/>
        <v>3</v>
      </c>
      <c r="M34" s="35">
        <f>SUM(feb!F34 + mrt!L34 + apr!K34+ mei!L34+ jun!M34+ jul!J34+ L34)</f>
        <v>16</v>
      </c>
      <c r="N34" s="36">
        <f t="shared" si="1"/>
        <v>272</v>
      </c>
      <c r="O34" s="37">
        <f>SUM(feb!H34 + mrt!N34 + apr!M34+ mei!N34+ jun!O34+ jul!L34+ N34)</f>
        <v>1738</v>
      </c>
    </row>
    <row r="35" spans="1:15" x14ac:dyDescent="0.2">
      <c r="A35" s="15" t="s">
        <v>154</v>
      </c>
      <c r="B35" s="32"/>
      <c r="C35" s="32"/>
      <c r="D35" s="32"/>
      <c r="E35" s="32"/>
      <c r="F35" s="32"/>
      <c r="G35" s="32"/>
      <c r="H35" s="32"/>
      <c r="I35" s="32"/>
      <c r="J35" s="32"/>
      <c r="K35" s="33">
        <v>122</v>
      </c>
      <c r="L35" s="39">
        <f t="shared" ref="L35" si="2">COUNT(B35:K35)</f>
        <v>1</v>
      </c>
      <c r="M35" s="35">
        <f>SUM(feb!F35 + mrt!L35 + apr!K35+ mei!L35+ jun!M35+ jul!J35+ L35)</f>
        <v>6</v>
      </c>
      <c r="N35" s="36">
        <f t="shared" ref="N35" si="3">SUM(B35:K35)</f>
        <v>122</v>
      </c>
      <c r="O35" s="37">
        <f>SUM(feb!H35 + mrt!N35 + apr!M35+ mei!N35+ jun!O35+ jul!L35+ N35)</f>
        <v>730</v>
      </c>
    </row>
    <row r="36" spans="1:15" x14ac:dyDescent="0.2">
      <c r="A36" s="15" t="s">
        <v>103</v>
      </c>
      <c r="B36" s="32"/>
      <c r="C36" s="32"/>
      <c r="D36" s="32"/>
      <c r="E36" s="32"/>
      <c r="F36" s="32"/>
      <c r="G36" s="32"/>
      <c r="H36" s="32"/>
      <c r="I36" s="32"/>
      <c r="J36" s="32"/>
      <c r="K36" s="33"/>
      <c r="L36" s="39">
        <f t="shared" si="0"/>
        <v>0</v>
      </c>
      <c r="M36" s="35">
        <f>SUM(feb!F36 + mrt!L36 + apr!K36+ mei!L36+ jun!M36+ jul!J36+ L36)</f>
        <v>3</v>
      </c>
      <c r="N36" s="36">
        <f t="shared" si="1"/>
        <v>0</v>
      </c>
      <c r="O36" s="37">
        <f>SUM(feb!H36 + mrt!N36 + apr!M36+ mei!N36+ jun!O36+ jul!L36+ N36)</f>
        <v>211</v>
      </c>
    </row>
    <row r="37" spans="1:15" x14ac:dyDescent="0.2">
      <c r="A37" s="15" t="s">
        <v>107</v>
      </c>
      <c r="B37" s="32"/>
      <c r="C37" s="32"/>
      <c r="D37" s="32"/>
      <c r="E37" s="32">
        <v>88</v>
      </c>
      <c r="F37" s="32"/>
      <c r="G37" s="32"/>
      <c r="H37" s="32"/>
      <c r="I37" s="32"/>
      <c r="J37" s="32"/>
      <c r="K37" s="33"/>
      <c r="L37" s="39">
        <f t="shared" si="0"/>
        <v>1</v>
      </c>
      <c r="M37" s="35">
        <f>SUM(feb!F37 + mrt!L37 + apr!K37+ mei!L37+ jun!M37+ jul!J37+ L37)</f>
        <v>22</v>
      </c>
      <c r="N37" s="36">
        <f t="shared" si="1"/>
        <v>88</v>
      </c>
      <c r="O37" s="37">
        <f>SUM(feb!H37 + mrt!N37 + apr!M37+ mei!N37+ jun!O37+ jul!L37+ N37)</f>
        <v>2051</v>
      </c>
    </row>
    <row r="38" spans="1:15" x14ac:dyDescent="0.2">
      <c r="A38" s="15" t="s">
        <v>71</v>
      </c>
      <c r="B38" s="32"/>
      <c r="C38" s="32"/>
      <c r="D38" s="32"/>
      <c r="E38" s="32"/>
      <c r="F38" s="32"/>
      <c r="G38" s="32"/>
      <c r="H38" s="32"/>
      <c r="I38" s="32"/>
      <c r="J38" s="32"/>
      <c r="K38" s="33"/>
      <c r="L38" s="39">
        <f t="shared" si="0"/>
        <v>0</v>
      </c>
      <c r="M38" s="35">
        <f>SUM(feb!F38 + mrt!L38 + apr!K38+ mei!L38+ jun!M38+ jul!J38+ L38)</f>
        <v>0</v>
      </c>
      <c r="N38" s="36">
        <f t="shared" si="1"/>
        <v>0</v>
      </c>
      <c r="O38" s="37">
        <f>SUM(feb!H38 + mrt!N38 + apr!M38+ mei!N38+ jun!O38+ jul!L38+ N38)</f>
        <v>0</v>
      </c>
    </row>
    <row r="39" spans="1:15" x14ac:dyDescent="0.2">
      <c r="A39" s="15" t="s">
        <v>89</v>
      </c>
      <c r="B39" s="32">
        <v>105</v>
      </c>
      <c r="C39" s="32"/>
      <c r="D39" s="32"/>
      <c r="E39" s="32">
        <v>85</v>
      </c>
      <c r="F39" s="32">
        <v>87</v>
      </c>
      <c r="G39" s="32"/>
      <c r="H39" s="32"/>
      <c r="I39" s="32">
        <v>127</v>
      </c>
      <c r="J39" s="32"/>
      <c r="K39" s="33"/>
      <c r="L39" s="39">
        <f t="shared" si="0"/>
        <v>4</v>
      </c>
      <c r="M39" s="35">
        <f>SUM(feb!F39 + mrt!L39 + apr!K39+ mei!L39+ jun!M39+ jul!J39+ L39)</f>
        <v>16</v>
      </c>
      <c r="N39" s="36">
        <f t="shared" si="1"/>
        <v>404</v>
      </c>
      <c r="O39" s="37">
        <f>SUM(feb!H39 + mrt!N39 + apr!M39+ mei!N39+ jun!O39+ jul!L39+ N39)</f>
        <v>1691</v>
      </c>
    </row>
    <row r="40" spans="1:15" x14ac:dyDescent="0.2">
      <c r="A40" s="6" t="s">
        <v>76</v>
      </c>
      <c r="B40" s="32"/>
      <c r="C40" s="32">
        <v>53</v>
      </c>
      <c r="D40" s="32"/>
      <c r="E40" s="32">
        <v>48</v>
      </c>
      <c r="F40" s="32"/>
      <c r="G40" s="32"/>
      <c r="H40" s="32"/>
      <c r="I40" s="32"/>
      <c r="J40" s="32">
        <v>50</v>
      </c>
      <c r="K40" s="33"/>
      <c r="L40" s="39">
        <f t="shared" si="0"/>
        <v>3</v>
      </c>
      <c r="M40" s="35">
        <f>SUM(feb!F40 + mrt!L40 + apr!K40+ mei!L40+ jun!M40+ jul!J40+ L40)</f>
        <v>16</v>
      </c>
      <c r="N40" s="36">
        <f t="shared" si="1"/>
        <v>151</v>
      </c>
      <c r="O40" s="37">
        <f>SUM(feb!H40 + mrt!N40 + apr!M40+ mei!N40+ jun!O40+ jul!L40+ N40)</f>
        <v>813</v>
      </c>
    </row>
    <row r="41" spans="1:15" x14ac:dyDescent="0.2">
      <c r="A41" s="6" t="s">
        <v>8</v>
      </c>
      <c r="B41" s="32">
        <v>55</v>
      </c>
      <c r="C41" s="32">
        <v>53</v>
      </c>
      <c r="D41" s="32"/>
      <c r="E41" s="32"/>
      <c r="F41" s="32"/>
      <c r="G41" s="32"/>
      <c r="H41" s="32"/>
      <c r="I41" s="32">
        <v>82</v>
      </c>
      <c r="J41" s="32">
        <v>50</v>
      </c>
      <c r="K41" s="33">
        <v>88</v>
      </c>
      <c r="L41" s="39">
        <f t="shared" si="0"/>
        <v>5</v>
      </c>
      <c r="M41" s="35">
        <f>SUM(feb!F41 + mrt!L41 + apr!K41+ mei!L41+ jun!M41+ jul!J41+ L41)</f>
        <v>23</v>
      </c>
      <c r="N41" s="36">
        <f t="shared" si="1"/>
        <v>328</v>
      </c>
      <c r="O41" s="37">
        <f>SUM(feb!H41 + mrt!N41 + apr!M41+ mei!N41+ jun!O41+ jul!L41+ N41)</f>
        <v>1347</v>
      </c>
    </row>
    <row r="42" spans="1:15" x14ac:dyDescent="0.2">
      <c r="A42" s="6" t="s">
        <v>50</v>
      </c>
      <c r="B42" s="32">
        <v>87</v>
      </c>
      <c r="C42" s="32">
        <v>53</v>
      </c>
      <c r="D42" s="32">
        <v>91</v>
      </c>
      <c r="E42" s="32"/>
      <c r="F42" s="32">
        <v>47</v>
      </c>
      <c r="G42" s="32">
        <v>94</v>
      </c>
      <c r="H42" s="32">
        <v>47</v>
      </c>
      <c r="I42" s="32">
        <v>82</v>
      </c>
      <c r="J42" s="32">
        <v>50</v>
      </c>
      <c r="K42" s="33">
        <v>88</v>
      </c>
      <c r="L42" s="39">
        <f t="shared" si="0"/>
        <v>9</v>
      </c>
      <c r="M42" s="35">
        <f>SUM(feb!F42 + mrt!L42 + apr!K42+ mei!L42+ jun!M42+ jul!J42+ L42)</f>
        <v>55</v>
      </c>
      <c r="N42" s="36">
        <f t="shared" si="1"/>
        <v>639</v>
      </c>
      <c r="O42" s="37">
        <f>SUM(feb!H42 + mrt!N42 + apr!M42+ mei!N42+ jun!O42+ jul!L42+ N42)</f>
        <v>3973</v>
      </c>
    </row>
    <row r="43" spans="1:15" x14ac:dyDescent="0.2">
      <c r="A43" s="6" t="s">
        <v>106</v>
      </c>
      <c r="B43" s="32">
        <v>105</v>
      </c>
      <c r="C43" s="32"/>
      <c r="D43" s="32"/>
      <c r="E43" s="32"/>
      <c r="F43" s="32"/>
      <c r="G43" s="32"/>
      <c r="H43" s="32"/>
      <c r="I43" s="32">
        <v>101</v>
      </c>
      <c r="J43" s="32">
        <v>81</v>
      </c>
      <c r="K43" s="33">
        <v>95</v>
      </c>
      <c r="L43" s="39">
        <f t="shared" si="0"/>
        <v>4</v>
      </c>
      <c r="M43" s="35">
        <f>SUM(feb!F43 + mrt!L43 + apr!K43+ mei!L43+ jun!M43+ jul!J43+ L43)</f>
        <v>28</v>
      </c>
      <c r="N43" s="36">
        <f t="shared" si="1"/>
        <v>382</v>
      </c>
      <c r="O43" s="37">
        <f>SUM(feb!H43 + mrt!N43 + apr!M43+ mei!N43+ jun!O43+ jul!L43+ N43)</f>
        <v>2427</v>
      </c>
    </row>
    <row r="44" spans="1:15" x14ac:dyDescent="0.2">
      <c r="A44" s="6" t="s">
        <v>79</v>
      </c>
      <c r="B44" s="32"/>
      <c r="C44" s="32"/>
      <c r="D44" s="32"/>
      <c r="E44" s="32"/>
      <c r="F44" s="32"/>
      <c r="G44" s="32"/>
      <c r="H44" s="32"/>
      <c r="I44" s="32"/>
      <c r="J44" s="32"/>
      <c r="K44" s="33"/>
      <c r="L44" s="39">
        <f t="shared" si="0"/>
        <v>0</v>
      </c>
      <c r="M44" s="35">
        <f>SUM(feb!F44 + mrt!L44 + apr!K44+ mei!L44+ jun!M44+ jul!J44+ L44)</f>
        <v>4</v>
      </c>
      <c r="N44" s="36">
        <f t="shared" si="1"/>
        <v>0</v>
      </c>
      <c r="O44" s="37">
        <f>SUM(feb!H44 + mrt!N44 + apr!M44+ mei!N44+ jun!O44+ jul!L44+ N44)</f>
        <v>295</v>
      </c>
    </row>
    <row r="45" spans="1:15" x14ac:dyDescent="0.2">
      <c r="A45" s="6" t="s">
        <v>24</v>
      </c>
      <c r="B45" s="32"/>
      <c r="C45" s="32"/>
      <c r="D45" s="32"/>
      <c r="E45" s="32"/>
      <c r="F45" s="32"/>
      <c r="G45" s="32"/>
      <c r="H45" s="32"/>
      <c r="I45" s="32"/>
      <c r="J45" s="32"/>
      <c r="K45" s="33"/>
      <c r="L45" s="39">
        <f t="shared" si="0"/>
        <v>0</v>
      </c>
      <c r="M45" s="35">
        <f>SUM(feb!F45 + mrt!L45 + apr!K45+ mei!L45+ jun!M45+ jul!J45+ L45)</f>
        <v>0</v>
      </c>
      <c r="N45" s="36">
        <f t="shared" si="1"/>
        <v>0</v>
      </c>
      <c r="O45" s="37">
        <f>SUM(feb!H45 + mrt!N45 + apr!M45+ mei!N45+ jun!O45+ jul!L45+ N45)</f>
        <v>0</v>
      </c>
    </row>
    <row r="46" spans="1:15" ht="12" customHeight="1" x14ac:dyDescent="0.2">
      <c r="A46" s="6" t="s">
        <v>63</v>
      </c>
      <c r="B46" s="32"/>
      <c r="C46" s="32"/>
      <c r="D46" s="32"/>
      <c r="E46" s="32"/>
      <c r="F46" s="32"/>
      <c r="G46" s="32"/>
      <c r="H46" s="32"/>
      <c r="I46" s="32"/>
      <c r="J46" s="32"/>
      <c r="K46" s="33"/>
      <c r="L46" s="39">
        <f t="shared" si="0"/>
        <v>0</v>
      </c>
      <c r="M46" s="35">
        <f>SUM(feb!F46 + mrt!L46 + apr!K46+ mei!L46+ jun!M46+ jul!J46+ L46)</f>
        <v>0</v>
      </c>
      <c r="N46" s="36">
        <f t="shared" si="1"/>
        <v>0</v>
      </c>
      <c r="O46" s="37">
        <f>SUM(feb!H46 + mrt!N46 + apr!M46+ mei!N46+ jun!O46+ jul!L46+ N46)</f>
        <v>0</v>
      </c>
    </row>
    <row r="47" spans="1:15" ht="12" customHeight="1" x14ac:dyDescent="0.2">
      <c r="A47" s="6" t="s">
        <v>9</v>
      </c>
      <c r="B47" s="32"/>
      <c r="C47" s="32"/>
      <c r="D47" s="32"/>
      <c r="E47" s="32"/>
      <c r="F47" s="32"/>
      <c r="G47" s="32"/>
      <c r="H47" s="32"/>
      <c r="I47" s="32"/>
      <c r="J47" s="32"/>
      <c r="K47" s="33"/>
      <c r="L47" s="39">
        <f t="shared" si="0"/>
        <v>0</v>
      </c>
      <c r="M47" s="35">
        <f>SUM(feb!F47 + mrt!L47 + apr!K47+ mei!L47+ jun!M47+ jul!J47+ L47)</f>
        <v>0</v>
      </c>
      <c r="N47" s="36">
        <f t="shared" si="1"/>
        <v>0</v>
      </c>
      <c r="O47" s="37">
        <f>SUM(feb!H47 + mrt!N47 + apr!M47+ mei!N47+ jun!O47+ jul!L47+ N47)</f>
        <v>0</v>
      </c>
    </row>
    <row r="48" spans="1:15" ht="12" customHeight="1" x14ac:dyDescent="0.2">
      <c r="A48" s="6" t="s">
        <v>77</v>
      </c>
      <c r="B48" s="32">
        <v>105</v>
      </c>
      <c r="C48" s="32"/>
      <c r="D48" s="32"/>
      <c r="E48" s="32"/>
      <c r="F48" s="32"/>
      <c r="G48" s="32"/>
      <c r="H48" s="32"/>
      <c r="I48" s="32">
        <v>79</v>
      </c>
      <c r="J48" s="32">
        <v>81</v>
      </c>
      <c r="K48" s="33">
        <v>95</v>
      </c>
      <c r="L48" s="39">
        <f t="shared" si="0"/>
        <v>4</v>
      </c>
      <c r="M48" s="35">
        <f>SUM(feb!F48 + mrt!L48 + apr!K48+ mei!L48+ jun!M48+ jul!J48+ L48)</f>
        <v>32</v>
      </c>
      <c r="N48" s="36">
        <f t="shared" si="1"/>
        <v>360</v>
      </c>
      <c r="O48" s="37">
        <f>SUM(feb!H48 + mrt!N48 + apr!M48+ mei!N48+ jun!O48+ jul!L48+ N48)</f>
        <v>2532</v>
      </c>
    </row>
    <row r="49" spans="1:15" x14ac:dyDescent="0.2">
      <c r="A49" s="6" t="s">
        <v>10</v>
      </c>
      <c r="B49" s="32">
        <v>144</v>
      </c>
      <c r="C49" s="32">
        <v>89</v>
      </c>
      <c r="D49" s="32"/>
      <c r="E49" s="32"/>
      <c r="F49" s="32"/>
      <c r="G49" s="32"/>
      <c r="H49" s="32"/>
      <c r="I49" s="32">
        <v>127</v>
      </c>
      <c r="J49" s="32">
        <v>95</v>
      </c>
      <c r="K49" s="33"/>
      <c r="L49" s="39">
        <f t="shared" si="0"/>
        <v>4</v>
      </c>
      <c r="M49" s="35">
        <f>SUM(feb!F49 + mrt!L49 + apr!K49+ mei!L49+ jun!M49+ jul!J49+ L49)</f>
        <v>27</v>
      </c>
      <c r="N49" s="36">
        <f t="shared" si="1"/>
        <v>455</v>
      </c>
      <c r="O49" s="37">
        <f>SUM(feb!H49 + mrt!N49 + apr!M49+ mei!N49+ jun!O49+ jul!L49+ N49)</f>
        <v>2645</v>
      </c>
    </row>
    <row r="50" spans="1:15" x14ac:dyDescent="0.2">
      <c r="A50" s="6" t="s">
        <v>53</v>
      </c>
      <c r="B50" s="32"/>
      <c r="C50" s="32">
        <v>53</v>
      </c>
      <c r="D50" s="32"/>
      <c r="E50" s="32">
        <v>48</v>
      </c>
      <c r="F50" s="32"/>
      <c r="G50" s="32"/>
      <c r="H50" s="32"/>
      <c r="I50" s="32">
        <v>82</v>
      </c>
      <c r="J50" s="32">
        <v>50</v>
      </c>
      <c r="K50" s="33">
        <v>88</v>
      </c>
      <c r="L50" s="39">
        <f t="shared" si="0"/>
        <v>5</v>
      </c>
      <c r="M50" s="35">
        <f>SUM(feb!F50 + mrt!L50 + apr!K50+ mei!L50+ jun!M50+ jul!J50+ L50)</f>
        <v>28</v>
      </c>
      <c r="N50" s="36">
        <f t="shared" si="1"/>
        <v>321</v>
      </c>
      <c r="O50" s="37">
        <f>SUM(feb!H50 + mrt!N50 + apr!M50+ mei!N50+ jun!O50+ jul!L50+ N50)</f>
        <v>1611</v>
      </c>
    </row>
    <row r="51" spans="1:15" x14ac:dyDescent="0.2">
      <c r="A51" s="6" t="s">
        <v>11</v>
      </c>
      <c r="B51" s="32"/>
      <c r="C51" s="32"/>
      <c r="D51" s="32"/>
      <c r="E51" s="32"/>
      <c r="F51" s="32"/>
      <c r="G51" s="32"/>
      <c r="H51" s="32"/>
      <c r="I51" s="32"/>
      <c r="J51" s="32"/>
      <c r="K51" s="33"/>
      <c r="L51" s="39">
        <f t="shared" si="0"/>
        <v>0</v>
      </c>
      <c r="M51" s="35">
        <f>SUM(feb!F51 + mrt!L51 + apr!K51+ mei!L51+ jun!M51+ jul!J51+ L51)</f>
        <v>16</v>
      </c>
      <c r="N51" s="36">
        <f t="shared" si="1"/>
        <v>0</v>
      </c>
      <c r="O51" s="37">
        <f>SUM(feb!H51 + mrt!N51 + apr!M51+ mei!N51+ jun!O51+ jul!L51+ N51)</f>
        <v>843</v>
      </c>
    </row>
    <row r="52" spans="1:15" x14ac:dyDescent="0.2">
      <c r="A52" s="6" t="s">
        <v>49</v>
      </c>
      <c r="B52" s="32"/>
      <c r="C52" s="32"/>
      <c r="D52" s="32"/>
      <c r="E52" s="32">
        <v>85</v>
      </c>
      <c r="F52" s="32"/>
      <c r="G52" s="32"/>
      <c r="H52" s="32"/>
      <c r="I52" s="32"/>
      <c r="J52" s="32">
        <v>95</v>
      </c>
      <c r="K52" s="33"/>
      <c r="L52" s="39">
        <f t="shared" si="0"/>
        <v>2</v>
      </c>
      <c r="M52" s="35">
        <f>SUM(feb!F52 + mrt!L52 + apr!K52+ mei!L52+ jun!M52+ jul!J52+ L52)</f>
        <v>19</v>
      </c>
      <c r="N52" s="36">
        <f t="shared" si="1"/>
        <v>180</v>
      </c>
      <c r="O52" s="37">
        <f>SUM(feb!H52 + mrt!N52 + apr!M52+ mei!N52+ jun!O52+ jul!L52+ N52)</f>
        <v>1524</v>
      </c>
    </row>
    <row r="53" spans="1:15" x14ac:dyDescent="0.2">
      <c r="A53" s="6" t="s">
        <v>23</v>
      </c>
      <c r="B53" s="32"/>
      <c r="C53" s="32"/>
      <c r="D53" s="32"/>
      <c r="E53" s="32"/>
      <c r="F53" s="32"/>
      <c r="G53" s="32"/>
      <c r="H53" s="32"/>
      <c r="I53" s="32"/>
      <c r="J53" s="32"/>
      <c r="K53" s="33"/>
      <c r="L53" s="39">
        <f t="shared" si="0"/>
        <v>0</v>
      </c>
      <c r="M53" s="35">
        <f>SUM(feb!F53 + mrt!L53 + apr!K53+ mei!L53+ jun!M53+ jul!J53+ L53)</f>
        <v>0</v>
      </c>
      <c r="N53" s="36">
        <f t="shared" si="1"/>
        <v>0</v>
      </c>
      <c r="O53" s="37">
        <f>SUM(feb!H53 + mrt!N53 + apr!M53+ mei!N53+ jun!O53+ jul!L53+ N53)</f>
        <v>0</v>
      </c>
    </row>
    <row r="54" spans="1:15" x14ac:dyDescent="0.2">
      <c r="A54" s="6" t="s">
        <v>115</v>
      </c>
      <c r="B54" s="32"/>
      <c r="C54" s="32"/>
      <c r="D54" s="32"/>
      <c r="E54" s="32"/>
      <c r="F54" s="32"/>
      <c r="G54" s="32"/>
      <c r="H54" s="32"/>
      <c r="I54" s="32"/>
      <c r="J54" s="32"/>
      <c r="K54" s="33"/>
      <c r="L54" s="39">
        <f t="shared" si="0"/>
        <v>0</v>
      </c>
      <c r="M54" s="35">
        <f>SUM(feb!F54 + mrt!L54 + apr!K54+ mei!L54+ jun!M54+ jul!J54+ L54)</f>
        <v>0</v>
      </c>
      <c r="N54" s="36">
        <f t="shared" si="1"/>
        <v>0</v>
      </c>
      <c r="O54" s="37">
        <f>SUM(feb!H54 + mrt!N54 + apr!M54+ mei!N54+ jun!O54+ jul!L54+ N54)</f>
        <v>0</v>
      </c>
    </row>
    <row r="55" spans="1:15" x14ac:dyDescent="0.2">
      <c r="A55" s="6" t="s">
        <v>84</v>
      </c>
      <c r="B55" s="32"/>
      <c r="C55" s="32">
        <v>117</v>
      </c>
      <c r="D55" s="32">
        <v>80</v>
      </c>
      <c r="E55" s="32"/>
      <c r="F55" s="32"/>
      <c r="G55" s="32"/>
      <c r="H55" s="32"/>
      <c r="I55" s="32"/>
      <c r="J55" s="32"/>
      <c r="K55" s="33"/>
      <c r="L55" s="39">
        <f t="shared" si="0"/>
        <v>2</v>
      </c>
      <c r="M55" s="35">
        <f>SUM(feb!F55 + mrt!L55 + apr!K55+ mei!L55+ jun!M55+ jul!J55+ L55)</f>
        <v>33</v>
      </c>
      <c r="N55" s="36">
        <f t="shared" si="1"/>
        <v>197</v>
      </c>
      <c r="O55" s="37">
        <f>SUM(feb!H55 + mrt!N55 + apr!M55+ mei!N55+ jun!O55+ jul!L55+ N55)</f>
        <v>2753</v>
      </c>
    </row>
    <row r="56" spans="1:15" x14ac:dyDescent="0.2">
      <c r="A56" s="6" t="s">
        <v>68</v>
      </c>
      <c r="B56" s="32"/>
      <c r="C56" s="32"/>
      <c r="D56" s="32"/>
      <c r="E56" s="32"/>
      <c r="F56" s="32"/>
      <c r="G56" s="32"/>
      <c r="H56" s="32"/>
      <c r="I56" s="32"/>
      <c r="J56" s="32"/>
      <c r="K56" s="33"/>
      <c r="L56" s="39">
        <f t="shared" si="0"/>
        <v>0</v>
      </c>
      <c r="M56" s="35">
        <f>SUM(feb!F56 + mrt!L56 + apr!K56+ mei!L56+ jun!M56+ jul!J56+ L56)</f>
        <v>32</v>
      </c>
      <c r="N56" s="36">
        <f t="shared" si="1"/>
        <v>0</v>
      </c>
      <c r="O56" s="37">
        <f>SUM(feb!H56 + mrt!N56 + apr!M56+ mei!N56+ jun!O56+ jul!L56+ N56)</f>
        <v>2628</v>
      </c>
    </row>
    <row r="57" spans="1:15" x14ac:dyDescent="0.2">
      <c r="A57" s="6" t="s">
        <v>153</v>
      </c>
      <c r="B57" s="32"/>
      <c r="C57" s="32"/>
      <c r="D57" s="32"/>
      <c r="E57" s="32"/>
      <c r="F57" s="32"/>
      <c r="G57" s="32"/>
      <c r="H57" s="32"/>
      <c r="I57" s="32"/>
      <c r="J57" s="32"/>
      <c r="K57" s="33"/>
      <c r="L57" s="39">
        <f t="shared" si="0"/>
        <v>0</v>
      </c>
      <c r="M57" s="35">
        <f>SUM(feb!F57 + mrt!L57 + apr!K57+ mei!L57+ jun!M57+ jul!J57+ L57)</f>
        <v>2</v>
      </c>
      <c r="N57" s="36">
        <f t="shared" si="1"/>
        <v>0</v>
      </c>
      <c r="O57" s="37">
        <f>SUM(feb!H57 + mrt!N57 + apr!M57+ mei!N57+ jun!O57+ jul!L57+ N57)</f>
        <v>154</v>
      </c>
    </row>
    <row r="58" spans="1:15" x14ac:dyDescent="0.2">
      <c r="A58" s="6" t="s">
        <v>56</v>
      </c>
      <c r="B58" s="32"/>
      <c r="C58" s="32"/>
      <c r="D58" s="32"/>
      <c r="E58" s="32"/>
      <c r="F58" s="32"/>
      <c r="G58" s="32"/>
      <c r="H58" s="32"/>
      <c r="I58" s="32"/>
      <c r="J58" s="32"/>
      <c r="K58" s="33"/>
      <c r="L58" s="39">
        <f t="shared" si="0"/>
        <v>0</v>
      </c>
      <c r="M58" s="35">
        <f>SUM(feb!F58 + mrt!L58 + apr!K58+ mei!L58+ jun!M58+ jul!J58+ L58)</f>
        <v>1</v>
      </c>
      <c r="N58" s="36">
        <f t="shared" si="1"/>
        <v>0</v>
      </c>
      <c r="O58" s="37">
        <f>SUM(feb!H58 + mrt!N58 + apr!M58+ mei!N58+ jun!O58+ jul!L58+ N58)</f>
        <v>79</v>
      </c>
    </row>
    <row r="59" spans="1:15" x14ac:dyDescent="0.2">
      <c r="A59" s="6" t="s">
        <v>135</v>
      </c>
      <c r="B59" s="32"/>
      <c r="C59" s="32"/>
      <c r="D59" s="32"/>
      <c r="E59" s="32"/>
      <c r="F59" s="32"/>
      <c r="G59" s="32"/>
      <c r="H59" s="32"/>
      <c r="I59" s="32"/>
      <c r="J59" s="32"/>
      <c r="K59" s="33"/>
      <c r="L59" s="39">
        <f t="shared" si="0"/>
        <v>0</v>
      </c>
      <c r="M59" s="35">
        <f>SUM(feb!F59 + mrt!L59 + apr!K59+ mei!L59+ jun!M59+ jul!J59+ L59)</f>
        <v>3</v>
      </c>
      <c r="N59" s="36">
        <f t="shared" si="1"/>
        <v>0</v>
      </c>
      <c r="O59" s="37">
        <f>SUM(feb!H59 + mrt!N59 + apr!M59+ mei!N59+ jun!O59+ jul!L59+ N59)</f>
        <v>253</v>
      </c>
    </row>
    <row r="60" spans="1:15" x14ac:dyDescent="0.2">
      <c r="A60" s="6" t="s">
        <v>51</v>
      </c>
      <c r="B60" s="32">
        <v>105</v>
      </c>
      <c r="C60" s="32"/>
      <c r="D60" s="32"/>
      <c r="E60" s="32">
        <v>85</v>
      </c>
      <c r="F60" s="32"/>
      <c r="G60" s="32"/>
      <c r="H60" s="32"/>
      <c r="I60" s="32"/>
      <c r="J60" s="32"/>
      <c r="K60" s="33">
        <v>95</v>
      </c>
      <c r="L60" s="39">
        <f t="shared" si="0"/>
        <v>3</v>
      </c>
      <c r="M60" s="35">
        <f>SUM(feb!F60 + mrt!L60 + apr!K60+ mei!L60+ jun!M60+ jul!J60+ L60)</f>
        <v>22</v>
      </c>
      <c r="N60" s="36">
        <f t="shared" si="1"/>
        <v>285</v>
      </c>
      <c r="O60" s="37">
        <f>SUM(feb!H60 + mrt!N60 + apr!M60+ mei!N60+ jun!O60+ jul!L60+ N60)</f>
        <v>1940</v>
      </c>
    </row>
    <row r="61" spans="1:15" x14ac:dyDescent="0.2">
      <c r="A61" s="6" t="s">
        <v>69</v>
      </c>
      <c r="B61" s="32"/>
      <c r="C61" s="32"/>
      <c r="D61" s="32"/>
      <c r="E61" s="32"/>
      <c r="F61" s="32"/>
      <c r="G61" s="32"/>
      <c r="H61" s="32"/>
      <c r="I61" s="32"/>
      <c r="J61" s="32"/>
      <c r="K61" s="33"/>
      <c r="L61" s="39">
        <f t="shared" si="0"/>
        <v>0</v>
      </c>
      <c r="M61" s="35">
        <f>SUM(feb!F61 + mrt!L61 + apr!K61+ mei!L61+ jun!M61+ jul!J61+ L61)</f>
        <v>2</v>
      </c>
      <c r="N61" s="36">
        <f t="shared" si="1"/>
        <v>0</v>
      </c>
      <c r="O61" s="37">
        <f>SUM(feb!H61 + mrt!N61 + apr!M61+ mei!N61+ jun!O61+ jul!L61+ N61)</f>
        <v>134</v>
      </c>
    </row>
    <row r="62" spans="1:15" x14ac:dyDescent="0.2">
      <c r="A62" s="6" t="s">
        <v>12</v>
      </c>
      <c r="B62" s="32"/>
      <c r="C62" s="32"/>
      <c r="D62" s="32"/>
      <c r="E62" s="32"/>
      <c r="F62" s="32"/>
      <c r="G62" s="32"/>
      <c r="H62" s="32"/>
      <c r="I62" s="32"/>
      <c r="J62" s="32"/>
      <c r="K62" s="33"/>
      <c r="L62" s="39">
        <f t="shared" si="0"/>
        <v>0</v>
      </c>
      <c r="M62" s="35">
        <f>SUM(feb!F62 + mrt!L62 + apr!K62+ mei!L62+ jun!M62+ jul!J62+ L62)</f>
        <v>0</v>
      </c>
      <c r="N62" s="36">
        <f t="shared" si="1"/>
        <v>0</v>
      </c>
      <c r="O62" s="37">
        <f>SUM(feb!H62 + mrt!N62 + apr!M62+ mei!N62+ jun!O62+ jul!L62+ N62)</f>
        <v>0</v>
      </c>
    </row>
    <row r="63" spans="1:15" x14ac:dyDescent="0.2">
      <c r="A63" s="6" t="s">
        <v>60</v>
      </c>
      <c r="B63" s="32"/>
      <c r="C63" s="32"/>
      <c r="D63" s="32"/>
      <c r="E63" s="32">
        <v>48</v>
      </c>
      <c r="F63" s="32"/>
      <c r="G63" s="32"/>
      <c r="H63" s="32"/>
      <c r="I63" s="32"/>
      <c r="J63" s="32">
        <v>50</v>
      </c>
      <c r="K63" s="33"/>
      <c r="L63" s="39">
        <f t="shared" si="0"/>
        <v>2</v>
      </c>
      <c r="M63" s="35">
        <f>SUM(feb!F63 + mrt!L63 + apr!K63+ mei!L63+ jun!M63+ jul!J63+ L63)</f>
        <v>11</v>
      </c>
      <c r="N63" s="36">
        <f t="shared" si="1"/>
        <v>98</v>
      </c>
      <c r="O63" s="37">
        <f>SUM(feb!H63 + mrt!N63 + apr!M63+ mei!N63+ jun!O63+ jul!L63+ N63)</f>
        <v>568</v>
      </c>
    </row>
    <row r="64" spans="1:15" x14ac:dyDescent="0.2">
      <c r="A64" s="6" t="s">
        <v>72</v>
      </c>
      <c r="B64" s="32"/>
      <c r="C64" s="32">
        <v>89</v>
      </c>
      <c r="D64" s="32"/>
      <c r="E64" s="32">
        <v>88</v>
      </c>
      <c r="F64" s="32">
        <v>87</v>
      </c>
      <c r="G64" s="32"/>
      <c r="H64" s="32"/>
      <c r="I64" s="32"/>
      <c r="J64" s="32"/>
      <c r="K64" s="33"/>
      <c r="L64" s="39">
        <f t="shared" si="0"/>
        <v>3</v>
      </c>
      <c r="M64" s="35">
        <f>SUM(feb!F64 + mrt!L64 + apr!K64+ mei!L64+ jun!M64+ jul!J64+ L64)</f>
        <v>23</v>
      </c>
      <c r="N64" s="36">
        <f t="shared" si="1"/>
        <v>264</v>
      </c>
      <c r="O64" s="37">
        <f>SUM(feb!H64 + mrt!N64 + apr!M64+ mei!N64+ jun!O64+ jul!L64+ N64)</f>
        <v>2066</v>
      </c>
    </row>
    <row r="65" spans="1:15" x14ac:dyDescent="0.2">
      <c r="A65" s="6" t="s">
        <v>117</v>
      </c>
      <c r="B65" s="32"/>
      <c r="C65" s="32"/>
      <c r="D65" s="32"/>
      <c r="E65" s="32"/>
      <c r="F65" s="32"/>
      <c r="G65" s="32"/>
      <c r="H65" s="32"/>
      <c r="I65" s="32"/>
      <c r="J65" s="32"/>
      <c r="K65" s="33">
        <v>122</v>
      </c>
      <c r="L65" s="39">
        <f t="shared" si="0"/>
        <v>1</v>
      </c>
      <c r="M65" s="35">
        <f>SUM(feb!F65 + mrt!L65 + apr!K65+ mei!L65+ jun!M65+ jul!J65+ L65)</f>
        <v>16</v>
      </c>
      <c r="N65" s="36">
        <f t="shared" si="1"/>
        <v>122</v>
      </c>
      <c r="O65" s="37">
        <f>SUM(feb!H65 + mrt!N65 + apr!M65+ mei!N65+ jun!O65+ jul!L65+ N65)</f>
        <v>1631</v>
      </c>
    </row>
    <row r="66" spans="1:15" x14ac:dyDescent="0.2">
      <c r="A66" s="6" t="s">
        <v>13</v>
      </c>
      <c r="B66" s="32"/>
      <c r="C66" s="32">
        <v>86</v>
      </c>
      <c r="D66" s="32"/>
      <c r="E66" s="32">
        <v>85</v>
      </c>
      <c r="F66" s="32"/>
      <c r="G66" s="32"/>
      <c r="H66" s="32"/>
      <c r="I66" s="32"/>
      <c r="J66" s="32">
        <v>81</v>
      </c>
      <c r="K66" s="33"/>
      <c r="L66" s="39">
        <f t="shared" si="0"/>
        <v>3</v>
      </c>
      <c r="M66" s="35">
        <f>SUM(feb!F66 + mrt!L66 + apr!K66+ mei!L66+ jun!M66+ jul!J66+ L66)</f>
        <v>12</v>
      </c>
      <c r="N66" s="36">
        <f t="shared" si="1"/>
        <v>252</v>
      </c>
      <c r="O66" s="37">
        <f>SUM(feb!H66 + mrt!N66 + apr!M66+ mei!N66+ jun!O66+ jul!L66+ N66)</f>
        <v>970</v>
      </c>
    </row>
    <row r="67" spans="1:15" x14ac:dyDescent="0.2">
      <c r="A67" s="6" t="s">
        <v>47</v>
      </c>
      <c r="B67" s="32">
        <v>144</v>
      </c>
      <c r="C67" s="32">
        <v>89</v>
      </c>
      <c r="D67" s="32">
        <v>178</v>
      </c>
      <c r="E67" s="32">
        <v>88</v>
      </c>
      <c r="F67" s="32">
        <v>87</v>
      </c>
      <c r="G67" s="32">
        <v>147</v>
      </c>
      <c r="H67" s="32">
        <v>94</v>
      </c>
      <c r="I67" s="32">
        <v>145</v>
      </c>
      <c r="J67" s="32">
        <v>95</v>
      </c>
      <c r="K67" s="33">
        <v>122</v>
      </c>
      <c r="L67" s="39">
        <f t="shared" ref="L67:L100" si="4">COUNT(B67:K67)</f>
        <v>10</v>
      </c>
      <c r="M67" s="35">
        <f>SUM(feb!F67 + mrt!L67 + apr!K67+ mei!L67+ jun!M67+ jul!J67+ L67)</f>
        <v>57</v>
      </c>
      <c r="N67" s="36">
        <f t="shared" ref="N67:N100" si="5">SUM(B67:K67)</f>
        <v>1189</v>
      </c>
      <c r="O67" s="37">
        <f>SUM(feb!H67 + mrt!N67 + apr!M67+ mei!N67+ jun!O67+ jul!L67+ N67)</f>
        <v>6025</v>
      </c>
    </row>
    <row r="68" spans="1:15" x14ac:dyDescent="0.2">
      <c r="A68" s="6" t="s">
        <v>85</v>
      </c>
      <c r="B68" s="32"/>
      <c r="C68" s="32">
        <v>53</v>
      </c>
      <c r="D68" s="32"/>
      <c r="E68" s="32">
        <v>48</v>
      </c>
      <c r="F68" s="32">
        <v>47</v>
      </c>
      <c r="G68" s="32"/>
      <c r="H68" s="32"/>
      <c r="I68" s="32"/>
      <c r="J68" s="32">
        <v>50</v>
      </c>
      <c r="K68" s="33"/>
      <c r="L68" s="39">
        <f t="shared" si="4"/>
        <v>4</v>
      </c>
      <c r="M68" s="35">
        <f>SUM(feb!F68 + mrt!L68 + apr!K68+ mei!L68+ jun!M68+ jul!J68+ L68)</f>
        <v>12</v>
      </c>
      <c r="N68" s="36">
        <f t="shared" si="5"/>
        <v>198</v>
      </c>
      <c r="O68" s="37">
        <f>SUM(feb!H68 + mrt!N68 + apr!M68+ mei!N68+ jun!O68+ jul!L68+ N68)</f>
        <v>605</v>
      </c>
    </row>
    <row r="69" spans="1:15" x14ac:dyDescent="0.2">
      <c r="A69" s="6" t="s">
        <v>14</v>
      </c>
      <c r="B69" s="32"/>
      <c r="C69" s="32"/>
      <c r="D69" s="32"/>
      <c r="E69" s="32">
        <v>85</v>
      </c>
      <c r="F69" s="32">
        <v>87</v>
      </c>
      <c r="G69" s="32"/>
      <c r="H69" s="32"/>
      <c r="I69" s="49"/>
      <c r="J69" s="32"/>
      <c r="K69" s="33">
        <v>122</v>
      </c>
      <c r="L69" s="39">
        <f t="shared" si="4"/>
        <v>3</v>
      </c>
      <c r="M69" s="35">
        <f>SUM(feb!F69 + mrt!L69 + apr!K69+ mei!L69+ jun!M69+ jul!J69+ L69)</f>
        <v>38</v>
      </c>
      <c r="N69" s="36">
        <f t="shared" si="5"/>
        <v>294</v>
      </c>
      <c r="O69" s="37">
        <f>SUM(feb!H69 + mrt!N69 + apr!M69+ mei!N69+ jun!O69+ jul!L69+ N69)</f>
        <v>3590</v>
      </c>
    </row>
    <row r="70" spans="1:15" x14ac:dyDescent="0.2">
      <c r="A70" s="6" t="s">
        <v>46</v>
      </c>
      <c r="B70" s="32">
        <v>55</v>
      </c>
      <c r="C70" s="32">
        <v>53</v>
      </c>
      <c r="D70" s="32"/>
      <c r="E70" s="32">
        <v>48</v>
      </c>
      <c r="F70" s="32">
        <v>47</v>
      </c>
      <c r="G70" s="32"/>
      <c r="H70" s="32"/>
      <c r="I70" s="32">
        <v>82</v>
      </c>
      <c r="J70" s="32">
        <v>50</v>
      </c>
      <c r="K70" s="33">
        <v>88</v>
      </c>
      <c r="L70" s="39">
        <f t="shared" si="4"/>
        <v>7</v>
      </c>
      <c r="M70" s="35">
        <f>SUM(feb!F70 + mrt!L70 + apr!K70+ mei!L70+ jun!M70+ jul!J70+ L70)</f>
        <v>33</v>
      </c>
      <c r="N70" s="36">
        <f t="shared" si="5"/>
        <v>423</v>
      </c>
      <c r="O70" s="37">
        <f>SUM(feb!H70 + mrt!N70 + apr!M70+ mei!N70+ jun!O70+ jul!L70+ N70)</f>
        <v>2157</v>
      </c>
    </row>
    <row r="71" spans="1:15" x14ac:dyDescent="0.2">
      <c r="A71" s="6" t="s">
        <v>15</v>
      </c>
      <c r="B71" s="32"/>
      <c r="C71" s="32"/>
      <c r="D71" s="32"/>
      <c r="E71" s="32"/>
      <c r="F71" s="32"/>
      <c r="G71" s="32"/>
      <c r="H71" s="32"/>
      <c r="I71" s="32"/>
      <c r="J71" s="32"/>
      <c r="K71" s="33"/>
      <c r="L71" s="39">
        <f t="shared" si="4"/>
        <v>0</v>
      </c>
      <c r="M71" s="35">
        <f>SUM(feb!F71 + mrt!L71 + apr!K71+ mei!L71+ jun!M71+ jul!J71+ L71)</f>
        <v>0</v>
      </c>
      <c r="N71" s="36">
        <f t="shared" si="5"/>
        <v>0</v>
      </c>
      <c r="O71" s="37">
        <f>SUM(feb!H71 + mrt!N71 + apr!M71+ mei!N71+ jun!O71+ jul!L71+ N71)</f>
        <v>0</v>
      </c>
    </row>
    <row r="72" spans="1:15" x14ac:dyDescent="0.2">
      <c r="A72" s="6" t="s">
        <v>54</v>
      </c>
      <c r="B72" s="32"/>
      <c r="C72" s="32"/>
      <c r="D72" s="32"/>
      <c r="E72" s="32"/>
      <c r="F72" s="32"/>
      <c r="G72" s="32"/>
      <c r="H72" s="41"/>
      <c r="I72" s="32"/>
      <c r="J72" s="32"/>
      <c r="K72" s="33"/>
      <c r="L72" s="39">
        <f t="shared" si="4"/>
        <v>0</v>
      </c>
      <c r="M72" s="35">
        <f>SUM(feb!F72 + mrt!L72 + apr!K72+ mei!L72+ jun!M72+ jul!J72+ L72)</f>
        <v>8</v>
      </c>
      <c r="N72" s="36">
        <f t="shared" si="5"/>
        <v>0</v>
      </c>
      <c r="O72" s="37">
        <f>SUM(feb!H72 + mrt!N72 + apr!M72+ mei!N72+ jun!O72+ jul!L72+ N72)</f>
        <v>630</v>
      </c>
    </row>
    <row r="73" spans="1:15" x14ac:dyDescent="0.2">
      <c r="A73" s="6" t="s">
        <v>102</v>
      </c>
      <c r="B73" s="32"/>
      <c r="C73" s="32"/>
      <c r="D73" s="32"/>
      <c r="E73" s="32"/>
      <c r="F73" s="32"/>
      <c r="G73" s="32"/>
      <c r="H73" s="32"/>
      <c r="I73" s="32"/>
      <c r="J73" s="32"/>
      <c r="K73" s="33"/>
      <c r="L73" s="39">
        <f t="shared" si="4"/>
        <v>0</v>
      </c>
      <c r="M73" s="35">
        <f>SUM(feb!F73 + mrt!L73 + apr!K73+ mei!L73+ jun!M73+ jul!J73+ L73)</f>
        <v>0</v>
      </c>
      <c r="N73" s="36">
        <f t="shared" si="5"/>
        <v>0</v>
      </c>
      <c r="O73" s="37">
        <f>SUM(feb!H73 + mrt!N73 + apr!M73+ mei!N73+ jun!O73+ jul!L73+ N73)</f>
        <v>0</v>
      </c>
    </row>
    <row r="74" spans="1:15" x14ac:dyDescent="0.2">
      <c r="A74" s="6" t="s">
        <v>16</v>
      </c>
      <c r="B74" s="32"/>
      <c r="C74" s="32"/>
      <c r="D74" s="32"/>
      <c r="E74" s="32"/>
      <c r="F74" s="32"/>
      <c r="G74" s="32"/>
      <c r="H74" s="32"/>
      <c r="I74" s="32">
        <v>82</v>
      </c>
      <c r="J74" s="32">
        <v>50</v>
      </c>
      <c r="K74" s="33"/>
      <c r="L74" s="39">
        <f t="shared" si="4"/>
        <v>2</v>
      </c>
      <c r="M74" s="35">
        <f>SUM(feb!F74 + mrt!L74 + apr!K74+ mei!L74+ jun!M74+ jul!J74+ L74)</f>
        <v>27</v>
      </c>
      <c r="N74" s="36">
        <f t="shared" si="5"/>
        <v>132</v>
      </c>
      <c r="O74" s="37">
        <f>SUM(feb!H74 + mrt!N74 + apr!M74+ mei!N74+ jun!O74+ jul!L74+ N74)</f>
        <v>1512</v>
      </c>
    </row>
    <row r="75" spans="1:15" x14ac:dyDescent="0.2">
      <c r="A75" s="6" t="s">
        <v>80</v>
      </c>
      <c r="B75" s="32"/>
      <c r="C75" s="32"/>
      <c r="D75" s="32">
        <v>163</v>
      </c>
      <c r="E75" s="32"/>
      <c r="F75" s="32"/>
      <c r="G75" s="32">
        <v>132</v>
      </c>
      <c r="H75" s="32"/>
      <c r="I75" s="32">
        <v>127</v>
      </c>
      <c r="J75" s="32"/>
      <c r="K75" s="33"/>
      <c r="L75" s="39">
        <f t="shared" si="4"/>
        <v>3</v>
      </c>
      <c r="M75" s="35">
        <f>SUM(feb!F75 + mrt!L75 + apr!K75+ mei!L75+ jun!M75+ jul!J75+ L75)</f>
        <v>34</v>
      </c>
      <c r="N75" s="36">
        <f t="shared" si="5"/>
        <v>422</v>
      </c>
      <c r="O75" s="37">
        <f>SUM(feb!H75 + mrt!N75 + apr!M75+ mei!N75+ jun!O75+ jul!L75+ N75)</f>
        <v>3363</v>
      </c>
    </row>
    <row r="76" spans="1:15" x14ac:dyDescent="0.2">
      <c r="A76" s="6" t="s">
        <v>17</v>
      </c>
      <c r="B76" s="32"/>
      <c r="C76" s="32"/>
      <c r="D76" s="32"/>
      <c r="E76" s="32"/>
      <c r="F76" s="32"/>
      <c r="G76" s="32"/>
      <c r="H76" s="32"/>
      <c r="I76" s="32"/>
      <c r="J76" s="32">
        <v>81</v>
      </c>
      <c r="K76" s="33"/>
      <c r="L76" s="39">
        <f t="shared" si="4"/>
        <v>1</v>
      </c>
      <c r="M76" s="35">
        <f>SUM(feb!F76 + mrt!L76 + apr!K76+ mei!L76+ jun!M76+ jul!J76+ L76)</f>
        <v>26</v>
      </c>
      <c r="N76" s="36">
        <f t="shared" si="5"/>
        <v>81</v>
      </c>
      <c r="O76" s="37">
        <f>SUM(feb!H76 + mrt!N76 + apr!M76+ mei!N76+ jun!O76+ jul!L76+ N76)</f>
        <v>2231</v>
      </c>
    </row>
    <row r="77" spans="1:15" x14ac:dyDescent="0.2">
      <c r="A77" s="6" t="s">
        <v>18</v>
      </c>
      <c r="B77" s="32"/>
      <c r="C77" s="32"/>
      <c r="D77" s="32"/>
      <c r="E77" s="32"/>
      <c r="F77" s="32">
        <v>87</v>
      </c>
      <c r="G77" s="32"/>
      <c r="H77" s="32"/>
      <c r="I77" s="32"/>
      <c r="J77" s="32"/>
      <c r="K77" s="33"/>
      <c r="L77" s="39">
        <f t="shared" si="4"/>
        <v>1</v>
      </c>
      <c r="M77" s="35">
        <f>SUM(feb!F77 + mrt!L77 + apr!K77+ mei!L77+ jun!M77+ jul!J77+ L77)</f>
        <v>18</v>
      </c>
      <c r="N77" s="36">
        <f t="shared" si="5"/>
        <v>87</v>
      </c>
      <c r="O77" s="37">
        <f>SUM(feb!H77 + mrt!N77 + apr!M77+ mei!N77+ jun!O77+ jul!L77+ N77)</f>
        <v>1492</v>
      </c>
    </row>
    <row r="78" spans="1:15" x14ac:dyDescent="0.2">
      <c r="A78" s="6" t="s">
        <v>105</v>
      </c>
      <c r="B78" s="32"/>
      <c r="C78" s="32"/>
      <c r="D78" s="32">
        <v>163</v>
      </c>
      <c r="E78" s="32">
        <v>88</v>
      </c>
      <c r="F78" s="32"/>
      <c r="G78" s="32">
        <v>132</v>
      </c>
      <c r="H78" s="32"/>
      <c r="I78" s="32">
        <v>127</v>
      </c>
      <c r="J78" s="32"/>
      <c r="K78" s="33">
        <v>122</v>
      </c>
      <c r="L78" s="39">
        <f t="shared" si="4"/>
        <v>5</v>
      </c>
      <c r="M78" s="35">
        <f>SUM(feb!F78 + mrt!L78 + apr!K78+ mei!L78+ jun!M78+ jul!J78+ L78)</f>
        <v>25</v>
      </c>
      <c r="N78" s="36">
        <f t="shared" si="5"/>
        <v>632</v>
      </c>
      <c r="O78" s="37">
        <f>SUM(feb!H78 + mrt!N78 + apr!M78+ mei!N78+ jun!O78+ jul!L78+ N78)</f>
        <v>2497</v>
      </c>
    </row>
    <row r="79" spans="1:15" x14ac:dyDescent="0.2">
      <c r="A79" s="6" t="s">
        <v>109</v>
      </c>
      <c r="B79" s="32"/>
      <c r="C79" s="32"/>
      <c r="D79" s="32"/>
      <c r="E79" s="32"/>
      <c r="F79" s="32"/>
      <c r="G79" s="32"/>
      <c r="H79" s="32"/>
      <c r="I79" s="32"/>
      <c r="J79" s="32"/>
      <c r="K79" s="33"/>
      <c r="L79" s="39">
        <f t="shared" si="4"/>
        <v>0</v>
      </c>
      <c r="M79" s="35">
        <f>SUM(feb!F79 + mrt!L79 + apr!K79+ mei!L79+ jun!M79+ jul!J79+ L79)</f>
        <v>0</v>
      </c>
      <c r="N79" s="36">
        <f t="shared" si="5"/>
        <v>0</v>
      </c>
      <c r="O79" s="37">
        <f>SUM(feb!H79 + mrt!N79 + apr!M79+ mei!N79+ jun!O79+ jul!L79+ N79)</f>
        <v>0</v>
      </c>
    </row>
    <row r="80" spans="1:15" x14ac:dyDescent="0.2">
      <c r="A80" s="6" t="s">
        <v>57</v>
      </c>
      <c r="B80" s="32"/>
      <c r="C80" s="32"/>
      <c r="D80" s="32"/>
      <c r="E80" s="32"/>
      <c r="F80" s="32"/>
      <c r="G80" s="32"/>
      <c r="H80" s="32"/>
      <c r="I80" s="32"/>
      <c r="J80" s="32"/>
      <c r="K80" s="33"/>
      <c r="L80" s="39">
        <f t="shared" si="4"/>
        <v>0</v>
      </c>
      <c r="M80" s="35">
        <f>SUM(feb!F80 + mrt!L80 + apr!K80+ mei!L80+ jun!M80+ jul!J80+ L80)</f>
        <v>0</v>
      </c>
      <c r="N80" s="36">
        <f t="shared" si="5"/>
        <v>0</v>
      </c>
      <c r="O80" s="37">
        <f>SUM(feb!H80 + mrt!N80 + apr!M80+ mei!N80+ jun!O80+ jul!L80+ N80)</f>
        <v>0</v>
      </c>
    </row>
    <row r="81" spans="1:15" x14ac:dyDescent="0.2">
      <c r="A81" s="6" t="s">
        <v>19</v>
      </c>
      <c r="B81" s="32">
        <v>105</v>
      </c>
      <c r="C81" s="32">
        <v>73</v>
      </c>
      <c r="D81" s="32"/>
      <c r="E81" s="32">
        <v>85</v>
      </c>
      <c r="F81" s="32"/>
      <c r="G81" s="32"/>
      <c r="H81" s="32"/>
      <c r="I81" s="32">
        <v>101</v>
      </c>
      <c r="J81" s="32">
        <v>81</v>
      </c>
      <c r="K81" s="33">
        <v>95</v>
      </c>
      <c r="L81" s="39">
        <f t="shared" si="4"/>
        <v>6</v>
      </c>
      <c r="M81" s="35">
        <f>SUM(feb!F81 + mrt!L81 + apr!K81+ mei!L81+ jun!M81+ jul!J81+ L81)</f>
        <v>41</v>
      </c>
      <c r="N81" s="36">
        <f t="shared" si="5"/>
        <v>540</v>
      </c>
      <c r="O81" s="37">
        <f>SUM(feb!H81 + mrt!N81 + apr!M81+ mei!N81+ jun!O81+ jul!L81+ N81)</f>
        <v>3502</v>
      </c>
    </row>
    <row r="82" spans="1:15" x14ac:dyDescent="0.2">
      <c r="A82" s="6" t="s">
        <v>75</v>
      </c>
      <c r="B82" s="32"/>
      <c r="C82" s="32"/>
      <c r="D82" s="32"/>
      <c r="E82" s="32"/>
      <c r="F82" s="32"/>
      <c r="G82" s="32"/>
      <c r="H82" s="32"/>
      <c r="I82" s="32"/>
      <c r="J82" s="32"/>
      <c r="K82" s="33"/>
      <c r="L82" s="39">
        <f t="shared" si="4"/>
        <v>0</v>
      </c>
      <c r="M82" s="35">
        <f>SUM(feb!F82 + mrt!L82 + apr!K82+ mei!L82+ jun!M82+ jul!J82+ L82)</f>
        <v>11</v>
      </c>
      <c r="N82" s="36">
        <f t="shared" si="5"/>
        <v>0</v>
      </c>
      <c r="O82" s="37">
        <f>SUM(feb!H82 + mrt!N82 + apr!M82+ mei!N82+ jun!O82+ jul!L82+ N82)</f>
        <v>860</v>
      </c>
    </row>
    <row r="83" spans="1:15" x14ac:dyDescent="0.2">
      <c r="A83" s="6" t="s">
        <v>20</v>
      </c>
      <c r="B83" s="32">
        <v>55</v>
      </c>
      <c r="C83" s="32">
        <v>53</v>
      </c>
      <c r="D83" s="32"/>
      <c r="E83" s="32">
        <v>48</v>
      </c>
      <c r="F83" s="32"/>
      <c r="G83" s="32"/>
      <c r="H83" s="32"/>
      <c r="I83" s="32">
        <v>82</v>
      </c>
      <c r="J83" s="32">
        <v>50</v>
      </c>
      <c r="K83" s="33"/>
      <c r="L83" s="39">
        <f t="shared" si="4"/>
        <v>5</v>
      </c>
      <c r="M83" s="35">
        <f>SUM(feb!F83 + mrt!L83 + apr!K83+ mei!L83+ jun!M83+ jul!J83+ L83)</f>
        <v>31</v>
      </c>
      <c r="N83" s="36">
        <f t="shared" si="5"/>
        <v>288</v>
      </c>
      <c r="O83" s="37">
        <f>SUM(feb!H83 + mrt!N83 + apr!M83+ mei!N83+ jun!O83+ jul!L83+ N83)</f>
        <v>1865</v>
      </c>
    </row>
    <row r="84" spans="1:15" x14ac:dyDescent="0.2">
      <c r="A84" s="6" t="s">
        <v>64</v>
      </c>
      <c r="B84" s="32"/>
      <c r="C84" s="32"/>
      <c r="D84" s="32"/>
      <c r="E84" s="32"/>
      <c r="F84" s="32"/>
      <c r="G84" s="32"/>
      <c r="H84" s="32"/>
      <c r="I84" s="32"/>
      <c r="J84" s="32"/>
      <c r="K84" s="33"/>
      <c r="L84" s="39">
        <f t="shared" si="4"/>
        <v>0</v>
      </c>
      <c r="M84" s="35">
        <f>SUM(feb!F84 + mrt!L84 + apr!K84+ mei!L84+ jun!M84+ jul!J84+ L84)</f>
        <v>0</v>
      </c>
      <c r="N84" s="36">
        <f t="shared" si="5"/>
        <v>0</v>
      </c>
      <c r="O84" s="37">
        <f>SUM(feb!H84 + mrt!N84 + apr!M84+ mei!N84+ jun!O84+ jul!L84+ N84)</f>
        <v>0</v>
      </c>
    </row>
    <row r="85" spans="1:15" x14ac:dyDescent="0.2">
      <c r="A85" s="6" t="s">
        <v>26</v>
      </c>
      <c r="B85" s="32"/>
      <c r="C85" s="32">
        <v>53</v>
      </c>
      <c r="D85" s="32"/>
      <c r="E85" s="32">
        <v>48</v>
      </c>
      <c r="F85" s="32"/>
      <c r="G85" s="32"/>
      <c r="H85" s="32"/>
      <c r="I85" s="32">
        <v>82</v>
      </c>
      <c r="J85" s="32">
        <v>50</v>
      </c>
      <c r="K85" s="33">
        <v>88</v>
      </c>
      <c r="L85" s="39">
        <f t="shared" si="4"/>
        <v>5</v>
      </c>
      <c r="M85" s="35">
        <f>SUM(feb!F85 + mrt!L85 + apr!K85+ mei!L85+ jun!M85+ jul!J85+ L85)</f>
        <v>21</v>
      </c>
      <c r="N85" s="36">
        <f t="shared" si="5"/>
        <v>321</v>
      </c>
      <c r="O85" s="37">
        <f>SUM(feb!H85 + mrt!N85 + apr!M85+ mei!N85+ jun!O85+ jul!L85+ N85)</f>
        <v>1340</v>
      </c>
    </row>
    <row r="86" spans="1:15" x14ac:dyDescent="0.2">
      <c r="A86" s="6" t="s">
        <v>43</v>
      </c>
      <c r="B86" s="32">
        <v>136</v>
      </c>
      <c r="C86" s="32">
        <v>86</v>
      </c>
      <c r="D86" s="32">
        <v>163</v>
      </c>
      <c r="E86" s="32">
        <v>85</v>
      </c>
      <c r="F86" s="32">
        <v>87</v>
      </c>
      <c r="G86" s="32">
        <v>132</v>
      </c>
      <c r="H86" s="32">
        <v>72</v>
      </c>
      <c r="I86" s="32">
        <v>127</v>
      </c>
      <c r="J86" s="32">
        <v>95</v>
      </c>
      <c r="K86" s="33">
        <v>122</v>
      </c>
      <c r="L86" s="39">
        <f t="shared" si="4"/>
        <v>10</v>
      </c>
      <c r="M86" s="35">
        <f>SUM(feb!F86 + mrt!L86 + apr!K86+ mei!L86+ jun!M86+ jul!J86+ L86)</f>
        <v>58</v>
      </c>
      <c r="N86" s="36">
        <f t="shared" si="5"/>
        <v>1105</v>
      </c>
      <c r="O86" s="37">
        <f>SUM(feb!H86 + mrt!N86 + apr!M86+ mei!N86+ jun!O86+ jul!L86+ N86)</f>
        <v>5479</v>
      </c>
    </row>
    <row r="87" spans="1:15" x14ac:dyDescent="0.2">
      <c r="A87" s="6" t="s">
        <v>121</v>
      </c>
      <c r="B87" s="32">
        <v>55</v>
      </c>
      <c r="C87" s="32">
        <v>53</v>
      </c>
      <c r="D87" s="32"/>
      <c r="E87" s="32"/>
      <c r="F87" s="32"/>
      <c r="G87" s="32"/>
      <c r="H87" s="32"/>
      <c r="I87" s="32"/>
      <c r="J87" s="32">
        <v>50</v>
      </c>
      <c r="K87" s="33"/>
      <c r="L87" s="39">
        <f t="shared" si="4"/>
        <v>3</v>
      </c>
      <c r="M87" s="35">
        <f>SUM(feb!F87 + mrt!L87 + apr!K87+ mei!L87+ jun!M87+ jul!J87+ L87)</f>
        <v>20</v>
      </c>
      <c r="N87" s="36">
        <f t="shared" si="5"/>
        <v>158</v>
      </c>
      <c r="O87" s="37">
        <f>SUM(feb!H87 + mrt!N87 + apr!M87+ mei!N87+ jun!O87+ jul!L87+ N87)</f>
        <v>1155</v>
      </c>
    </row>
    <row r="88" spans="1:15" x14ac:dyDescent="0.2">
      <c r="A88" s="6" t="s">
        <v>61</v>
      </c>
      <c r="B88" s="32"/>
      <c r="C88" s="32"/>
      <c r="D88" s="32"/>
      <c r="E88" s="32"/>
      <c r="F88" s="32"/>
      <c r="G88" s="32"/>
      <c r="H88" s="32"/>
      <c r="I88" s="32"/>
      <c r="J88" s="32"/>
      <c r="K88" s="33"/>
      <c r="L88" s="39">
        <f t="shared" si="4"/>
        <v>0</v>
      </c>
      <c r="M88" s="35">
        <f>SUM(feb!F88 + mrt!L88 + apr!K88+ mei!L88+ jun!M88+ jul!J88+ L88)</f>
        <v>0</v>
      </c>
      <c r="N88" s="36">
        <f t="shared" si="5"/>
        <v>0</v>
      </c>
      <c r="O88" s="37">
        <f>SUM(feb!H88 + mrt!N88 + apr!M88+ mei!N88+ jun!O88+ jul!L88+ N88)</f>
        <v>0</v>
      </c>
    </row>
    <row r="89" spans="1:15" x14ac:dyDescent="0.2">
      <c r="A89" s="6" t="s">
        <v>112</v>
      </c>
      <c r="B89" s="32">
        <v>87</v>
      </c>
      <c r="C89" s="32"/>
      <c r="D89" s="32">
        <v>91</v>
      </c>
      <c r="E89" s="32"/>
      <c r="F89" s="32"/>
      <c r="G89" s="32"/>
      <c r="H89" s="32"/>
      <c r="I89" s="32"/>
      <c r="J89" s="32"/>
      <c r="K89" s="33">
        <v>88</v>
      </c>
      <c r="L89" s="39">
        <f t="shared" si="4"/>
        <v>3</v>
      </c>
      <c r="M89" s="35">
        <f>SUM(feb!F89 + mrt!L89 + apr!K89+ mei!L89+ jun!M89+ jul!J89+ L89)</f>
        <v>12</v>
      </c>
      <c r="N89" s="36">
        <f t="shared" si="5"/>
        <v>266</v>
      </c>
      <c r="O89" s="37">
        <f>SUM(feb!H89 + mrt!N89 + apr!M89+ mei!N89+ jun!O89+ jul!L89+ N89)</f>
        <v>926</v>
      </c>
    </row>
    <row r="90" spans="1:15" x14ac:dyDescent="0.2">
      <c r="A90" s="6" t="s">
        <v>96</v>
      </c>
      <c r="B90" s="32"/>
      <c r="C90" s="32"/>
      <c r="D90" s="32"/>
      <c r="E90" s="32"/>
      <c r="F90" s="32"/>
      <c r="G90" s="32"/>
      <c r="H90" s="32"/>
      <c r="I90" s="32"/>
      <c r="J90" s="32"/>
      <c r="K90" s="33"/>
      <c r="L90" s="39">
        <f t="shared" si="4"/>
        <v>0</v>
      </c>
      <c r="M90" s="35">
        <f>SUM(feb!F90 + mrt!L90 + apr!K90+ mei!L90+ jun!M90+ jul!J90+ L90)</f>
        <v>0</v>
      </c>
      <c r="N90" s="36">
        <f t="shared" si="5"/>
        <v>0</v>
      </c>
      <c r="O90" s="37">
        <f>SUM(feb!H90 + mrt!N90 + apr!M90+ mei!N90+ jun!O90+ jul!L90+ N90)</f>
        <v>0</v>
      </c>
    </row>
    <row r="91" spans="1:15" x14ac:dyDescent="0.2">
      <c r="A91" s="6" t="s">
        <v>97</v>
      </c>
      <c r="B91" s="32"/>
      <c r="C91" s="32"/>
      <c r="D91" s="32"/>
      <c r="E91" s="32"/>
      <c r="F91" s="32"/>
      <c r="G91" s="32"/>
      <c r="H91" s="32"/>
      <c r="I91" s="32"/>
      <c r="J91" s="32"/>
      <c r="K91" s="33"/>
      <c r="L91" s="39">
        <f t="shared" si="4"/>
        <v>0</v>
      </c>
      <c r="M91" s="35">
        <f>SUM(feb!F91 + mrt!L91 + apr!K91+ mei!L91+ jun!M91+ jul!J91+ L91)</f>
        <v>0</v>
      </c>
      <c r="N91" s="36">
        <f t="shared" si="5"/>
        <v>0</v>
      </c>
      <c r="O91" s="37">
        <f>SUM(feb!H91 + mrt!N91 + apr!M91+ mei!N91+ jun!O91+ jul!L91+ N91)</f>
        <v>0</v>
      </c>
    </row>
    <row r="92" spans="1:15" x14ac:dyDescent="0.2">
      <c r="A92" s="6" t="s">
        <v>82</v>
      </c>
      <c r="B92" s="32"/>
      <c r="C92" s="32"/>
      <c r="D92" s="32"/>
      <c r="E92" s="32">
        <v>88</v>
      </c>
      <c r="F92" s="32"/>
      <c r="G92" s="32"/>
      <c r="H92" s="32"/>
      <c r="I92" s="32"/>
      <c r="J92" s="32"/>
      <c r="K92" s="33"/>
      <c r="L92" s="39">
        <f t="shared" si="4"/>
        <v>1</v>
      </c>
      <c r="M92" s="35">
        <f>SUM(feb!F92 + mrt!L92 + apr!K92+ mei!L92+ jun!M92+ jul!J92+ L92)</f>
        <v>7</v>
      </c>
      <c r="N92" s="36">
        <f t="shared" si="5"/>
        <v>88</v>
      </c>
      <c r="O92" s="37">
        <f>SUM(feb!H92 + mrt!N92 + apr!M92+ mei!N92+ jun!O92+ jul!L92+ N92)</f>
        <v>727</v>
      </c>
    </row>
    <row r="93" spans="1:15" x14ac:dyDescent="0.2">
      <c r="A93" s="6" t="s">
        <v>73</v>
      </c>
      <c r="B93" s="32"/>
      <c r="C93" s="32"/>
      <c r="D93" s="32"/>
      <c r="E93" s="32"/>
      <c r="F93" s="32"/>
      <c r="G93" s="32"/>
      <c r="H93" s="32"/>
      <c r="I93" s="32"/>
      <c r="J93" s="32"/>
      <c r="K93" s="33"/>
      <c r="L93" s="39">
        <f t="shared" si="4"/>
        <v>0</v>
      </c>
      <c r="M93" s="35">
        <f>SUM(feb!F93 + mrt!L93 + apr!K93+ mei!L93+ jun!M93+ jul!J93+ L93)</f>
        <v>0</v>
      </c>
      <c r="N93" s="36">
        <f t="shared" si="5"/>
        <v>0</v>
      </c>
      <c r="O93" s="37">
        <f>SUM(feb!H93 + mrt!N93 + apr!M93+ mei!N93+ jun!O93+ jul!L93+ N93)</f>
        <v>0</v>
      </c>
    </row>
    <row r="94" spans="1:15" x14ac:dyDescent="0.2">
      <c r="A94" s="13" t="s">
        <v>108</v>
      </c>
      <c r="B94" s="32"/>
      <c r="C94" s="32"/>
      <c r="D94" s="32"/>
      <c r="E94" s="32"/>
      <c r="F94" s="32"/>
      <c r="G94" s="32"/>
      <c r="H94" s="32"/>
      <c r="I94" s="32"/>
      <c r="J94" s="32"/>
      <c r="K94" s="33"/>
      <c r="L94" s="39">
        <f t="shared" si="4"/>
        <v>0</v>
      </c>
      <c r="M94" s="35">
        <f>SUM(feb!F94 + mrt!L94 + apr!K94+ mei!L94+ jun!M94+ jul!J94+ L94)</f>
        <v>0</v>
      </c>
      <c r="N94" s="36">
        <f t="shared" si="5"/>
        <v>0</v>
      </c>
      <c r="O94" s="37">
        <f>SUM(feb!H94 + mrt!N94 + apr!M94+ mei!N94+ jun!O94+ jul!L94+ N94)</f>
        <v>0</v>
      </c>
    </row>
    <row r="95" spans="1:15" x14ac:dyDescent="0.2">
      <c r="A95" s="13" t="s">
        <v>98</v>
      </c>
      <c r="B95" s="32"/>
      <c r="C95" s="32"/>
      <c r="D95" s="32"/>
      <c r="E95" s="32"/>
      <c r="F95" s="32"/>
      <c r="G95" s="32"/>
      <c r="H95" s="32"/>
      <c r="I95" s="32"/>
      <c r="J95" s="32"/>
      <c r="K95" s="33"/>
      <c r="L95" s="39">
        <f t="shared" si="4"/>
        <v>0</v>
      </c>
      <c r="M95" s="35">
        <f>SUM(feb!F95 + mrt!L95 + apr!K95+ mei!L95+ jun!M95+ jul!J95+ L95)</f>
        <v>1</v>
      </c>
      <c r="N95" s="36">
        <f t="shared" si="5"/>
        <v>0</v>
      </c>
      <c r="O95" s="37">
        <f>SUM(feb!H95 + mrt!N95 + apr!M95+ mei!N95+ jun!O95+ jul!L95+ N95)</f>
        <v>62</v>
      </c>
    </row>
    <row r="96" spans="1:15" x14ac:dyDescent="0.2">
      <c r="A96" s="13" t="s">
        <v>116</v>
      </c>
      <c r="B96" s="32"/>
      <c r="C96" s="32"/>
      <c r="D96" s="32"/>
      <c r="E96" s="32">
        <v>88</v>
      </c>
      <c r="F96" s="32"/>
      <c r="G96" s="32"/>
      <c r="H96" s="32"/>
      <c r="I96" s="32"/>
      <c r="J96" s="32"/>
      <c r="K96" s="33"/>
      <c r="L96" s="39">
        <f t="shared" si="4"/>
        <v>1</v>
      </c>
      <c r="M96" s="35">
        <f>SUM(feb!F96 + mrt!L96 + apr!K96+ mei!L96+ jun!M96+ jul!J96+ L96)</f>
        <v>4</v>
      </c>
      <c r="N96" s="36">
        <f t="shared" si="5"/>
        <v>88</v>
      </c>
      <c r="O96" s="37">
        <f>SUM(feb!H96 + mrt!N96 + apr!M96+ mei!N96+ jun!O96+ jul!L96+ N96)</f>
        <v>327</v>
      </c>
    </row>
    <row r="97" spans="1:15" x14ac:dyDescent="0.2">
      <c r="A97" s="13" t="s">
        <v>101</v>
      </c>
      <c r="B97" s="32"/>
      <c r="C97" s="32">
        <v>117</v>
      </c>
      <c r="D97" s="32"/>
      <c r="E97" s="32"/>
      <c r="F97" s="32"/>
      <c r="G97" s="32"/>
      <c r="H97" s="32"/>
      <c r="I97" s="32">
        <v>82</v>
      </c>
      <c r="J97" s="32">
        <v>81</v>
      </c>
      <c r="K97" s="33">
        <v>95</v>
      </c>
      <c r="L97" s="39">
        <f t="shared" si="4"/>
        <v>4</v>
      </c>
      <c r="M97" s="35">
        <f>SUM(feb!F97 + mrt!L97 + apr!K97+ mei!L97+ jun!M97+ jul!J97+ L97)</f>
        <v>30</v>
      </c>
      <c r="N97" s="36">
        <f t="shared" si="5"/>
        <v>375</v>
      </c>
      <c r="O97" s="37">
        <f>SUM(feb!H97 + mrt!N97 + apr!M97+ mei!N97+ jun!O97+ jul!L97+ N97)</f>
        <v>2595</v>
      </c>
    </row>
    <row r="98" spans="1:15" x14ac:dyDescent="0.2">
      <c r="A98" s="13" t="s">
        <v>99</v>
      </c>
      <c r="B98" s="32"/>
      <c r="C98" s="32"/>
      <c r="D98" s="32"/>
      <c r="E98" s="32"/>
      <c r="F98" s="32"/>
      <c r="G98" s="32"/>
      <c r="H98" s="32"/>
      <c r="I98" s="32"/>
      <c r="J98" s="32"/>
      <c r="K98" s="33"/>
      <c r="L98" s="39">
        <f t="shared" si="4"/>
        <v>0</v>
      </c>
      <c r="M98" s="35">
        <f>SUM(feb!F98 + mrt!L98 + apr!K98+ mei!L98+ jun!M98+ jul!J98+ L98)</f>
        <v>5</v>
      </c>
      <c r="N98" s="36">
        <f t="shared" si="5"/>
        <v>0</v>
      </c>
      <c r="O98" s="37">
        <f>SUM(feb!H98 + mrt!N98 + apr!M98+ mei!N98+ jun!O98+ jul!L98+ N98)</f>
        <v>518</v>
      </c>
    </row>
    <row r="99" spans="1:15" x14ac:dyDescent="0.2">
      <c r="A99" s="13" t="s">
        <v>74</v>
      </c>
      <c r="B99" s="32">
        <v>55</v>
      </c>
      <c r="C99" s="32">
        <v>53</v>
      </c>
      <c r="D99" s="32"/>
      <c r="E99" s="32">
        <v>48</v>
      </c>
      <c r="F99" s="32"/>
      <c r="G99" s="32"/>
      <c r="H99" s="32"/>
      <c r="I99" s="32">
        <v>82</v>
      </c>
      <c r="J99" s="32">
        <v>50</v>
      </c>
      <c r="K99" s="33"/>
      <c r="L99" s="39">
        <f t="shared" si="4"/>
        <v>5</v>
      </c>
      <c r="M99" s="35">
        <f>SUM(feb!F99 + mrt!L99 + apr!K99+ mei!L99+ jun!M99+ jul!J99+ L99)</f>
        <v>33</v>
      </c>
      <c r="N99" s="36">
        <f t="shared" si="5"/>
        <v>288</v>
      </c>
      <c r="O99" s="37">
        <f>SUM(feb!H99 + mrt!N99 + apr!M99+ mei!N99+ jun!O99+ jul!L99+ N99)</f>
        <v>2013</v>
      </c>
    </row>
    <row r="100" spans="1:15" ht="13.5" thickBot="1" x14ac:dyDescent="0.25">
      <c r="A100" s="7" t="s">
        <v>21</v>
      </c>
      <c r="B100" s="38"/>
      <c r="C100" s="38"/>
      <c r="D100" s="38"/>
      <c r="E100" s="38"/>
      <c r="F100" s="38"/>
      <c r="G100" s="38"/>
      <c r="H100" s="38"/>
      <c r="I100" s="38"/>
      <c r="J100" s="32">
        <v>50</v>
      </c>
      <c r="K100" s="40"/>
      <c r="L100" s="39">
        <f t="shared" si="4"/>
        <v>1</v>
      </c>
      <c r="M100" s="35">
        <f>SUM(feb!F100 + mrt!L100 + apr!K100+ mei!L100+ jun!M100+ jul!J100+ L100)</f>
        <v>8</v>
      </c>
      <c r="N100" s="36">
        <f t="shared" si="5"/>
        <v>50</v>
      </c>
      <c r="O100" s="37">
        <f>SUM(feb!H100 + mrt!N100 + apr!M100+ mei!N100+ jun!O100+ jul!L100+ N100)</f>
        <v>452</v>
      </c>
    </row>
  </sheetData>
  <mergeCells count="4">
    <mergeCell ref="N2:N3"/>
    <mergeCell ref="O2:O3"/>
    <mergeCell ref="L2:L3"/>
    <mergeCell ref="M2:M3"/>
  </mergeCells>
  <phoneticPr fontId="7" type="noConversion"/>
  <pageMargins left="0.78740157480314965" right="0.78740157480314965" top="0.39370078740157483" bottom="0.39370078740157483" header="0" footer="0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12</vt:i4>
      </vt:variant>
      <vt:variant>
        <vt:lpstr>Benoemde bereiken</vt:lpstr>
      </vt:variant>
      <vt:variant>
        <vt:i4>11</vt:i4>
      </vt:variant>
    </vt:vector>
  </HeadingPairs>
  <TitlesOfParts>
    <vt:vector size="23" baseType="lpstr">
      <vt:lpstr>Punten</vt:lpstr>
      <vt:lpstr>KM</vt:lpstr>
      <vt:lpstr>feb</vt:lpstr>
      <vt:lpstr>mrt</vt:lpstr>
      <vt:lpstr>apr</vt:lpstr>
      <vt:lpstr>mei</vt:lpstr>
      <vt:lpstr>jun</vt:lpstr>
      <vt:lpstr>jul</vt:lpstr>
      <vt:lpstr>aug</vt:lpstr>
      <vt:lpstr>sep</vt:lpstr>
      <vt:lpstr>okt</vt:lpstr>
      <vt:lpstr>boterpunten</vt:lpstr>
      <vt:lpstr>boterpunten!Afdrukbereik</vt:lpstr>
      <vt:lpstr>apr!Afdruktitels</vt:lpstr>
      <vt:lpstr>aug!Afdruktitels</vt:lpstr>
      <vt:lpstr>boterpunten!Afdruktitels</vt:lpstr>
      <vt:lpstr>feb!Afdruktitels</vt:lpstr>
      <vt:lpstr>jul!Afdruktitels</vt:lpstr>
      <vt:lpstr>jun!Afdruktitels</vt:lpstr>
      <vt:lpstr>mei!Afdruktitels</vt:lpstr>
      <vt:lpstr>mrt!Afdruktitels</vt:lpstr>
      <vt:lpstr>okt!Afdruktitels</vt:lpstr>
      <vt:lpstr>sep!Afdruktitels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wauterda</dc:creator>
  <cp:lastModifiedBy>WAUTERS, David</cp:lastModifiedBy>
  <cp:lastPrinted>2019-05-30T07:01:53Z</cp:lastPrinted>
  <dcterms:created xsi:type="dcterms:W3CDTF">2006-02-10T07:21:09Z</dcterms:created>
  <dcterms:modified xsi:type="dcterms:W3CDTF">2019-10-16T12:23:10Z</dcterms:modified>
</cp:coreProperties>
</file>