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bruikersgegevens\wauterda\Downloads\"/>
    </mc:Choice>
  </mc:AlternateContent>
  <bookViews>
    <workbookView xWindow="0" yWindow="0" windowWidth="23040" windowHeight="10836" activeTab="2"/>
  </bookViews>
  <sheets>
    <sheet name="Punten" sheetId="59" r:id="rId1"/>
    <sheet name="KM" sheetId="58" r:id="rId2"/>
    <sheet name="boterpunten" sheetId="57" r:id="rId3"/>
    <sheet name="feb" sheetId="4" r:id="rId4"/>
    <sheet name="mrt" sheetId="16" r:id="rId5"/>
    <sheet name="apr" sheetId="22" r:id="rId6"/>
    <sheet name="mei" sheetId="31" r:id="rId7"/>
    <sheet name="jun" sheetId="36" r:id="rId8"/>
    <sheet name="jul" sheetId="41" r:id="rId9"/>
    <sheet name="aug" sheetId="46" r:id="rId10"/>
    <sheet name="sep" sheetId="51" r:id="rId11"/>
    <sheet name="okt" sheetId="14" r:id="rId12"/>
  </sheets>
  <definedNames>
    <definedName name="_xlnm.Print_Titles" localSheetId="5">apr!$1:$3</definedName>
    <definedName name="_xlnm.Print_Titles" localSheetId="9">aug!$1:$3</definedName>
    <definedName name="_xlnm.Print_Titles" localSheetId="2">boterpunten!$1:$1</definedName>
    <definedName name="_xlnm.Print_Titles" localSheetId="3">feb!$1:$3</definedName>
    <definedName name="_xlnm.Print_Titles" localSheetId="8">jul!$1:$3</definedName>
    <definedName name="_xlnm.Print_Titles" localSheetId="7">jun!$1:$3</definedName>
    <definedName name="_xlnm.Print_Titles" localSheetId="6">mei!$1:$3</definedName>
    <definedName name="_xlnm.Print_Titles" localSheetId="4">mrt!$1:$3</definedName>
    <definedName name="_xlnm.Print_Titles" localSheetId="11">okt!$1:$3</definedName>
    <definedName name="_xlnm.Print_Titles" localSheetId="10">sep!$1:$3</definedName>
  </definedNames>
  <calcPr calcId="152511"/>
</workbook>
</file>

<file path=xl/calcChain.xml><?xml version="1.0" encoding="utf-8"?>
<calcChain xmlns="http://schemas.openxmlformats.org/spreadsheetml/2006/main">
  <c r="AB88" i="57" l="1"/>
  <c r="Q88" i="57"/>
  <c r="H88" i="57"/>
  <c r="K90" i="51"/>
  <c r="I88" i="57" s="1"/>
  <c r="M90" i="51"/>
  <c r="G90" i="14"/>
  <c r="I90" i="14"/>
  <c r="K90" i="46"/>
  <c r="M90" i="46"/>
  <c r="M90" i="41"/>
  <c r="G88" i="57" s="1"/>
  <c r="O90" i="41"/>
  <c r="K90" i="36"/>
  <c r="F88" i="57" s="1"/>
  <c r="M90" i="36"/>
  <c r="L90" i="31"/>
  <c r="N90" i="31"/>
  <c r="M90" i="22"/>
  <c r="O90" i="22"/>
  <c r="H90" i="4"/>
  <c r="I90" i="4" s="1"/>
  <c r="L90" i="16"/>
  <c r="N90" i="46" s="1"/>
  <c r="J90" i="16"/>
  <c r="F90" i="4"/>
  <c r="G90" i="4" s="1"/>
  <c r="J90" i="14" l="1"/>
  <c r="K90" i="16"/>
  <c r="M90" i="31"/>
  <c r="E88" i="57"/>
  <c r="N90" i="22"/>
  <c r="N90" i="36"/>
  <c r="P90" i="41"/>
  <c r="L90" i="51"/>
  <c r="D88" i="57"/>
  <c r="O90" i="31"/>
  <c r="H90" i="14"/>
  <c r="C88" i="57"/>
  <c r="P90" i="22"/>
  <c r="L90" i="36"/>
  <c r="N90" i="41"/>
  <c r="L90" i="46"/>
  <c r="N90" i="51"/>
  <c r="J88" i="57"/>
  <c r="B88" i="57"/>
  <c r="M90" i="16"/>
  <c r="AB3" i="57"/>
  <c r="AB4" i="57"/>
  <c r="AB2" i="57"/>
  <c r="AA6" i="57"/>
  <c r="AB6" i="57" s="1"/>
  <c r="AA7" i="57"/>
  <c r="AB7" i="57" s="1"/>
  <c r="AA8" i="57"/>
  <c r="AB8" i="57" s="1"/>
  <c r="AA9" i="57"/>
  <c r="AB9" i="57" s="1"/>
  <c r="AA10" i="57"/>
  <c r="AB10" i="57" s="1"/>
  <c r="AA11" i="57"/>
  <c r="AB11" i="57" s="1"/>
  <c r="AA12" i="57"/>
  <c r="AB12" i="57" s="1"/>
  <c r="AA13" i="57"/>
  <c r="AB13" i="57" s="1"/>
  <c r="AA14" i="57"/>
  <c r="AB14" i="57" s="1"/>
  <c r="AA15" i="57"/>
  <c r="AB15" i="57" s="1"/>
  <c r="AA16" i="57"/>
  <c r="AB16" i="57" s="1"/>
  <c r="AA17" i="57"/>
  <c r="AB17" i="57" s="1"/>
  <c r="AA18" i="57"/>
  <c r="AB18" i="57" s="1"/>
  <c r="AA19" i="57"/>
  <c r="AB19" i="57" s="1"/>
  <c r="AA20" i="57"/>
  <c r="AB20" i="57" s="1"/>
  <c r="AA21" i="57"/>
  <c r="AB21" i="57" s="1"/>
  <c r="AA22" i="57"/>
  <c r="AB22" i="57" s="1"/>
  <c r="AA23" i="57"/>
  <c r="AB23" i="57" s="1"/>
  <c r="AA24" i="57"/>
  <c r="AB24" i="57" s="1"/>
  <c r="AA25" i="57"/>
  <c r="AB25" i="57" s="1"/>
  <c r="AA26" i="57"/>
  <c r="AB26" i="57" s="1"/>
  <c r="AA27" i="57"/>
  <c r="AB27" i="57" s="1"/>
  <c r="AA28" i="57"/>
  <c r="AB28" i="57" s="1"/>
  <c r="AA29" i="57"/>
  <c r="AB29" i="57" s="1"/>
  <c r="AA30" i="57"/>
  <c r="AB30" i="57" s="1"/>
  <c r="AA31" i="57"/>
  <c r="AB31" i="57" s="1"/>
  <c r="AA32" i="57"/>
  <c r="AB32" i="57" s="1"/>
  <c r="AA33" i="57"/>
  <c r="AB33" i="57" s="1"/>
  <c r="AA34" i="57"/>
  <c r="AB34" i="57" s="1"/>
  <c r="AA35" i="57"/>
  <c r="AB35" i="57" s="1"/>
  <c r="AA36" i="57"/>
  <c r="AB36" i="57" s="1"/>
  <c r="AA37" i="57"/>
  <c r="AB37" i="57" s="1"/>
  <c r="AA38" i="57"/>
  <c r="AB38" i="57" s="1"/>
  <c r="AA39" i="57"/>
  <c r="AB39" i="57" s="1"/>
  <c r="AA40" i="57"/>
  <c r="AB40" i="57" s="1"/>
  <c r="AA41" i="57"/>
  <c r="AB41" i="57" s="1"/>
  <c r="AA42" i="57"/>
  <c r="AB42" i="57" s="1"/>
  <c r="AA43" i="57"/>
  <c r="AB43" i="57" s="1"/>
  <c r="AA44" i="57"/>
  <c r="AB44" i="57" s="1"/>
  <c r="AA45" i="57"/>
  <c r="AB45" i="57" s="1"/>
  <c r="AA46" i="57"/>
  <c r="AB46" i="57" s="1"/>
  <c r="AA47" i="57"/>
  <c r="AB47" i="57" s="1"/>
  <c r="AA48" i="57"/>
  <c r="AB48" i="57" s="1"/>
  <c r="AA49" i="57"/>
  <c r="AB49" i="57" s="1"/>
  <c r="AA50" i="57"/>
  <c r="AB50" i="57" s="1"/>
  <c r="AA51" i="57"/>
  <c r="AB51" i="57" s="1"/>
  <c r="AA52" i="57"/>
  <c r="AB52" i="57" s="1"/>
  <c r="AA53" i="57"/>
  <c r="AB53" i="57" s="1"/>
  <c r="AA54" i="57"/>
  <c r="AB54" i="57" s="1"/>
  <c r="AA55" i="57"/>
  <c r="AB55" i="57" s="1"/>
  <c r="AA56" i="57"/>
  <c r="AB56" i="57" s="1"/>
  <c r="AA57" i="57"/>
  <c r="AB57" i="57" s="1"/>
  <c r="AA58" i="57"/>
  <c r="AB58" i="57" s="1"/>
  <c r="AA59" i="57"/>
  <c r="AB59" i="57" s="1"/>
  <c r="AA60" i="57"/>
  <c r="AB60" i="57" s="1"/>
  <c r="AA61" i="57"/>
  <c r="AB61" i="57" s="1"/>
  <c r="AA62" i="57"/>
  <c r="AB62" i="57" s="1"/>
  <c r="AA63" i="57"/>
  <c r="AB63" i="57" s="1"/>
  <c r="AA64" i="57"/>
  <c r="AB64" i="57" s="1"/>
  <c r="AA65" i="57"/>
  <c r="AB65" i="57" s="1"/>
  <c r="AA66" i="57"/>
  <c r="AB66" i="57" s="1"/>
  <c r="AA67" i="57"/>
  <c r="AB67" i="57" s="1"/>
  <c r="AA68" i="57"/>
  <c r="AB68" i="57" s="1"/>
  <c r="AA69" i="57"/>
  <c r="AB69" i="57" s="1"/>
  <c r="AA70" i="57"/>
  <c r="AB70" i="57" s="1"/>
  <c r="AA71" i="57"/>
  <c r="AB71" i="57" s="1"/>
  <c r="AA72" i="57"/>
  <c r="AB72" i="57" s="1"/>
  <c r="AA73" i="57"/>
  <c r="AB73" i="57" s="1"/>
  <c r="AA74" i="57"/>
  <c r="AB74" i="57" s="1"/>
  <c r="AA75" i="57"/>
  <c r="AB75" i="57" s="1"/>
  <c r="AA76" i="57"/>
  <c r="AB76" i="57" s="1"/>
  <c r="AA77" i="57"/>
  <c r="AB77" i="57" s="1"/>
  <c r="AA78" i="57"/>
  <c r="AB78" i="57" s="1"/>
  <c r="AA79" i="57"/>
  <c r="AB79" i="57" s="1"/>
  <c r="AA80" i="57"/>
  <c r="AB80" i="57" s="1"/>
  <c r="AA81" i="57"/>
  <c r="AB81" i="57" s="1"/>
  <c r="AA82" i="57"/>
  <c r="AB82" i="57" s="1"/>
  <c r="AA83" i="57"/>
  <c r="AB83" i="57" s="1"/>
  <c r="AA84" i="57"/>
  <c r="AB84" i="57" s="1"/>
  <c r="AA85" i="57"/>
  <c r="AB85" i="57" s="1"/>
  <c r="AA86" i="57"/>
  <c r="AB86" i="57" s="1"/>
  <c r="AA87" i="57"/>
  <c r="AB87" i="57" s="1"/>
  <c r="AA89" i="57"/>
  <c r="AB89" i="57" s="1"/>
  <c r="AA90" i="57"/>
  <c r="AB90" i="57" s="1"/>
  <c r="AA91" i="57"/>
  <c r="AB91" i="57" s="1"/>
  <c r="AA92" i="57"/>
  <c r="AB92" i="57" s="1"/>
  <c r="AA93" i="57"/>
  <c r="AB93" i="57" s="1"/>
  <c r="AA94" i="57"/>
  <c r="AB94" i="57" s="1"/>
  <c r="AA95" i="57"/>
  <c r="AB95" i="57" s="1"/>
  <c r="AA96" i="57"/>
  <c r="AB96" i="57" s="1"/>
  <c r="AA97" i="57"/>
  <c r="AB97" i="57" s="1"/>
  <c r="AA98" i="57"/>
  <c r="AB98" i="57" s="1"/>
  <c r="AA99" i="57"/>
  <c r="AB99" i="57" s="1"/>
  <c r="AA100" i="57"/>
  <c r="AB100" i="57" s="1"/>
  <c r="AA101" i="57"/>
  <c r="AB101" i="57" s="1"/>
  <c r="AA102" i="57"/>
  <c r="AB102" i="57" s="1"/>
  <c r="AA5" i="57"/>
  <c r="AB5" i="57" s="1"/>
  <c r="G5" i="14"/>
  <c r="J3" i="57" s="1"/>
  <c r="G6" i="14"/>
  <c r="G7" i="14"/>
  <c r="G8" i="14"/>
  <c r="G9" i="14"/>
  <c r="J7" i="57" s="1"/>
  <c r="G10" i="14"/>
  <c r="G11" i="14"/>
  <c r="G12" i="14"/>
  <c r="G13" i="14"/>
  <c r="J11" i="57" s="1"/>
  <c r="G14" i="14"/>
  <c r="G15" i="14"/>
  <c r="G16" i="14"/>
  <c r="J14" i="57" s="1"/>
  <c r="G17" i="14"/>
  <c r="J15" i="57" s="1"/>
  <c r="G18" i="14"/>
  <c r="G19" i="14"/>
  <c r="G20" i="14"/>
  <c r="G21" i="14"/>
  <c r="J19" i="57" s="1"/>
  <c r="G22" i="14"/>
  <c r="G23" i="14"/>
  <c r="G24" i="14"/>
  <c r="G25" i="14"/>
  <c r="J23" i="57" s="1"/>
  <c r="G26" i="14"/>
  <c r="G27" i="14"/>
  <c r="G28" i="14"/>
  <c r="J26" i="57" s="1"/>
  <c r="G29" i="14"/>
  <c r="J27" i="57" s="1"/>
  <c r="G30" i="14"/>
  <c r="J28" i="57" s="1"/>
  <c r="G31" i="14"/>
  <c r="G32" i="14"/>
  <c r="G33" i="14"/>
  <c r="J31" i="57" s="1"/>
  <c r="G34" i="14"/>
  <c r="J32" i="57" s="1"/>
  <c r="G35" i="14"/>
  <c r="G36" i="14"/>
  <c r="G37" i="14"/>
  <c r="J35" i="57" s="1"/>
  <c r="G38" i="14"/>
  <c r="J36" i="57" s="1"/>
  <c r="G39" i="14"/>
  <c r="G40" i="14"/>
  <c r="H40" i="14" s="1"/>
  <c r="C37" i="59" s="1"/>
  <c r="G41" i="14"/>
  <c r="J39" i="57" s="1"/>
  <c r="G42" i="14"/>
  <c r="G43" i="14"/>
  <c r="G44" i="14"/>
  <c r="G45" i="14"/>
  <c r="J43" i="57" s="1"/>
  <c r="G46" i="14"/>
  <c r="G47" i="14"/>
  <c r="G48" i="14"/>
  <c r="G49" i="14"/>
  <c r="J47" i="57" s="1"/>
  <c r="G50" i="14"/>
  <c r="G51" i="14"/>
  <c r="G52" i="14"/>
  <c r="G53" i="14"/>
  <c r="J51" i="57" s="1"/>
  <c r="G54" i="14"/>
  <c r="G55" i="14"/>
  <c r="G56" i="14"/>
  <c r="G57" i="14"/>
  <c r="G58" i="14"/>
  <c r="G59" i="14"/>
  <c r="G60" i="14"/>
  <c r="G61" i="14"/>
  <c r="J59" i="57" s="1"/>
  <c r="G62" i="14"/>
  <c r="J60" i="57" s="1"/>
  <c r="G63" i="14"/>
  <c r="G64" i="14"/>
  <c r="G65" i="14"/>
  <c r="J63" i="57" s="1"/>
  <c r="G66" i="14"/>
  <c r="G67" i="14"/>
  <c r="G68" i="14"/>
  <c r="G69" i="14"/>
  <c r="J67" i="57" s="1"/>
  <c r="G70" i="14"/>
  <c r="J68" i="57" s="1"/>
  <c r="G71" i="14"/>
  <c r="G72" i="14"/>
  <c r="G73" i="14"/>
  <c r="J71" i="57" s="1"/>
  <c r="G74" i="14"/>
  <c r="G75" i="14"/>
  <c r="G76" i="14"/>
  <c r="G77" i="14"/>
  <c r="J75" i="57" s="1"/>
  <c r="G78" i="14"/>
  <c r="G79" i="14"/>
  <c r="G80" i="14"/>
  <c r="H80" i="14" s="1"/>
  <c r="C34" i="59" s="1"/>
  <c r="G81" i="14"/>
  <c r="J79" i="57" s="1"/>
  <c r="G82" i="14"/>
  <c r="G83" i="14"/>
  <c r="G84" i="14"/>
  <c r="G85" i="14"/>
  <c r="J83" i="57" s="1"/>
  <c r="G86" i="14"/>
  <c r="J84" i="57" s="1"/>
  <c r="G87" i="14"/>
  <c r="G88" i="14"/>
  <c r="G89" i="14"/>
  <c r="J87" i="57" s="1"/>
  <c r="G91" i="14"/>
  <c r="G92" i="14"/>
  <c r="G93" i="14"/>
  <c r="G94" i="14"/>
  <c r="J92" i="57" s="1"/>
  <c r="G95" i="14"/>
  <c r="G96" i="14"/>
  <c r="G97" i="14"/>
  <c r="G98" i="14"/>
  <c r="J96" i="57" s="1"/>
  <c r="G99" i="14"/>
  <c r="G100" i="14"/>
  <c r="G101" i="14"/>
  <c r="J98" i="57" s="1"/>
  <c r="G102" i="14"/>
  <c r="J100" i="57" s="1"/>
  <c r="G103" i="14"/>
  <c r="J101" i="57" s="1"/>
  <c r="G104" i="14"/>
  <c r="G4" i="14"/>
  <c r="K5" i="51"/>
  <c r="I3" i="57" s="1"/>
  <c r="K6" i="51"/>
  <c r="K7" i="51"/>
  <c r="K8" i="51"/>
  <c r="K9" i="51"/>
  <c r="I7" i="57" s="1"/>
  <c r="K10" i="51"/>
  <c r="K11" i="51"/>
  <c r="K12" i="51"/>
  <c r="I10" i="57" s="1"/>
  <c r="K13" i="51"/>
  <c r="I11" i="57" s="1"/>
  <c r="K14" i="51"/>
  <c r="K15" i="51"/>
  <c r="K16" i="51"/>
  <c r="K17" i="51"/>
  <c r="I15" i="57" s="1"/>
  <c r="K18" i="51"/>
  <c r="K19" i="51"/>
  <c r="K20" i="51"/>
  <c r="K21" i="51"/>
  <c r="I19" i="57" s="1"/>
  <c r="K22" i="51"/>
  <c r="K23" i="51"/>
  <c r="K24" i="51"/>
  <c r="K25" i="51"/>
  <c r="I23" i="57" s="1"/>
  <c r="K26" i="51"/>
  <c r="K27" i="51"/>
  <c r="K28" i="51"/>
  <c r="K29" i="51"/>
  <c r="I27" i="57" s="1"/>
  <c r="K30" i="51"/>
  <c r="K31" i="51"/>
  <c r="K32" i="51"/>
  <c r="K33" i="51"/>
  <c r="I31" i="57" s="1"/>
  <c r="K34" i="51"/>
  <c r="K35" i="51"/>
  <c r="K36" i="51"/>
  <c r="K37" i="51"/>
  <c r="I35" i="57" s="1"/>
  <c r="K38" i="51"/>
  <c r="K39" i="51"/>
  <c r="K40" i="51"/>
  <c r="K41" i="51"/>
  <c r="I39" i="57" s="1"/>
  <c r="K42" i="51"/>
  <c r="K43" i="51"/>
  <c r="K44" i="51"/>
  <c r="K45" i="51"/>
  <c r="I43" i="57" s="1"/>
  <c r="K46" i="51"/>
  <c r="K47" i="51"/>
  <c r="K48" i="51"/>
  <c r="K49" i="51"/>
  <c r="I47" i="57" s="1"/>
  <c r="K50" i="51"/>
  <c r="I48" i="57" s="1"/>
  <c r="K51" i="51"/>
  <c r="K52" i="51"/>
  <c r="K53" i="51"/>
  <c r="I51" i="57" s="1"/>
  <c r="K54" i="51"/>
  <c r="K55" i="51"/>
  <c r="K56" i="51"/>
  <c r="K57" i="51"/>
  <c r="K58" i="51"/>
  <c r="K59" i="51"/>
  <c r="K60" i="51"/>
  <c r="K61" i="51"/>
  <c r="I59" i="57" s="1"/>
  <c r="K62" i="51"/>
  <c r="K63" i="51"/>
  <c r="K64" i="51"/>
  <c r="K65" i="51"/>
  <c r="I63" i="57" s="1"/>
  <c r="K66" i="51"/>
  <c r="K67" i="51"/>
  <c r="I65" i="57" s="1"/>
  <c r="K68" i="51"/>
  <c r="K69" i="51"/>
  <c r="I67" i="57" s="1"/>
  <c r="K70" i="51"/>
  <c r="K71" i="51"/>
  <c r="K72" i="51"/>
  <c r="K73" i="51"/>
  <c r="I71" i="57" s="1"/>
  <c r="K74" i="51"/>
  <c r="K75" i="51"/>
  <c r="K76" i="51"/>
  <c r="K77" i="51"/>
  <c r="I75" i="57" s="1"/>
  <c r="K78" i="51"/>
  <c r="K79" i="51"/>
  <c r="K80" i="51"/>
  <c r="K81" i="51"/>
  <c r="I79" i="57" s="1"/>
  <c r="K82" i="51"/>
  <c r="K83" i="51"/>
  <c r="K84" i="51"/>
  <c r="K85" i="51"/>
  <c r="I83" i="57" s="1"/>
  <c r="K86" i="51"/>
  <c r="K87" i="51"/>
  <c r="K88" i="51"/>
  <c r="K89" i="51"/>
  <c r="I87" i="57" s="1"/>
  <c r="K91" i="51"/>
  <c r="K92" i="51"/>
  <c r="K93" i="51"/>
  <c r="K94" i="51"/>
  <c r="I92" i="57" s="1"/>
  <c r="K95" i="51"/>
  <c r="K96" i="51"/>
  <c r="K97" i="51"/>
  <c r="K98" i="51"/>
  <c r="I96" i="57" s="1"/>
  <c r="K99" i="51"/>
  <c r="K100" i="51"/>
  <c r="K101" i="51"/>
  <c r="I99" i="57" s="1"/>
  <c r="K102" i="51"/>
  <c r="I100" i="57" s="1"/>
  <c r="K103" i="51"/>
  <c r="K104" i="51"/>
  <c r="K4" i="51"/>
  <c r="K5" i="46"/>
  <c r="H3" i="57" s="1"/>
  <c r="K6" i="46"/>
  <c r="K7" i="46"/>
  <c r="K8" i="46"/>
  <c r="K9" i="46"/>
  <c r="H7" i="57" s="1"/>
  <c r="K10" i="46"/>
  <c r="K11" i="46"/>
  <c r="K12" i="46"/>
  <c r="K13" i="46"/>
  <c r="H11" i="57" s="1"/>
  <c r="K14" i="46"/>
  <c r="K15" i="46"/>
  <c r="K16" i="46"/>
  <c r="H14" i="57" s="1"/>
  <c r="K17" i="46"/>
  <c r="H15" i="57" s="1"/>
  <c r="K18" i="46"/>
  <c r="K19" i="46"/>
  <c r="K20" i="46"/>
  <c r="K21" i="46"/>
  <c r="H19" i="57" s="1"/>
  <c r="K22" i="46"/>
  <c r="K23" i="46"/>
  <c r="K24" i="46"/>
  <c r="K25" i="46"/>
  <c r="H23" i="57" s="1"/>
  <c r="K26" i="46"/>
  <c r="K27" i="46"/>
  <c r="K28" i="46"/>
  <c r="K29" i="46"/>
  <c r="H27" i="57" s="1"/>
  <c r="K30" i="46"/>
  <c r="K31" i="46"/>
  <c r="K32" i="46"/>
  <c r="K33" i="46"/>
  <c r="H31" i="57" s="1"/>
  <c r="K34" i="46"/>
  <c r="K35" i="46"/>
  <c r="K36" i="46"/>
  <c r="K37" i="46"/>
  <c r="H35" i="57" s="1"/>
  <c r="K38" i="46"/>
  <c r="K39" i="46"/>
  <c r="K40" i="46"/>
  <c r="K41" i="46"/>
  <c r="H39" i="57" s="1"/>
  <c r="K42" i="46"/>
  <c r="K43" i="46"/>
  <c r="K44" i="46"/>
  <c r="K45" i="46"/>
  <c r="H43" i="57" s="1"/>
  <c r="K46" i="46"/>
  <c r="K47" i="46"/>
  <c r="K48" i="46"/>
  <c r="K49" i="46"/>
  <c r="H47" i="57" s="1"/>
  <c r="K50" i="46"/>
  <c r="K51" i="46"/>
  <c r="K52" i="46"/>
  <c r="K53" i="46"/>
  <c r="H51" i="57" s="1"/>
  <c r="K54" i="46"/>
  <c r="K55" i="46"/>
  <c r="K56" i="46"/>
  <c r="K57" i="46"/>
  <c r="K58" i="46"/>
  <c r="K59" i="46"/>
  <c r="K60" i="46"/>
  <c r="K61" i="46"/>
  <c r="H59" i="57" s="1"/>
  <c r="K62" i="46"/>
  <c r="K63" i="46"/>
  <c r="K64" i="46"/>
  <c r="K65" i="46"/>
  <c r="H63" i="57" s="1"/>
  <c r="K66" i="46"/>
  <c r="K67" i="46"/>
  <c r="K68" i="46"/>
  <c r="K69" i="46"/>
  <c r="H67" i="57" s="1"/>
  <c r="K70" i="46"/>
  <c r="K71" i="46"/>
  <c r="K72" i="46"/>
  <c r="K73" i="46"/>
  <c r="H71" i="57" s="1"/>
  <c r="K74" i="46"/>
  <c r="K75" i="46"/>
  <c r="K76" i="46"/>
  <c r="K77" i="46"/>
  <c r="H75" i="57" s="1"/>
  <c r="K78" i="46"/>
  <c r="K79" i="46"/>
  <c r="K80" i="46"/>
  <c r="K81" i="46"/>
  <c r="H79" i="57" s="1"/>
  <c r="K82" i="46"/>
  <c r="K83" i="46"/>
  <c r="K84" i="46"/>
  <c r="K85" i="46"/>
  <c r="H83" i="57" s="1"/>
  <c r="K86" i="46"/>
  <c r="K87" i="46"/>
  <c r="K88" i="46"/>
  <c r="K89" i="46"/>
  <c r="H87" i="57" s="1"/>
  <c r="K91" i="46"/>
  <c r="K92" i="46"/>
  <c r="K93" i="46"/>
  <c r="H91" i="57" s="1"/>
  <c r="K94" i="46"/>
  <c r="H92" i="57" s="1"/>
  <c r="K95" i="46"/>
  <c r="K96" i="46"/>
  <c r="K97" i="46"/>
  <c r="H95" i="57" s="1"/>
  <c r="K98" i="46"/>
  <c r="H96" i="57" s="1"/>
  <c r="K99" i="46"/>
  <c r="K100" i="46"/>
  <c r="K101" i="46"/>
  <c r="H99" i="57" s="1"/>
  <c r="K102" i="46"/>
  <c r="H100" i="57" s="1"/>
  <c r="K103" i="46"/>
  <c r="K104" i="46"/>
  <c r="K4" i="46"/>
  <c r="M5" i="41"/>
  <c r="G3" i="57" s="1"/>
  <c r="M6" i="41"/>
  <c r="M7" i="41"/>
  <c r="M8" i="41"/>
  <c r="M9" i="41"/>
  <c r="G7" i="57" s="1"/>
  <c r="M10" i="41"/>
  <c r="M11" i="41"/>
  <c r="M12" i="41"/>
  <c r="M13" i="41"/>
  <c r="G11" i="57" s="1"/>
  <c r="M14" i="41"/>
  <c r="M15" i="41"/>
  <c r="M16" i="41"/>
  <c r="M17" i="41"/>
  <c r="G15" i="57" s="1"/>
  <c r="M18" i="41"/>
  <c r="M19" i="41"/>
  <c r="M20" i="41"/>
  <c r="M21" i="41"/>
  <c r="G19" i="57" s="1"/>
  <c r="M22" i="41"/>
  <c r="M23" i="41"/>
  <c r="M24" i="41"/>
  <c r="M25" i="41"/>
  <c r="G23" i="57" s="1"/>
  <c r="M26" i="41"/>
  <c r="M27" i="41"/>
  <c r="M28" i="41"/>
  <c r="M29" i="41"/>
  <c r="G27" i="57" s="1"/>
  <c r="M30" i="41"/>
  <c r="M31" i="41"/>
  <c r="M32" i="41"/>
  <c r="M33" i="41"/>
  <c r="G31" i="57" s="1"/>
  <c r="M34" i="41"/>
  <c r="M35" i="41"/>
  <c r="M36" i="41"/>
  <c r="M37" i="41"/>
  <c r="G35" i="57" s="1"/>
  <c r="M38" i="41"/>
  <c r="M39" i="41"/>
  <c r="M40" i="41"/>
  <c r="M41" i="41"/>
  <c r="G39" i="57" s="1"/>
  <c r="M42" i="41"/>
  <c r="M43" i="41"/>
  <c r="M44" i="41"/>
  <c r="M45" i="41"/>
  <c r="G43" i="57" s="1"/>
  <c r="M46" i="41"/>
  <c r="M47" i="41"/>
  <c r="M48" i="41"/>
  <c r="M49" i="41"/>
  <c r="G47" i="57" s="1"/>
  <c r="M50" i="41"/>
  <c r="M51" i="41"/>
  <c r="M52" i="41"/>
  <c r="M53" i="41"/>
  <c r="G51" i="57" s="1"/>
  <c r="M54" i="41"/>
  <c r="M55" i="41"/>
  <c r="M56" i="41"/>
  <c r="M57" i="41"/>
  <c r="M58" i="41"/>
  <c r="M59" i="41"/>
  <c r="M60" i="41"/>
  <c r="M61" i="41"/>
  <c r="G59" i="57" s="1"/>
  <c r="M62" i="41"/>
  <c r="M63" i="41"/>
  <c r="M64" i="41"/>
  <c r="M65" i="41"/>
  <c r="G63" i="57" s="1"/>
  <c r="M66" i="41"/>
  <c r="M67" i="41"/>
  <c r="M68" i="41"/>
  <c r="M69" i="41"/>
  <c r="G67" i="57" s="1"/>
  <c r="M70" i="41"/>
  <c r="M71" i="41"/>
  <c r="M72" i="41"/>
  <c r="M73" i="41"/>
  <c r="G71" i="57" s="1"/>
  <c r="M74" i="41"/>
  <c r="M75" i="41"/>
  <c r="M76" i="41"/>
  <c r="M77" i="41"/>
  <c r="G75" i="57" s="1"/>
  <c r="M78" i="41"/>
  <c r="M79" i="41"/>
  <c r="M80" i="41"/>
  <c r="M81" i="41"/>
  <c r="G79" i="57" s="1"/>
  <c r="M82" i="41"/>
  <c r="M83" i="41"/>
  <c r="M84" i="41"/>
  <c r="M85" i="41"/>
  <c r="G83" i="57" s="1"/>
  <c r="M86" i="41"/>
  <c r="M87" i="41"/>
  <c r="M88" i="41"/>
  <c r="M89" i="41"/>
  <c r="G87" i="57" s="1"/>
  <c r="M91" i="41"/>
  <c r="M92" i="41"/>
  <c r="M93" i="41"/>
  <c r="G91" i="57" s="1"/>
  <c r="M94" i="41"/>
  <c r="G92" i="57" s="1"/>
  <c r="M95" i="41"/>
  <c r="M96" i="41"/>
  <c r="M97" i="41"/>
  <c r="G95" i="57" s="1"/>
  <c r="M98" i="41"/>
  <c r="G96" i="57" s="1"/>
  <c r="M99" i="41"/>
  <c r="M100" i="41"/>
  <c r="M101" i="41"/>
  <c r="M102" i="41"/>
  <c r="G100" i="57" s="1"/>
  <c r="M103" i="41"/>
  <c r="M104" i="41"/>
  <c r="M4" i="41"/>
  <c r="K5" i="36"/>
  <c r="F3" i="57" s="1"/>
  <c r="K6" i="36"/>
  <c r="K7" i="36"/>
  <c r="K8" i="36"/>
  <c r="K9" i="36"/>
  <c r="F7" i="57" s="1"/>
  <c r="K10" i="36"/>
  <c r="K11" i="36"/>
  <c r="K12" i="36"/>
  <c r="K13" i="36"/>
  <c r="F11" i="57" s="1"/>
  <c r="K14" i="36"/>
  <c r="K15" i="36"/>
  <c r="K16" i="36"/>
  <c r="F14" i="57" s="1"/>
  <c r="K17" i="36"/>
  <c r="F15" i="57" s="1"/>
  <c r="K18" i="36"/>
  <c r="K19" i="36"/>
  <c r="K20" i="36"/>
  <c r="K21" i="36"/>
  <c r="F19" i="57" s="1"/>
  <c r="K22" i="36"/>
  <c r="K23" i="36"/>
  <c r="K24" i="36"/>
  <c r="K25" i="36"/>
  <c r="F23" i="57" s="1"/>
  <c r="K26" i="36"/>
  <c r="K27" i="36"/>
  <c r="K28" i="36"/>
  <c r="K29" i="36"/>
  <c r="F27" i="57" s="1"/>
  <c r="K30" i="36"/>
  <c r="K31" i="36"/>
  <c r="K32" i="36"/>
  <c r="K33" i="36"/>
  <c r="F31" i="57" s="1"/>
  <c r="K34" i="36"/>
  <c r="K35" i="36"/>
  <c r="K36" i="36"/>
  <c r="K37" i="36"/>
  <c r="F35" i="57" s="1"/>
  <c r="K38" i="36"/>
  <c r="K39" i="36"/>
  <c r="K40" i="36"/>
  <c r="K41" i="36"/>
  <c r="F39" i="57" s="1"/>
  <c r="K42" i="36"/>
  <c r="K43" i="36"/>
  <c r="K44" i="36"/>
  <c r="K45" i="36"/>
  <c r="F43" i="57" s="1"/>
  <c r="K46" i="36"/>
  <c r="K47" i="36"/>
  <c r="K48" i="36"/>
  <c r="K49" i="36"/>
  <c r="F47" i="57" s="1"/>
  <c r="K50" i="36"/>
  <c r="K51" i="36"/>
  <c r="K52" i="36"/>
  <c r="K53" i="36"/>
  <c r="F51" i="57" s="1"/>
  <c r="K54" i="36"/>
  <c r="K55" i="36"/>
  <c r="K56" i="36"/>
  <c r="K57" i="36"/>
  <c r="K58" i="36"/>
  <c r="K59" i="36"/>
  <c r="K60" i="36"/>
  <c r="K61" i="36"/>
  <c r="F59" i="57" s="1"/>
  <c r="K62" i="36"/>
  <c r="K63" i="36"/>
  <c r="K64" i="36"/>
  <c r="K65" i="36"/>
  <c r="F63" i="57" s="1"/>
  <c r="K66" i="36"/>
  <c r="K67" i="36"/>
  <c r="K68" i="36"/>
  <c r="K69" i="36"/>
  <c r="F67" i="57" s="1"/>
  <c r="K70" i="36"/>
  <c r="K71" i="36"/>
  <c r="K72" i="36"/>
  <c r="K73" i="36"/>
  <c r="F71" i="57" s="1"/>
  <c r="K74" i="36"/>
  <c r="K75" i="36"/>
  <c r="K76" i="36"/>
  <c r="K77" i="36"/>
  <c r="F75" i="57" s="1"/>
  <c r="K78" i="36"/>
  <c r="K79" i="36"/>
  <c r="K80" i="36"/>
  <c r="K81" i="36"/>
  <c r="F79" i="57" s="1"/>
  <c r="K82" i="36"/>
  <c r="K83" i="36"/>
  <c r="K84" i="36"/>
  <c r="K85" i="36"/>
  <c r="F83" i="57" s="1"/>
  <c r="K86" i="36"/>
  <c r="K87" i="36"/>
  <c r="K88" i="36"/>
  <c r="K89" i="36"/>
  <c r="F87" i="57" s="1"/>
  <c r="K91" i="36"/>
  <c r="K92" i="36"/>
  <c r="K93" i="36"/>
  <c r="F91" i="57" s="1"/>
  <c r="K94" i="36"/>
  <c r="F92" i="57" s="1"/>
  <c r="K95" i="36"/>
  <c r="K96" i="36"/>
  <c r="K97" i="36"/>
  <c r="F95" i="57" s="1"/>
  <c r="K98" i="36"/>
  <c r="F96" i="57" s="1"/>
  <c r="K99" i="36"/>
  <c r="K100" i="36"/>
  <c r="K101" i="36"/>
  <c r="F98" i="57" s="1"/>
  <c r="K102" i="36"/>
  <c r="F100" i="57" s="1"/>
  <c r="K103" i="36"/>
  <c r="K104" i="36"/>
  <c r="K4" i="36"/>
  <c r="M5" i="22"/>
  <c r="D3" i="57" s="1"/>
  <c r="M6" i="22"/>
  <c r="M7" i="22"/>
  <c r="M8" i="22"/>
  <c r="M9" i="22"/>
  <c r="D7" i="57" s="1"/>
  <c r="M10" i="22"/>
  <c r="M11" i="22"/>
  <c r="M12" i="22"/>
  <c r="M13" i="22"/>
  <c r="D11" i="57" s="1"/>
  <c r="M14" i="22"/>
  <c r="M15" i="22"/>
  <c r="M16" i="22"/>
  <c r="D14" i="57" s="1"/>
  <c r="M17" i="22"/>
  <c r="D15" i="57" s="1"/>
  <c r="M18" i="22"/>
  <c r="M19" i="22"/>
  <c r="M20" i="22"/>
  <c r="M21" i="22"/>
  <c r="D19" i="57" s="1"/>
  <c r="M22" i="22"/>
  <c r="M23" i="22"/>
  <c r="M24" i="22"/>
  <c r="M25" i="22"/>
  <c r="D23" i="57" s="1"/>
  <c r="M26" i="22"/>
  <c r="M27" i="22"/>
  <c r="M28" i="22"/>
  <c r="M29" i="22"/>
  <c r="D27" i="57" s="1"/>
  <c r="M30" i="22"/>
  <c r="M31" i="22"/>
  <c r="M32" i="22"/>
  <c r="M33" i="22"/>
  <c r="D31" i="57" s="1"/>
  <c r="M34" i="22"/>
  <c r="M35" i="22"/>
  <c r="M36" i="22"/>
  <c r="M37" i="22"/>
  <c r="D35" i="57" s="1"/>
  <c r="M38" i="22"/>
  <c r="M39" i="22"/>
  <c r="M40" i="22"/>
  <c r="M41" i="22"/>
  <c r="D39" i="57" s="1"/>
  <c r="M42" i="22"/>
  <c r="M43" i="22"/>
  <c r="M44" i="22"/>
  <c r="M45" i="22"/>
  <c r="D43" i="57" s="1"/>
  <c r="M46" i="22"/>
  <c r="M47" i="22"/>
  <c r="M48" i="22"/>
  <c r="M49" i="22"/>
  <c r="D47" i="57" s="1"/>
  <c r="M50" i="22"/>
  <c r="M51" i="22"/>
  <c r="M52" i="22"/>
  <c r="M53" i="22"/>
  <c r="D51" i="57" s="1"/>
  <c r="M54" i="22"/>
  <c r="M55" i="22"/>
  <c r="M56" i="22"/>
  <c r="M57" i="22"/>
  <c r="M58" i="22"/>
  <c r="M59" i="22"/>
  <c r="M60" i="22"/>
  <c r="M61" i="22"/>
  <c r="D59" i="57" s="1"/>
  <c r="M62" i="22"/>
  <c r="M63" i="22"/>
  <c r="M64" i="22"/>
  <c r="M65" i="22"/>
  <c r="D63" i="57" s="1"/>
  <c r="M66" i="22"/>
  <c r="M67" i="22"/>
  <c r="M68" i="22"/>
  <c r="M69" i="22"/>
  <c r="D67" i="57" s="1"/>
  <c r="M70" i="22"/>
  <c r="M71" i="22"/>
  <c r="M72" i="22"/>
  <c r="M73" i="22"/>
  <c r="D71" i="57" s="1"/>
  <c r="M74" i="22"/>
  <c r="M75" i="22"/>
  <c r="M76" i="22"/>
  <c r="M77" i="22"/>
  <c r="D75" i="57" s="1"/>
  <c r="M78" i="22"/>
  <c r="M79" i="22"/>
  <c r="M80" i="22"/>
  <c r="M81" i="22"/>
  <c r="D79" i="57" s="1"/>
  <c r="M82" i="22"/>
  <c r="M83" i="22"/>
  <c r="M84" i="22"/>
  <c r="M85" i="22"/>
  <c r="D83" i="57" s="1"/>
  <c r="M86" i="22"/>
  <c r="M87" i="22"/>
  <c r="M88" i="22"/>
  <c r="M89" i="22"/>
  <c r="D87" i="57" s="1"/>
  <c r="M91" i="22"/>
  <c r="M92" i="22"/>
  <c r="M93" i="22"/>
  <c r="D91" i="57" s="1"/>
  <c r="M94" i="22"/>
  <c r="D92" i="57" s="1"/>
  <c r="M95" i="22"/>
  <c r="M96" i="22"/>
  <c r="M97" i="22"/>
  <c r="D95" i="57" s="1"/>
  <c r="M98" i="22"/>
  <c r="D96" i="57" s="1"/>
  <c r="M99" i="22"/>
  <c r="M100" i="22"/>
  <c r="M101" i="22"/>
  <c r="D98" i="57" s="1"/>
  <c r="M102" i="22"/>
  <c r="D100" i="57" s="1"/>
  <c r="M103" i="22"/>
  <c r="M104" i="22"/>
  <c r="M4" i="22"/>
  <c r="J5" i="16"/>
  <c r="H5" i="14" s="1"/>
  <c r="C81" i="59" s="1"/>
  <c r="J6" i="16"/>
  <c r="J7" i="16"/>
  <c r="J8" i="16"/>
  <c r="J9" i="16"/>
  <c r="J10" i="16"/>
  <c r="J11" i="16"/>
  <c r="J12" i="16"/>
  <c r="J13" i="16"/>
  <c r="H13" i="14" s="1"/>
  <c r="C21" i="59" s="1"/>
  <c r="J14" i="16"/>
  <c r="J15" i="16"/>
  <c r="J16" i="16"/>
  <c r="H16" i="14" s="1"/>
  <c r="C17" i="59" s="1"/>
  <c r="J17" i="16"/>
  <c r="J18" i="16"/>
  <c r="J19" i="16"/>
  <c r="J20" i="16"/>
  <c r="J21" i="16"/>
  <c r="J22" i="16"/>
  <c r="J23" i="16"/>
  <c r="J24" i="16"/>
  <c r="J25" i="16"/>
  <c r="M25" i="31" s="1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N41" i="22" s="1"/>
  <c r="J42" i="16"/>
  <c r="J43" i="16"/>
  <c r="J44" i="16"/>
  <c r="J45" i="16"/>
  <c r="J46" i="16"/>
  <c r="J47" i="16"/>
  <c r="J48" i="16"/>
  <c r="J49" i="16"/>
  <c r="L49" i="51" s="1"/>
  <c r="J50" i="16"/>
  <c r="J51" i="16"/>
  <c r="J52" i="16"/>
  <c r="J53" i="16"/>
  <c r="L53" i="46" s="1"/>
  <c r="J54" i="16"/>
  <c r="J55" i="16"/>
  <c r="J56" i="16"/>
  <c r="J57" i="16"/>
  <c r="J58" i="16"/>
  <c r="J59" i="16"/>
  <c r="J60" i="16"/>
  <c r="J61" i="16"/>
  <c r="H61" i="14" s="1"/>
  <c r="C84" i="59" s="1"/>
  <c r="J62" i="16"/>
  <c r="J63" i="16"/>
  <c r="J64" i="16"/>
  <c r="J65" i="16"/>
  <c r="N65" i="41" s="1"/>
  <c r="J66" i="16"/>
  <c r="J67" i="16"/>
  <c r="J68" i="16"/>
  <c r="J69" i="16"/>
  <c r="J70" i="16"/>
  <c r="J71" i="16"/>
  <c r="J72" i="16"/>
  <c r="J73" i="16"/>
  <c r="N73" i="41" s="1"/>
  <c r="J74" i="16"/>
  <c r="J75" i="16"/>
  <c r="J76" i="16"/>
  <c r="J77" i="16"/>
  <c r="L77" i="46" s="1"/>
  <c r="J78" i="16"/>
  <c r="J79" i="16"/>
  <c r="J80" i="16"/>
  <c r="J81" i="16"/>
  <c r="J82" i="16"/>
  <c r="J83" i="16"/>
  <c r="J84" i="16"/>
  <c r="J85" i="16"/>
  <c r="L85" i="46" s="1"/>
  <c r="J86" i="16"/>
  <c r="J87" i="16"/>
  <c r="J88" i="16"/>
  <c r="J89" i="16"/>
  <c r="N89" i="41" s="1"/>
  <c r="J91" i="16"/>
  <c r="J92" i="16"/>
  <c r="J93" i="16"/>
  <c r="L93" i="51" s="1"/>
  <c r="J94" i="16"/>
  <c r="J95" i="16"/>
  <c r="C93" i="57" s="1"/>
  <c r="J96" i="16"/>
  <c r="J97" i="16"/>
  <c r="C95" i="57" s="1"/>
  <c r="J98" i="16"/>
  <c r="J99" i="16"/>
  <c r="J100" i="16"/>
  <c r="J101" i="16"/>
  <c r="L101" i="46" s="1"/>
  <c r="J102" i="16"/>
  <c r="J103" i="16"/>
  <c r="J4" i="16"/>
  <c r="L5" i="31"/>
  <c r="L6" i="31"/>
  <c r="E4" i="57" s="1"/>
  <c r="L7" i="31"/>
  <c r="L8" i="31"/>
  <c r="L9" i="31"/>
  <c r="L10" i="31"/>
  <c r="E8" i="57" s="1"/>
  <c r="L11" i="31"/>
  <c r="L12" i="31"/>
  <c r="L13" i="31"/>
  <c r="L14" i="31"/>
  <c r="E12" i="57" s="1"/>
  <c r="L15" i="31"/>
  <c r="L16" i="31"/>
  <c r="L17" i="31"/>
  <c r="E15" i="57" s="1"/>
  <c r="L18" i="31"/>
  <c r="E16" i="57" s="1"/>
  <c r="L19" i="31"/>
  <c r="L20" i="31"/>
  <c r="L21" i="31"/>
  <c r="E19" i="57" s="1"/>
  <c r="L22" i="31"/>
  <c r="E20" i="57" s="1"/>
  <c r="L23" i="31"/>
  <c r="L24" i="31"/>
  <c r="L25" i="31"/>
  <c r="E23" i="57" s="1"/>
  <c r="L26" i="31"/>
  <c r="E24" i="57" s="1"/>
  <c r="L27" i="31"/>
  <c r="L28" i="31"/>
  <c r="L29" i="31"/>
  <c r="E27" i="57" s="1"/>
  <c r="L30" i="31"/>
  <c r="E28" i="57" s="1"/>
  <c r="L31" i="31"/>
  <c r="L32" i="31"/>
  <c r="L33" i="31"/>
  <c r="L34" i="31"/>
  <c r="E32" i="57" s="1"/>
  <c r="L35" i="31"/>
  <c r="L36" i="31"/>
  <c r="L37" i="31"/>
  <c r="L38" i="31"/>
  <c r="E36" i="57" s="1"/>
  <c r="L39" i="31"/>
  <c r="L40" i="31"/>
  <c r="L41" i="31"/>
  <c r="L42" i="31"/>
  <c r="E40" i="57" s="1"/>
  <c r="L43" i="31"/>
  <c r="L44" i="31"/>
  <c r="L45" i="31"/>
  <c r="L46" i="31"/>
  <c r="E44" i="57" s="1"/>
  <c r="L47" i="31"/>
  <c r="L48" i="31"/>
  <c r="L49" i="31"/>
  <c r="L50" i="31"/>
  <c r="E48" i="57" s="1"/>
  <c r="L51" i="31"/>
  <c r="L52" i="31"/>
  <c r="L53" i="31"/>
  <c r="L54" i="31"/>
  <c r="E52" i="57" s="1"/>
  <c r="L55" i="31"/>
  <c r="L56" i="31"/>
  <c r="L57" i="31"/>
  <c r="L58" i="31"/>
  <c r="E55" i="57" s="1"/>
  <c r="L59" i="31"/>
  <c r="L60" i="31"/>
  <c r="L61" i="31"/>
  <c r="L62" i="31"/>
  <c r="E60" i="57" s="1"/>
  <c r="L63" i="31"/>
  <c r="L64" i="31"/>
  <c r="L65" i="31"/>
  <c r="L66" i="31"/>
  <c r="E64" i="57" s="1"/>
  <c r="L67" i="31"/>
  <c r="E65" i="57" s="1"/>
  <c r="L68" i="31"/>
  <c r="L69" i="31"/>
  <c r="L70" i="31"/>
  <c r="E68" i="57" s="1"/>
  <c r="L71" i="31"/>
  <c r="L72" i="31"/>
  <c r="L73" i="31"/>
  <c r="L74" i="31"/>
  <c r="E72" i="57" s="1"/>
  <c r="L75" i="31"/>
  <c r="L76" i="31"/>
  <c r="L77" i="31"/>
  <c r="L78" i="31"/>
  <c r="E76" i="57" s="1"/>
  <c r="L79" i="31"/>
  <c r="L80" i="31"/>
  <c r="L81" i="31"/>
  <c r="L82" i="31"/>
  <c r="E80" i="57" s="1"/>
  <c r="L83" i="31"/>
  <c r="L84" i="31"/>
  <c r="L85" i="31"/>
  <c r="L86" i="31"/>
  <c r="E84" i="57" s="1"/>
  <c r="L87" i="31"/>
  <c r="L88" i="31"/>
  <c r="L89" i="31"/>
  <c r="L91" i="31"/>
  <c r="E89" i="57" s="1"/>
  <c r="L92" i="31"/>
  <c r="L93" i="31"/>
  <c r="L94" i="31"/>
  <c r="L95" i="31"/>
  <c r="E93" i="57" s="1"/>
  <c r="L96" i="31"/>
  <c r="E94" i="57" s="1"/>
  <c r="L97" i="31"/>
  <c r="L98" i="31"/>
  <c r="E96" i="57" s="1"/>
  <c r="L99" i="31"/>
  <c r="E97" i="57" s="1"/>
  <c r="L100" i="31"/>
  <c r="L101" i="31"/>
  <c r="L102" i="31"/>
  <c r="E100" i="57" s="1"/>
  <c r="L103" i="31"/>
  <c r="E101" i="57" s="1"/>
  <c r="L104" i="31"/>
  <c r="E102" i="57" s="1"/>
  <c r="L4" i="31"/>
  <c r="F5" i="4"/>
  <c r="F6" i="4"/>
  <c r="F7" i="4"/>
  <c r="F8" i="4"/>
  <c r="F9" i="4"/>
  <c r="F10" i="4"/>
  <c r="N10" i="41" s="1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L31" i="51" s="1"/>
  <c r="F32" i="4"/>
  <c r="F33" i="4"/>
  <c r="F34" i="4"/>
  <c r="L34" i="51" s="1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L50" i="46" s="1"/>
  <c r="F51" i="4"/>
  <c r="F52" i="4"/>
  <c r="F53" i="4"/>
  <c r="F54" i="4"/>
  <c r="F55" i="4"/>
  <c r="F56" i="4"/>
  <c r="F57" i="4"/>
  <c r="F58" i="4"/>
  <c r="B55" i="57" s="1"/>
  <c r="F59" i="4"/>
  <c r="F60" i="4"/>
  <c r="F61" i="4"/>
  <c r="F62" i="4"/>
  <c r="L62" i="46" s="1"/>
  <c r="F63" i="4"/>
  <c r="F64" i="4"/>
  <c r="F65" i="4"/>
  <c r="F66" i="4"/>
  <c r="F67" i="4"/>
  <c r="G67" i="4" s="1"/>
  <c r="F68" i="4"/>
  <c r="F69" i="4"/>
  <c r="F70" i="4"/>
  <c r="M70" i="31" s="1"/>
  <c r="F71" i="4"/>
  <c r="F72" i="4"/>
  <c r="F73" i="4"/>
  <c r="F74" i="4"/>
  <c r="F75" i="4"/>
  <c r="F76" i="4"/>
  <c r="F77" i="4"/>
  <c r="F78" i="4"/>
  <c r="F79" i="4"/>
  <c r="F80" i="4"/>
  <c r="F81" i="4"/>
  <c r="F82" i="4"/>
  <c r="N82" i="41" s="1"/>
  <c r="F83" i="4"/>
  <c r="F84" i="4"/>
  <c r="F85" i="4"/>
  <c r="F86" i="4"/>
  <c r="M86" i="31" s="1"/>
  <c r="F87" i="4"/>
  <c r="F88" i="4"/>
  <c r="F89" i="4"/>
  <c r="F91" i="4"/>
  <c r="B89" i="57" s="1"/>
  <c r="F92" i="4"/>
  <c r="G92" i="4" s="1"/>
  <c r="F93" i="4"/>
  <c r="F94" i="4"/>
  <c r="F95" i="4"/>
  <c r="F96" i="4"/>
  <c r="G96" i="4" s="1"/>
  <c r="F97" i="4"/>
  <c r="F98" i="4"/>
  <c r="F99" i="4"/>
  <c r="F100" i="4"/>
  <c r="G100" i="4" s="1"/>
  <c r="F101" i="4"/>
  <c r="F102" i="4"/>
  <c r="F103" i="4"/>
  <c r="F104" i="4"/>
  <c r="F4" i="4"/>
  <c r="Q65" i="57"/>
  <c r="Q64" i="57"/>
  <c r="I43" i="14"/>
  <c r="I67" i="14"/>
  <c r="M67" i="51"/>
  <c r="H65" i="57"/>
  <c r="M67" i="46"/>
  <c r="G65" i="57"/>
  <c r="O67" i="41"/>
  <c r="F65" i="57"/>
  <c r="M67" i="36"/>
  <c r="N67" i="31"/>
  <c r="O67" i="22"/>
  <c r="C65" i="57"/>
  <c r="L67" i="16"/>
  <c r="B65" i="57"/>
  <c r="H67" i="4"/>
  <c r="L95" i="16"/>
  <c r="K67" i="16"/>
  <c r="M67" i="31"/>
  <c r="L67" i="46"/>
  <c r="D65" i="57"/>
  <c r="N67" i="41"/>
  <c r="L67" i="36"/>
  <c r="J65" i="57"/>
  <c r="I100" i="14"/>
  <c r="M100" i="51"/>
  <c r="M100" i="46"/>
  <c r="O100" i="41"/>
  <c r="M100" i="36"/>
  <c r="N100" i="31"/>
  <c r="O100" i="22"/>
  <c r="L100" i="16"/>
  <c r="O100" i="31" s="1"/>
  <c r="Q98" i="57"/>
  <c r="H100" i="4"/>
  <c r="I100" i="4"/>
  <c r="B98" i="57"/>
  <c r="N100" i="36"/>
  <c r="H100" i="14"/>
  <c r="C54" i="59" s="1"/>
  <c r="L100" i="46"/>
  <c r="N100" i="41"/>
  <c r="L100" i="36"/>
  <c r="N100" i="22"/>
  <c r="K100" i="16"/>
  <c r="I57" i="14"/>
  <c r="M57" i="51"/>
  <c r="M57" i="46"/>
  <c r="O57" i="41"/>
  <c r="M57" i="36"/>
  <c r="N57" i="31"/>
  <c r="O57" i="22"/>
  <c r="L57" i="16"/>
  <c r="P57" i="41" s="1"/>
  <c r="H57" i="4"/>
  <c r="Q55" i="57"/>
  <c r="I57" i="4"/>
  <c r="M57" i="16"/>
  <c r="F55" i="57"/>
  <c r="E98" i="57"/>
  <c r="D55" i="57"/>
  <c r="I55" i="57"/>
  <c r="I98" i="57"/>
  <c r="C55" i="57"/>
  <c r="H55" i="57"/>
  <c r="H98" i="57"/>
  <c r="G55" i="57"/>
  <c r="J90" i="57"/>
  <c r="I92" i="14"/>
  <c r="J91" i="57"/>
  <c r="I93" i="14"/>
  <c r="I94" i="14"/>
  <c r="J93" i="57"/>
  <c r="I95" i="14"/>
  <c r="J94" i="57"/>
  <c r="I96" i="14"/>
  <c r="J95" i="57"/>
  <c r="I97" i="14"/>
  <c r="I98" i="14"/>
  <c r="I99" i="14"/>
  <c r="I101" i="14"/>
  <c r="I102" i="14"/>
  <c r="I103" i="14"/>
  <c r="J102" i="57"/>
  <c r="I104" i="14"/>
  <c r="I90" i="57"/>
  <c r="M92" i="51"/>
  <c r="I91" i="57"/>
  <c r="M93" i="51"/>
  <c r="M94" i="51"/>
  <c r="I93" i="57"/>
  <c r="M95" i="51"/>
  <c r="I94" i="57"/>
  <c r="M96" i="51"/>
  <c r="I95" i="57"/>
  <c r="M97" i="51"/>
  <c r="M98" i="51"/>
  <c r="I97" i="57"/>
  <c r="M99" i="51"/>
  <c r="M101" i="51"/>
  <c r="M102" i="51"/>
  <c r="I101" i="57"/>
  <c r="M103" i="51"/>
  <c r="I102" i="57"/>
  <c r="M104" i="51"/>
  <c r="H90" i="57"/>
  <c r="M92" i="46"/>
  <c r="M93" i="46"/>
  <c r="M94" i="46"/>
  <c r="M95" i="46"/>
  <c r="H94" i="57"/>
  <c r="M96" i="46"/>
  <c r="M97" i="46"/>
  <c r="M98" i="46"/>
  <c r="H97" i="57"/>
  <c r="M99" i="46"/>
  <c r="M101" i="46"/>
  <c r="M102" i="46"/>
  <c r="H101" i="57"/>
  <c r="M103" i="46"/>
  <c r="H102" i="57"/>
  <c r="M104" i="46"/>
  <c r="J104" i="14" s="1"/>
  <c r="C70" i="58" s="1"/>
  <c r="O104" i="41"/>
  <c r="G90" i="57"/>
  <c r="O92" i="41"/>
  <c r="O93" i="41"/>
  <c r="O94" i="41"/>
  <c r="G93" i="57"/>
  <c r="O95" i="41"/>
  <c r="G94" i="57"/>
  <c r="O96" i="41"/>
  <c r="O97" i="41"/>
  <c r="O98" i="41"/>
  <c r="G97" i="57"/>
  <c r="O99" i="41"/>
  <c r="O101" i="41"/>
  <c r="O102" i="41"/>
  <c r="G101" i="57"/>
  <c r="O103" i="41"/>
  <c r="F90" i="57"/>
  <c r="M92" i="36"/>
  <c r="M93" i="36"/>
  <c r="M94" i="36"/>
  <c r="F93" i="57"/>
  <c r="M95" i="36"/>
  <c r="F94" i="57"/>
  <c r="M96" i="36"/>
  <c r="M97" i="36"/>
  <c r="N97" i="46" s="1"/>
  <c r="M98" i="36"/>
  <c r="F97" i="57"/>
  <c r="M99" i="36"/>
  <c r="N99" i="36" s="1"/>
  <c r="F99" i="57"/>
  <c r="M101" i="36"/>
  <c r="M102" i="36"/>
  <c r="F101" i="57"/>
  <c r="M103" i="36"/>
  <c r="F102" i="57"/>
  <c r="M104" i="36"/>
  <c r="E90" i="57"/>
  <c r="N92" i="31"/>
  <c r="E91" i="57"/>
  <c r="N93" i="31"/>
  <c r="E92" i="57"/>
  <c r="N94" i="31"/>
  <c r="N95" i="31"/>
  <c r="N96" i="31"/>
  <c r="E95" i="57"/>
  <c r="N97" i="31"/>
  <c r="N98" i="31"/>
  <c r="N99" i="31"/>
  <c r="E99" i="57"/>
  <c r="N101" i="31"/>
  <c r="N102" i="31"/>
  <c r="N103" i="31"/>
  <c r="N104" i="31"/>
  <c r="D90" i="57"/>
  <c r="O92" i="22"/>
  <c r="O93" i="22"/>
  <c r="O94" i="22"/>
  <c r="D93" i="57"/>
  <c r="O95" i="22"/>
  <c r="D94" i="57"/>
  <c r="O96" i="22"/>
  <c r="O97" i="22"/>
  <c r="O98" i="22"/>
  <c r="D97" i="57"/>
  <c r="O99" i="22"/>
  <c r="O101" i="22"/>
  <c r="O102" i="22"/>
  <c r="P102" i="22" s="1"/>
  <c r="D101" i="57"/>
  <c r="O103" i="22"/>
  <c r="D102" i="57"/>
  <c r="O104" i="22"/>
  <c r="C90" i="57"/>
  <c r="L92" i="16"/>
  <c r="L93" i="16"/>
  <c r="L94" i="16"/>
  <c r="C94" i="57"/>
  <c r="L96" i="16"/>
  <c r="L97" i="16"/>
  <c r="L98" i="16"/>
  <c r="C97" i="57"/>
  <c r="L99" i="16"/>
  <c r="L101" i="16"/>
  <c r="L102" i="16"/>
  <c r="C101" i="57"/>
  <c r="L103" i="16"/>
  <c r="H92" i="4"/>
  <c r="N92" i="51" s="1"/>
  <c r="H93" i="4"/>
  <c r="H94" i="4"/>
  <c r="H95" i="4"/>
  <c r="H96" i="4"/>
  <c r="I96" i="4" s="1"/>
  <c r="H97" i="4"/>
  <c r="I97" i="4"/>
  <c r="H98" i="4"/>
  <c r="H99" i="4"/>
  <c r="I99" i="4" s="1"/>
  <c r="H101" i="4"/>
  <c r="H102" i="4"/>
  <c r="H103" i="4"/>
  <c r="I103" i="4" s="1"/>
  <c r="H104" i="4"/>
  <c r="I104" i="4" s="1"/>
  <c r="Q90" i="57"/>
  <c r="Q91" i="57"/>
  <c r="Q92" i="57"/>
  <c r="Q93" i="57"/>
  <c r="Q94" i="57"/>
  <c r="Q95" i="57"/>
  <c r="Q96" i="57"/>
  <c r="Q97" i="57"/>
  <c r="Q99" i="57"/>
  <c r="Q100" i="57"/>
  <c r="Q101" i="57"/>
  <c r="Q102" i="57"/>
  <c r="I29" i="57"/>
  <c r="M31" i="51"/>
  <c r="H29" i="57"/>
  <c r="M31" i="46"/>
  <c r="G29" i="57"/>
  <c r="O31" i="41"/>
  <c r="F29" i="57"/>
  <c r="M31" i="36"/>
  <c r="E29" i="57"/>
  <c r="N31" i="31"/>
  <c r="L31" i="16"/>
  <c r="D29" i="57"/>
  <c r="O31" i="22"/>
  <c r="C29" i="57"/>
  <c r="J29" i="57"/>
  <c r="I31" i="14"/>
  <c r="B29" i="57"/>
  <c r="H31" i="4"/>
  <c r="I31" i="4" s="1"/>
  <c r="H93" i="57"/>
  <c r="G101" i="4"/>
  <c r="B99" i="57"/>
  <c r="G98" i="4"/>
  <c r="B94" i="57"/>
  <c r="P94" i="57" s="1"/>
  <c r="B90" i="57"/>
  <c r="N93" i="41"/>
  <c r="G102" i="57"/>
  <c r="G104" i="4"/>
  <c r="B102" i="57"/>
  <c r="G97" i="4"/>
  <c r="B95" i="57"/>
  <c r="G93" i="4"/>
  <c r="B91" i="57"/>
  <c r="M103" i="16"/>
  <c r="K96" i="16"/>
  <c r="K92" i="16"/>
  <c r="N96" i="22"/>
  <c r="N92" i="22"/>
  <c r="M96" i="31"/>
  <c r="M92" i="31"/>
  <c r="L93" i="46"/>
  <c r="L92" i="51"/>
  <c r="H96" i="14"/>
  <c r="C101" i="59" s="1"/>
  <c r="H93" i="14"/>
  <c r="C99" i="59" s="1"/>
  <c r="M93" i="16"/>
  <c r="P99" i="22"/>
  <c r="O93" i="31"/>
  <c r="N96" i="41"/>
  <c r="N92" i="41"/>
  <c r="L97" i="51"/>
  <c r="L96" i="51"/>
  <c r="J95" i="14"/>
  <c r="C74" i="58" s="1"/>
  <c r="K93" i="16"/>
  <c r="N93" i="22"/>
  <c r="M97" i="31"/>
  <c r="L96" i="36"/>
  <c r="L92" i="46"/>
  <c r="O103" i="31"/>
  <c r="N101" i="41"/>
  <c r="N101" i="46"/>
  <c r="M101" i="31"/>
  <c r="N101" i="36"/>
  <c r="O102" i="31"/>
  <c r="N102" i="36"/>
  <c r="O99" i="31"/>
  <c r="O31" i="31"/>
  <c r="K31" i="16"/>
  <c r="N31" i="22"/>
  <c r="G31" i="4"/>
  <c r="L31" i="36"/>
  <c r="L31" i="46"/>
  <c r="M31" i="31"/>
  <c r="Q29" i="57"/>
  <c r="I16" i="14"/>
  <c r="I14" i="57"/>
  <c r="M16" i="51"/>
  <c r="M16" i="46"/>
  <c r="G14" i="57"/>
  <c r="O16" i="41"/>
  <c r="M16" i="36"/>
  <c r="E14" i="57"/>
  <c r="N16" i="31"/>
  <c r="O16" i="22"/>
  <c r="C14" i="57"/>
  <c r="L16" i="16"/>
  <c r="H16" i="4"/>
  <c r="Q14" i="57"/>
  <c r="Q15" i="57"/>
  <c r="B14" i="57"/>
  <c r="G16" i="4"/>
  <c r="K16" i="16"/>
  <c r="L16" i="51"/>
  <c r="N16" i="41"/>
  <c r="L16" i="36"/>
  <c r="Q3" i="57"/>
  <c r="Q4" i="57"/>
  <c r="Q5" i="57"/>
  <c r="Q6" i="57"/>
  <c r="Q7" i="57"/>
  <c r="Q8" i="57"/>
  <c r="Q9" i="57"/>
  <c r="Q10" i="57"/>
  <c r="Q11" i="57"/>
  <c r="Q12" i="57"/>
  <c r="Q13" i="57"/>
  <c r="Q16" i="57"/>
  <c r="Q17" i="57"/>
  <c r="Q18" i="57"/>
  <c r="Q19" i="57"/>
  <c r="Q20" i="57"/>
  <c r="Q21" i="57"/>
  <c r="Q22" i="57"/>
  <c r="Q23" i="57"/>
  <c r="Q24" i="57"/>
  <c r="Q25" i="57"/>
  <c r="Q26" i="57"/>
  <c r="Q27" i="57"/>
  <c r="Q28" i="57"/>
  <c r="Q30" i="57"/>
  <c r="Q31" i="57"/>
  <c r="Q32" i="57"/>
  <c r="Q33" i="57"/>
  <c r="Q34" i="57"/>
  <c r="Q35" i="57"/>
  <c r="Q36" i="57"/>
  <c r="Q37" i="57"/>
  <c r="Q38" i="57"/>
  <c r="Q39" i="57"/>
  <c r="Q40" i="57"/>
  <c r="Q41" i="57"/>
  <c r="Q42" i="57"/>
  <c r="Q43" i="57"/>
  <c r="Q44" i="57"/>
  <c r="Q45" i="57"/>
  <c r="Q46" i="57"/>
  <c r="Q47" i="57"/>
  <c r="Q48" i="57"/>
  <c r="Q49" i="57"/>
  <c r="Q50" i="57"/>
  <c r="Q51" i="57"/>
  <c r="Q52" i="57"/>
  <c r="Q53" i="57"/>
  <c r="Q54" i="57"/>
  <c r="Q56" i="57"/>
  <c r="Q57" i="57"/>
  <c r="Q58" i="57"/>
  <c r="Q59" i="57"/>
  <c r="Q60" i="57"/>
  <c r="Q61" i="57"/>
  <c r="Q62" i="57"/>
  <c r="Q63" i="57"/>
  <c r="Q66" i="57"/>
  <c r="Q67" i="57"/>
  <c r="Q68" i="57"/>
  <c r="Q69" i="57"/>
  <c r="Q70" i="57"/>
  <c r="Q71" i="57"/>
  <c r="Q72" i="57"/>
  <c r="Q73" i="57"/>
  <c r="Q74" i="57"/>
  <c r="Q75" i="57"/>
  <c r="Q76" i="57"/>
  <c r="Q77" i="57"/>
  <c r="Q78" i="57"/>
  <c r="Q79" i="57"/>
  <c r="Q80" i="57"/>
  <c r="Q81" i="57"/>
  <c r="Q82" i="57"/>
  <c r="Q83" i="57"/>
  <c r="Q84" i="57"/>
  <c r="Q85" i="57"/>
  <c r="Q86" i="57"/>
  <c r="Q87" i="57"/>
  <c r="Q89" i="57"/>
  <c r="J4" i="57"/>
  <c r="J5" i="57"/>
  <c r="J6" i="57"/>
  <c r="J8" i="57"/>
  <c r="J9" i="57"/>
  <c r="J10" i="57"/>
  <c r="J12" i="57"/>
  <c r="J13" i="57"/>
  <c r="J16" i="57"/>
  <c r="J17" i="57"/>
  <c r="J18" i="57"/>
  <c r="J20" i="57"/>
  <c r="J21" i="57"/>
  <c r="J22" i="57"/>
  <c r="J25" i="57"/>
  <c r="J30" i="57"/>
  <c r="J33" i="57"/>
  <c r="J34" i="57"/>
  <c r="J37" i="57"/>
  <c r="J40" i="57"/>
  <c r="J41" i="57"/>
  <c r="J42" i="57"/>
  <c r="J44" i="57"/>
  <c r="J45" i="57"/>
  <c r="J46" i="57"/>
  <c r="J48" i="57"/>
  <c r="J49" i="57"/>
  <c r="J50" i="57"/>
  <c r="J52" i="57"/>
  <c r="J53" i="57"/>
  <c r="J54" i="57"/>
  <c r="J57" i="57"/>
  <c r="J58" i="57"/>
  <c r="J61" i="57"/>
  <c r="J62" i="57"/>
  <c r="J64" i="57"/>
  <c r="J66" i="57"/>
  <c r="J69" i="57"/>
  <c r="J70" i="57"/>
  <c r="J72" i="57"/>
  <c r="J73" i="57"/>
  <c r="J74" i="57"/>
  <c r="J76" i="57"/>
  <c r="J77" i="57"/>
  <c r="J78" i="57"/>
  <c r="J80" i="57"/>
  <c r="J81" i="57"/>
  <c r="J82" i="57"/>
  <c r="J85" i="57"/>
  <c r="J86" i="57"/>
  <c r="J89" i="57"/>
  <c r="I4" i="57"/>
  <c r="I5" i="57"/>
  <c r="I6" i="57"/>
  <c r="I8" i="57"/>
  <c r="I9" i="57"/>
  <c r="I12" i="57"/>
  <c r="I13" i="57"/>
  <c r="I16" i="57"/>
  <c r="I17" i="57"/>
  <c r="I18" i="57"/>
  <c r="I20" i="57"/>
  <c r="I21" i="57"/>
  <c r="I22" i="57"/>
  <c r="I24" i="57"/>
  <c r="I25" i="57"/>
  <c r="I26" i="57"/>
  <c r="I28" i="57"/>
  <c r="I30" i="57"/>
  <c r="I32" i="57"/>
  <c r="I34" i="57"/>
  <c r="I36" i="57"/>
  <c r="I37" i="57"/>
  <c r="I38" i="57"/>
  <c r="I40" i="57"/>
  <c r="I42" i="57"/>
  <c r="I44" i="57"/>
  <c r="I45" i="57"/>
  <c r="I46" i="57"/>
  <c r="I49" i="57"/>
  <c r="I50" i="57"/>
  <c r="I52" i="57"/>
  <c r="I53" i="57"/>
  <c r="I54" i="57"/>
  <c r="I56" i="57"/>
  <c r="I58" i="57"/>
  <c r="I60" i="57"/>
  <c r="I61" i="57"/>
  <c r="I62" i="57"/>
  <c r="I64" i="57"/>
  <c r="I66" i="57"/>
  <c r="I68" i="57"/>
  <c r="I70" i="57"/>
  <c r="I72" i="57"/>
  <c r="I73" i="57"/>
  <c r="I74" i="57"/>
  <c r="I76" i="57"/>
  <c r="I77" i="57"/>
  <c r="I78" i="57"/>
  <c r="I80" i="57"/>
  <c r="I81" i="57"/>
  <c r="I82" i="57"/>
  <c r="I84" i="57"/>
  <c r="I85" i="57"/>
  <c r="I86" i="57"/>
  <c r="I89" i="57"/>
  <c r="H4" i="57"/>
  <c r="H5" i="57"/>
  <c r="H6" i="57"/>
  <c r="H8" i="57"/>
  <c r="H9" i="57"/>
  <c r="H10" i="57"/>
  <c r="H12" i="57"/>
  <c r="H13" i="57"/>
  <c r="H16" i="57"/>
  <c r="H17" i="57"/>
  <c r="H18" i="57"/>
  <c r="H20" i="57"/>
  <c r="H21" i="57"/>
  <c r="H22" i="57"/>
  <c r="H24" i="57"/>
  <c r="H25" i="57"/>
  <c r="H26" i="57"/>
  <c r="H28" i="57"/>
  <c r="H30" i="57"/>
  <c r="H32" i="57"/>
  <c r="H33" i="57"/>
  <c r="H34" i="57"/>
  <c r="H36" i="57"/>
  <c r="H37" i="57"/>
  <c r="H38" i="57"/>
  <c r="H40" i="57"/>
  <c r="H41" i="57"/>
  <c r="H42" i="57"/>
  <c r="H44" i="57"/>
  <c r="H45" i="57"/>
  <c r="H46" i="57"/>
  <c r="H48" i="57"/>
  <c r="H49" i="57"/>
  <c r="H50" i="57"/>
  <c r="H52" i="57"/>
  <c r="H53" i="57"/>
  <c r="H54" i="57"/>
  <c r="H56" i="57"/>
  <c r="H57" i="57"/>
  <c r="H58" i="57"/>
  <c r="H60" i="57"/>
  <c r="H61" i="57"/>
  <c r="H62" i="57"/>
  <c r="H64" i="57"/>
  <c r="H66" i="57"/>
  <c r="H68" i="57"/>
  <c r="H69" i="57"/>
  <c r="H70" i="57"/>
  <c r="H72" i="57"/>
  <c r="H73" i="57"/>
  <c r="H74" i="57"/>
  <c r="H76" i="57"/>
  <c r="H77" i="57"/>
  <c r="H78" i="57"/>
  <c r="H80" i="57"/>
  <c r="H81" i="57"/>
  <c r="H82" i="57"/>
  <c r="H84" i="57"/>
  <c r="H85" i="57"/>
  <c r="H86" i="57"/>
  <c r="H89" i="57"/>
  <c r="E3" i="57"/>
  <c r="E5" i="57"/>
  <c r="E6" i="57"/>
  <c r="E7" i="57"/>
  <c r="E9" i="57"/>
  <c r="E10" i="57"/>
  <c r="E11" i="57"/>
  <c r="E13" i="57"/>
  <c r="E17" i="57"/>
  <c r="E18" i="57"/>
  <c r="E21" i="57"/>
  <c r="E22" i="57"/>
  <c r="E25" i="57"/>
  <c r="E26" i="57"/>
  <c r="E30" i="57"/>
  <c r="E31" i="57"/>
  <c r="E33" i="57"/>
  <c r="E34" i="57"/>
  <c r="E35" i="57"/>
  <c r="E37" i="57"/>
  <c r="E38" i="57"/>
  <c r="E39" i="57"/>
  <c r="E41" i="57"/>
  <c r="E42" i="57"/>
  <c r="E43" i="57"/>
  <c r="E45" i="57"/>
  <c r="E46" i="57"/>
  <c r="E47" i="57"/>
  <c r="E49" i="57"/>
  <c r="E50" i="57"/>
  <c r="E51" i="57"/>
  <c r="E53" i="57"/>
  <c r="E54" i="57"/>
  <c r="E57" i="57"/>
  <c r="E58" i="57"/>
  <c r="E59" i="57"/>
  <c r="E61" i="57"/>
  <c r="E62" i="57"/>
  <c r="E63" i="57"/>
  <c r="E66" i="57"/>
  <c r="E67" i="57"/>
  <c r="E69" i="57"/>
  <c r="E70" i="57"/>
  <c r="E71" i="57"/>
  <c r="E73" i="57"/>
  <c r="E74" i="57"/>
  <c r="E75" i="57"/>
  <c r="E77" i="57"/>
  <c r="E78" i="57"/>
  <c r="E79" i="57"/>
  <c r="E81" i="57"/>
  <c r="E82" i="57"/>
  <c r="E83" i="57"/>
  <c r="E85" i="57"/>
  <c r="E86" i="57"/>
  <c r="E87" i="57"/>
  <c r="O5" i="41"/>
  <c r="O6" i="41"/>
  <c r="O7" i="41"/>
  <c r="O8" i="41"/>
  <c r="O9" i="41"/>
  <c r="O10" i="41"/>
  <c r="O11" i="41"/>
  <c r="O12" i="41"/>
  <c r="O13" i="41"/>
  <c r="O14" i="41"/>
  <c r="O15" i="41"/>
  <c r="O17" i="41"/>
  <c r="O18" i="41"/>
  <c r="O19" i="41"/>
  <c r="O20" i="41"/>
  <c r="O21" i="41"/>
  <c r="O22" i="41"/>
  <c r="O23" i="41"/>
  <c r="O24" i="41"/>
  <c r="O25" i="41"/>
  <c r="O26" i="41"/>
  <c r="O27" i="41"/>
  <c r="O28" i="41"/>
  <c r="O29" i="41"/>
  <c r="O30" i="41"/>
  <c r="O32" i="41"/>
  <c r="O33" i="41"/>
  <c r="O34" i="41"/>
  <c r="O35" i="41"/>
  <c r="O36" i="41"/>
  <c r="O37" i="41"/>
  <c r="O38" i="41"/>
  <c r="O39" i="41"/>
  <c r="O40" i="41"/>
  <c r="O41" i="41"/>
  <c r="O42" i="41"/>
  <c r="O43" i="41"/>
  <c r="O44" i="41"/>
  <c r="O45" i="41"/>
  <c r="O46" i="41"/>
  <c r="O47" i="41"/>
  <c r="O48" i="41"/>
  <c r="O49" i="41"/>
  <c r="O50" i="41"/>
  <c r="O51" i="41"/>
  <c r="O52" i="41"/>
  <c r="O53" i="41"/>
  <c r="O54" i="41"/>
  <c r="O55" i="41"/>
  <c r="O56" i="41"/>
  <c r="O58" i="41"/>
  <c r="O59" i="41"/>
  <c r="O60" i="41"/>
  <c r="O61" i="41"/>
  <c r="O62" i="41"/>
  <c r="O63" i="41"/>
  <c r="O64" i="41"/>
  <c r="O65" i="41"/>
  <c r="O66" i="41"/>
  <c r="O68" i="41"/>
  <c r="O69" i="41"/>
  <c r="O70" i="41"/>
  <c r="O71" i="41"/>
  <c r="O72" i="41"/>
  <c r="O73" i="41"/>
  <c r="O74" i="41"/>
  <c r="O75" i="41"/>
  <c r="O76" i="41"/>
  <c r="O77" i="41"/>
  <c r="O78" i="41"/>
  <c r="O79" i="41"/>
  <c r="O80" i="41"/>
  <c r="O81" i="41"/>
  <c r="O82" i="41"/>
  <c r="O83" i="41"/>
  <c r="O84" i="41"/>
  <c r="O85" i="41"/>
  <c r="O86" i="41"/>
  <c r="O87" i="41"/>
  <c r="O88" i="41"/>
  <c r="O89" i="41"/>
  <c r="O91" i="41"/>
  <c r="O4" i="41"/>
  <c r="G4" i="57"/>
  <c r="G5" i="57"/>
  <c r="G6" i="57"/>
  <c r="G8" i="57"/>
  <c r="G9" i="57"/>
  <c r="G10" i="57"/>
  <c r="G12" i="57"/>
  <c r="G13" i="57"/>
  <c r="G16" i="57"/>
  <c r="G17" i="57"/>
  <c r="G18" i="57"/>
  <c r="G20" i="57"/>
  <c r="G21" i="57"/>
  <c r="G22" i="57"/>
  <c r="G24" i="57"/>
  <c r="G25" i="57"/>
  <c r="G26" i="57"/>
  <c r="G28" i="57"/>
  <c r="G30" i="57"/>
  <c r="G32" i="57"/>
  <c r="G33" i="57"/>
  <c r="G34" i="57"/>
  <c r="G36" i="57"/>
  <c r="G37" i="57"/>
  <c r="G38" i="57"/>
  <c r="G40" i="57"/>
  <c r="G41" i="57"/>
  <c r="G42" i="57"/>
  <c r="G44" i="57"/>
  <c r="G45" i="57"/>
  <c r="G46" i="57"/>
  <c r="G48" i="57"/>
  <c r="G49" i="57"/>
  <c r="G50" i="57"/>
  <c r="G52" i="57"/>
  <c r="G53" i="57"/>
  <c r="G54" i="57"/>
  <c r="G56" i="57"/>
  <c r="G57" i="57"/>
  <c r="G58" i="57"/>
  <c r="G60" i="57"/>
  <c r="G61" i="57"/>
  <c r="G62" i="57"/>
  <c r="G64" i="57"/>
  <c r="G66" i="57"/>
  <c r="G68" i="57"/>
  <c r="G69" i="57"/>
  <c r="G70" i="57"/>
  <c r="G72" i="57"/>
  <c r="G73" i="57"/>
  <c r="G74" i="57"/>
  <c r="G76" i="57"/>
  <c r="G77" i="57"/>
  <c r="G78" i="57"/>
  <c r="G80" i="57"/>
  <c r="G81" i="57"/>
  <c r="G82" i="57"/>
  <c r="G84" i="57"/>
  <c r="G85" i="57"/>
  <c r="G86" i="57"/>
  <c r="G89" i="57"/>
  <c r="F4" i="57"/>
  <c r="F5" i="57"/>
  <c r="F6" i="57"/>
  <c r="F8" i="57"/>
  <c r="F9" i="57"/>
  <c r="F10" i="57"/>
  <c r="F12" i="57"/>
  <c r="F13" i="57"/>
  <c r="F16" i="57"/>
  <c r="F17" i="57"/>
  <c r="F18" i="57"/>
  <c r="F20" i="57"/>
  <c r="F21" i="57"/>
  <c r="F22" i="57"/>
  <c r="F24" i="57"/>
  <c r="F25" i="57"/>
  <c r="F26" i="57"/>
  <c r="F28" i="57"/>
  <c r="F30" i="57"/>
  <c r="F32" i="57"/>
  <c r="F33" i="57"/>
  <c r="F34" i="57"/>
  <c r="F36" i="57"/>
  <c r="F37" i="57"/>
  <c r="F38" i="57"/>
  <c r="F40" i="57"/>
  <c r="F41" i="57"/>
  <c r="F42" i="57"/>
  <c r="F44" i="57"/>
  <c r="F45" i="57"/>
  <c r="F46" i="57"/>
  <c r="F48" i="57"/>
  <c r="F49" i="57"/>
  <c r="F50" i="57"/>
  <c r="F52" i="57"/>
  <c r="F53" i="57"/>
  <c r="F54" i="57"/>
  <c r="F56" i="57"/>
  <c r="F57" i="57"/>
  <c r="F58" i="57"/>
  <c r="F60" i="57"/>
  <c r="F61" i="57"/>
  <c r="F62" i="57"/>
  <c r="F64" i="57"/>
  <c r="F66" i="57"/>
  <c r="F68" i="57"/>
  <c r="F69" i="57"/>
  <c r="F70" i="57"/>
  <c r="F72" i="57"/>
  <c r="F73" i="57"/>
  <c r="F74" i="57"/>
  <c r="F76" i="57"/>
  <c r="F77" i="57"/>
  <c r="F78" i="57"/>
  <c r="F80" i="57"/>
  <c r="F81" i="57"/>
  <c r="F82" i="57"/>
  <c r="F84" i="57"/>
  <c r="F85" i="57"/>
  <c r="F86" i="57"/>
  <c r="F89" i="57"/>
  <c r="O5" i="22"/>
  <c r="O6" i="22"/>
  <c r="O7" i="22"/>
  <c r="O8" i="22"/>
  <c r="O9" i="22"/>
  <c r="O10" i="22"/>
  <c r="O11" i="22"/>
  <c r="O12" i="22"/>
  <c r="O13" i="22"/>
  <c r="O14" i="22"/>
  <c r="O15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2" i="22"/>
  <c r="O33" i="22"/>
  <c r="O34" i="22"/>
  <c r="O35" i="22"/>
  <c r="O36" i="22"/>
  <c r="O37" i="22"/>
  <c r="O38" i="22"/>
  <c r="O39" i="22"/>
  <c r="O40" i="22"/>
  <c r="O41" i="22"/>
  <c r="O42" i="22"/>
  <c r="O43" i="22"/>
  <c r="O44" i="22"/>
  <c r="O45" i="22"/>
  <c r="O46" i="22"/>
  <c r="O47" i="22"/>
  <c r="O48" i="22"/>
  <c r="O49" i="22"/>
  <c r="O50" i="22"/>
  <c r="O51" i="22"/>
  <c r="O52" i="22"/>
  <c r="O53" i="22"/>
  <c r="O54" i="22"/>
  <c r="O55" i="22"/>
  <c r="O56" i="22"/>
  <c r="O58" i="22"/>
  <c r="O59" i="22"/>
  <c r="O60" i="22"/>
  <c r="O61" i="22"/>
  <c r="O62" i="22"/>
  <c r="O63" i="22"/>
  <c r="O64" i="22"/>
  <c r="O65" i="22"/>
  <c r="O66" i="22"/>
  <c r="O68" i="22"/>
  <c r="O69" i="22"/>
  <c r="O70" i="22"/>
  <c r="O71" i="22"/>
  <c r="O72" i="22"/>
  <c r="O73" i="22"/>
  <c r="O74" i="22"/>
  <c r="O75" i="22"/>
  <c r="O76" i="22"/>
  <c r="O77" i="22"/>
  <c r="O78" i="22"/>
  <c r="O79" i="22"/>
  <c r="O80" i="22"/>
  <c r="O81" i="22"/>
  <c r="O82" i="22"/>
  <c r="O83" i="22"/>
  <c r="O84" i="22"/>
  <c r="O85" i="22"/>
  <c r="O86" i="22"/>
  <c r="O87" i="22"/>
  <c r="O88" i="22"/>
  <c r="O89" i="22"/>
  <c r="O91" i="22"/>
  <c r="O4" i="22"/>
  <c r="D4" i="57"/>
  <c r="D5" i="57"/>
  <c r="D6" i="57"/>
  <c r="D8" i="57"/>
  <c r="D9" i="57"/>
  <c r="D10" i="57"/>
  <c r="D12" i="57"/>
  <c r="D13" i="57"/>
  <c r="D16" i="57"/>
  <c r="D17" i="57"/>
  <c r="D18" i="57"/>
  <c r="D20" i="57"/>
  <c r="D21" i="57"/>
  <c r="D22" i="57"/>
  <c r="D24" i="57"/>
  <c r="D25" i="57"/>
  <c r="D26" i="57"/>
  <c r="D28" i="57"/>
  <c r="D30" i="57"/>
  <c r="D32" i="57"/>
  <c r="D33" i="57"/>
  <c r="D34" i="57"/>
  <c r="D36" i="57"/>
  <c r="D37" i="57"/>
  <c r="D38" i="57"/>
  <c r="D40" i="57"/>
  <c r="D41" i="57"/>
  <c r="D42" i="57"/>
  <c r="D44" i="57"/>
  <c r="D45" i="57"/>
  <c r="D46" i="57"/>
  <c r="D48" i="57"/>
  <c r="D49" i="57"/>
  <c r="D50" i="57"/>
  <c r="D52" i="57"/>
  <c r="D53" i="57"/>
  <c r="D54" i="57"/>
  <c r="D56" i="57"/>
  <c r="D57" i="57"/>
  <c r="D58" i="57"/>
  <c r="D60" i="57"/>
  <c r="D61" i="57"/>
  <c r="D62" i="57"/>
  <c r="D64" i="57"/>
  <c r="D66" i="57"/>
  <c r="D68" i="57"/>
  <c r="D69" i="57"/>
  <c r="D70" i="57"/>
  <c r="D72" i="57"/>
  <c r="D73" i="57"/>
  <c r="D74" i="57"/>
  <c r="D76" i="57"/>
  <c r="D77" i="57"/>
  <c r="D78" i="57"/>
  <c r="D80" i="57"/>
  <c r="D81" i="57"/>
  <c r="D82" i="57"/>
  <c r="D84" i="57"/>
  <c r="D85" i="57"/>
  <c r="D86" i="57"/>
  <c r="D89" i="57"/>
  <c r="L5" i="16"/>
  <c r="L6" i="16"/>
  <c r="L7" i="16"/>
  <c r="L8" i="16"/>
  <c r="L9" i="16"/>
  <c r="L10" i="16"/>
  <c r="L11" i="16"/>
  <c r="L12" i="16"/>
  <c r="L13" i="16"/>
  <c r="L14" i="16"/>
  <c r="L15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8" i="16"/>
  <c r="L59" i="16"/>
  <c r="L60" i="16"/>
  <c r="L61" i="16"/>
  <c r="L62" i="16"/>
  <c r="L63" i="16"/>
  <c r="L64" i="16"/>
  <c r="L65" i="16"/>
  <c r="L66" i="16"/>
  <c r="L68" i="16"/>
  <c r="L69" i="16"/>
  <c r="L70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L85" i="16"/>
  <c r="L86" i="16"/>
  <c r="L87" i="16"/>
  <c r="L88" i="16"/>
  <c r="L89" i="16"/>
  <c r="L91" i="16"/>
  <c r="L4" i="16"/>
  <c r="C4" i="57"/>
  <c r="C5" i="57"/>
  <c r="C6" i="57"/>
  <c r="C8" i="57"/>
  <c r="C9" i="57"/>
  <c r="C10" i="57"/>
  <c r="C12" i="57"/>
  <c r="C13" i="57"/>
  <c r="C16" i="57"/>
  <c r="C17" i="57"/>
  <c r="C18" i="57"/>
  <c r="C20" i="57"/>
  <c r="C21" i="57"/>
  <c r="C22" i="57"/>
  <c r="C24" i="57"/>
  <c r="C25" i="57"/>
  <c r="C26" i="57"/>
  <c r="C28" i="57"/>
  <c r="C30" i="57"/>
  <c r="C32" i="57"/>
  <c r="C33" i="57"/>
  <c r="C34" i="57"/>
  <c r="C36" i="57"/>
  <c r="C37" i="57"/>
  <c r="C38" i="57"/>
  <c r="C40" i="57"/>
  <c r="C41" i="57"/>
  <c r="C42" i="57"/>
  <c r="C44" i="57"/>
  <c r="C45" i="57"/>
  <c r="C46" i="57"/>
  <c r="C48" i="57"/>
  <c r="C49" i="57"/>
  <c r="C50" i="57"/>
  <c r="C52" i="57"/>
  <c r="C53" i="57"/>
  <c r="C54" i="57"/>
  <c r="C56" i="57"/>
  <c r="C57" i="57"/>
  <c r="C58" i="57"/>
  <c r="C60" i="57"/>
  <c r="C61" i="57"/>
  <c r="C62" i="57"/>
  <c r="C64" i="57"/>
  <c r="C66" i="57"/>
  <c r="C68" i="57"/>
  <c r="C69" i="57"/>
  <c r="C70" i="57"/>
  <c r="C72" i="57"/>
  <c r="C73" i="57"/>
  <c r="C74" i="57"/>
  <c r="C76" i="57"/>
  <c r="C77" i="57"/>
  <c r="C78" i="57"/>
  <c r="C80" i="57"/>
  <c r="C81" i="57"/>
  <c r="C82" i="57"/>
  <c r="C84" i="57"/>
  <c r="C85" i="57"/>
  <c r="C86" i="57"/>
  <c r="C89" i="57"/>
  <c r="H5" i="4"/>
  <c r="H6" i="4"/>
  <c r="H7" i="4"/>
  <c r="H8" i="4"/>
  <c r="H9" i="4"/>
  <c r="H10" i="4"/>
  <c r="H11" i="4"/>
  <c r="H12" i="4"/>
  <c r="H13" i="4"/>
  <c r="H14" i="4"/>
  <c r="H15" i="4"/>
  <c r="H17" i="4"/>
  <c r="H18" i="4"/>
  <c r="H19" i="4"/>
  <c r="I19" i="4" s="1"/>
  <c r="H20" i="4"/>
  <c r="H21" i="4"/>
  <c r="H22" i="4"/>
  <c r="H23" i="4"/>
  <c r="H24" i="4"/>
  <c r="H25" i="4"/>
  <c r="H26" i="4"/>
  <c r="H27" i="4"/>
  <c r="I27" i="4" s="1"/>
  <c r="H28" i="4"/>
  <c r="H29" i="4"/>
  <c r="H30" i="4"/>
  <c r="H32" i="4"/>
  <c r="H33" i="4"/>
  <c r="I33" i="4" s="1"/>
  <c r="H34" i="4"/>
  <c r="H35" i="4"/>
  <c r="H36" i="4"/>
  <c r="H37" i="4"/>
  <c r="H38" i="4"/>
  <c r="H39" i="4"/>
  <c r="H40" i="4"/>
  <c r="I40" i="4" s="1"/>
  <c r="H41" i="4"/>
  <c r="H42" i="4"/>
  <c r="H43" i="4"/>
  <c r="H44" i="4"/>
  <c r="H45" i="4"/>
  <c r="M45" i="16" s="1"/>
  <c r="H46" i="4"/>
  <c r="H47" i="4"/>
  <c r="H48" i="4"/>
  <c r="H49" i="4"/>
  <c r="H50" i="4"/>
  <c r="H51" i="4"/>
  <c r="H52" i="4"/>
  <c r="H53" i="4"/>
  <c r="H54" i="4"/>
  <c r="H55" i="4"/>
  <c r="H56" i="4"/>
  <c r="H58" i="4"/>
  <c r="I58" i="4" s="1"/>
  <c r="H59" i="4"/>
  <c r="H60" i="4"/>
  <c r="H61" i="4"/>
  <c r="H62" i="4"/>
  <c r="I62" i="4" s="1"/>
  <c r="H63" i="4"/>
  <c r="H64" i="4"/>
  <c r="H65" i="4"/>
  <c r="H66" i="4"/>
  <c r="H68" i="4"/>
  <c r="H69" i="4"/>
  <c r="H70" i="4"/>
  <c r="I70" i="4"/>
  <c r="H71" i="4"/>
  <c r="I71" i="4"/>
  <c r="H72" i="4"/>
  <c r="I72" i="4"/>
  <c r="H73" i="4"/>
  <c r="I73" i="4"/>
  <c r="H74" i="4"/>
  <c r="I74" i="4"/>
  <c r="H75" i="4"/>
  <c r="I75" i="4" s="1"/>
  <c r="H76" i="4"/>
  <c r="I76" i="4"/>
  <c r="H77" i="4"/>
  <c r="I77" i="4"/>
  <c r="H78" i="4"/>
  <c r="I78" i="4"/>
  <c r="H79" i="4"/>
  <c r="I79" i="4"/>
  <c r="H80" i="4"/>
  <c r="I80" i="4"/>
  <c r="H81" i="4"/>
  <c r="I81" i="4"/>
  <c r="H82" i="4"/>
  <c r="O82" i="31" s="1"/>
  <c r="I82" i="4"/>
  <c r="H83" i="4"/>
  <c r="I83" i="4"/>
  <c r="H84" i="4"/>
  <c r="I84" i="4"/>
  <c r="H85" i="4"/>
  <c r="I85" i="4"/>
  <c r="H86" i="4"/>
  <c r="I86" i="4"/>
  <c r="H87" i="4"/>
  <c r="I87" i="4"/>
  <c r="H88" i="4"/>
  <c r="H89" i="4"/>
  <c r="I89" i="4" s="1"/>
  <c r="H91" i="4"/>
  <c r="H4" i="4"/>
  <c r="B3" i="57"/>
  <c r="B5" i="57"/>
  <c r="P5" i="57" s="1"/>
  <c r="B6" i="57"/>
  <c r="B7" i="57"/>
  <c r="B9" i="57"/>
  <c r="P9" i="57" s="1"/>
  <c r="B10" i="57"/>
  <c r="P10" i="57" s="1"/>
  <c r="B11" i="57"/>
  <c r="B26" i="57"/>
  <c r="B30" i="57"/>
  <c r="B31" i="57"/>
  <c r="B33" i="57"/>
  <c r="B34" i="57"/>
  <c r="B35" i="57"/>
  <c r="B37" i="57"/>
  <c r="P37" i="57" s="1"/>
  <c r="B38" i="57"/>
  <c r="B39" i="57"/>
  <c r="B42" i="57"/>
  <c r="B43" i="57"/>
  <c r="B45" i="57"/>
  <c r="B46" i="57"/>
  <c r="B47" i="57"/>
  <c r="B49" i="57"/>
  <c r="P49" i="57" s="1"/>
  <c r="B50" i="57"/>
  <c r="B51" i="57"/>
  <c r="B53" i="57"/>
  <c r="B54" i="57"/>
  <c r="P54" i="57" s="1"/>
  <c r="B57" i="57"/>
  <c r="B58" i="57"/>
  <c r="B59" i="57"/>
  <c r="B61" i="57"/>
  <c r="P61" i="57" s="1"/>
  <c r="B62" i="57"/>
  <c r="B63" i="57"/>
  <c r="B66" i="57"/>
  <c r="P66" i="57" s="1"/>
  <c r="B67" i="57"/>
  <c r="B69" i="57"/>
  <c r="B70" i="57"/>
  <c r="B71" i="57"/>
  <c r="B73" i="57"/>
  <c r="P73" i="57" s="1"/>
  <c r="B74" i="57"/>
  <c r="B75" i="57"/>
  <c r="B77" i="57"/>
  <c r="B78" i="57"/>
  <c r="P78" i="57" s="1"/>
  <c r="B79" i="57"/>
  <c r="B81" i="57"/>
  <c r="B82" i="57"/>
  <c r="B83" i="57"/>
  <c r="B85" i="57"/>
  <c r="B86" i="57"/>
  <c r="B87" i="57"/>
  <c r="B41" i="57"/>
  <c r="J56" i="57"/>
  <c r="J55" i="57"/>
  <c r="B23" i="57"/>
  <c r="B19" i="57"/>
  <c r="B15" i="57"/>
  <c r="B22" i="57"/>
  <c r="M24" i="31"/>
  <c r="B18" i="57"/>
  <c r="P18" i="57" s="1"/>
  <c r="M20" i="31"/>
  <c r="B13" i="57"/>
  <c r="M15" i="31"/>
  <c r="B25" i="57"/>
  <c r="P25" i="57" s="1"/>
  <c r="M27" i="31"/>
  <c r="B21" i="57"/>
  <c r="M23" i="31"/>
  <c r="B17" i="57"/>
  <c r="P17" i="57" s="1"/>
  <c r="M19" i="31"/>
  <c r="B27" i="57"/>
  <c r="G85" i="4"/>
  <c r="G81" i="4"/>
  <c r="G77" i="4"/>
  <c r="G83" i="4"/>
  <c r="G75" i="4"/>
  <c r="K73" i="16"/>
  <c r="K59" i="16"/>
  <c r="K55" i="16"/>
  <c r="K51" i="16"/>
  <c r="K47" i="16"/>
  <c r="K44" i="16"/>
  <c r="K28" i="16"/>
  <c r="K24" i="16"/>
  <c r="K20" i="16"/>
  <c r="K12" i="16"/>
  <c r="K8" i="16"/>
  <c r="K23" i="16"/>
  <c r="K19" i="16"/>
  <c r="K88" i="16"/>
  <c r="K84" i="16"/>
  <c r="K80" i="16"/>
  <c r="K76" i="16"/>
  <c r="K72" i="16"/>
  <c r="K43" i="16"/>
  <c r="K40" i="16"/>
  <c r="K36" i="16"/>
  <c r="K32" i="16"/>
  <c r="K87" i="16"/>
  <c r="K79" i="16"/>
  <c r="K71" i="16"/>
  <c r="K68" i="16"/>
  <c r="K64" i="16"/>
  <c r="K60" i="16"/>
  <c r="K39" i="16"/>
  <c r="K35" i="16"/>
  <c r="K27" i="16"/>
  <c r="K63" i="16"/>
  <c r="K56" i="16"/>
  <c r="K52" i="16"/>
  <c r="K48" i="16"/>
  <c r="K34" i="16"/>
  <c r="K15" i="16"/>
  <c r="K11" i="16"/>
  <c r="K7" i="16"/>
  <c r="G87" i="4"/>
  <c r="G84" i="4"/>
  <c r="G79" i="4"/>
  <c r="G76" i="4"/>
  <c r="G71" i="4"/>
  <c r="K83" i="16"/>
  <c r="K75" i="16"/>
  <c r="G73" i="4"/>
  <c r="G80" i="4"/>
  <c r="G72" i="4"/>
  <c r="I82" i="14"/>
  <c r="M82" i="51"/>
  <c r="M82" i="46"/>
  <c r="M81" i="36"/>
  <c r="M82" i="36"/>
  <c r="N81" i="31"/>
  <c r="N82" i="31"/>
  <c r="P82" i="22"/>
  <c r="N82" i="36"/>
  <c r="I37" i="14"/>
  <c r="I38" i="14"/>
  <c r="I39" i="14"/>
  <c r="I40" i="14"/>
  <c r="I15" i="14"/>
  <c r="I17" i="14"/>
  <c r="I18" i="14"/>
  <c r="M37" i="51"/>
  <c r="M38" i="51"/>
  <c r="M39" i="51"/>
  <c r="M40" i="51"/>
  <c r="M15" i="51"/>
  <c r="M17" i="51"/>
  <c r="M18" i="51"/>
  <c r="M37" i="46"/>
  <c r="N37" i="46" s="1"/>
  <c r="M38" i="46"/>
  <c r="M39" i="46"/>
  <c r="M40" i="46"/>
  <c r="M15" i="46"/>
  <c r="M17" i="46"/>
  <c r="M18" i="46"/>
  <c r="M37" i="36"/>
  <c r="M38" i="36"/>
  <c r="M39" i="36"/>
  <c r="M40" i="36"/>
  <c r="M17" i="36"/>
  <c r="M18" i="36"/>
  <c r="N37" i="31"/>
  <c r="N38" i="31"/>
  <c r="N39" i="31"/>
  <c r="N40" i="31"/>
  <c r="P40" i="41" s="1"/>
  <c r="N15" i="31"/>
  <c r="N17" i="31"/>
  <c r="N18" i="31"/>
  <c r="M18" i="16"/>
  <c r="G17" i="4"/>
  <c r="I18" i="4"/>
  <c r="N39" i="41"/>
  <c r="L39" i="46"/>
  <c r="M39" i="16"/>
  <c r="M39" i="31"/>
  <c r="L39" i="36"/>
  <c r="I17" i="4"/>
  <c r="G39" i="4"/>
  <c r="G37" i="4"/>
  <c r="I39" i="4"/>
  <c r="I38" i="4"/>
  <c r="N39" i="22"/>
  <c r="L39" i="51"/>
  <c r="H39" i="14"/>
  <c r="C93" i="59" s="1"/>
  <c r="M38" i="16"/>
  <c r="N17" i="36"/>
  <c r="L17" i="36"/>
  <c r="G44" i="4"/>
  <c r="I44" i="4"/>
  <c r="G45" i="4"/>
  <c r="N44" i="31"/>
  <c r="N45" i="31"/>
  <c r="N46" i="31"/>
  <c r="M43" i="36"/>
  <c r="M44" i="36"/>
  <c r="M45" i="36"/>
  <c r="M46" i="36"/>
  <c r="M43" i="46"/>
  <c r="M44" i="46"/>
  <c r="M45" i="46"/>
  <c r="M46" i="46"/>
  <c r="M43" i="51"/>
  <c r="M44" i="51"/>
  <c r="M45" i="51"/>
  <c r="M46" i="51"/>
  <c r="I44" i="14"/>
  <c r="I45" i="14"/>
  <c r="I46" i="14"/>
  <c r="M43" i="16"/>
  <c r="N44" i="22"/>
  <c r="G43" i="4"/>
  <c r="N46" i="51"/>
  <c r="L44" i="51"/>
  <c r="N44" i="51"/>
  <c r="P44" i="41"/>
  <c r="M44" i="16"/>
  <c r="N43" i="22"/>
  <c r="I46" i="4"/>
  <c r="I43" i="4"/>
  <c r="N44" i="41"/>
  <c r="L44" i="46"/>
  <c r="N46" i="41"/>
  <c r="M44" i="31"/>
  <c r="L44" i="36"/>
  <c r="O45" i="31"/>
  <c r="H44" i="14"/>
  <c r="C59" i="59" s="1"/>
  <c r="I10" i="14"/>
  <c r="I11" i="14"/>
  <c r="I12" i="14"/>
  <c r="I13" i="14"/>
  <c r="I14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M8" i="51"/>
  <c r="N8" i="51" s="1"/>
  <c r="M9" i="51"/>
  <c r="M10" i="51"/>
  <c r="M11" i="51"/>
  <c r="M12" i="51"/>
  <c r="M13" i="51"/>
  <c r="M14" i="51"/>
  <c r="M19" i="51"/>
  <c r="M20" i="51"/>
  <c r="M21" i="51"/>
  <c r="M22" i="51"/>
  <c r="M23" i="51"/>
  <c r="M24" i="51"/>
  <c r="M25" i="51"/>
  <c r="M26" i="51"/>
  <c r="M27" i="51"/>
  <c r="M28" i="51"/>
  <c r="M29" i="51"/>
  <c r="M8" i="46"/>
  <c r="M9" i="46"/>
  <c r="M10" i="46"/>
  <c r="M11" i="46"/>
  <c r="M12" i="46"/>
  <c r="M13" i="46"/>
  <c r="M14" i="46"/>
  <c r="M19" i="46"/>
  <c r="M20" i="46"/>
  <c r="M21" i="46"/>
  <c r="M22" i="46"/>
  <c r="M23" i="46"/>
  <c r="M24" i="46"/>
  <c r="M25" i="46"/>
  <c r="M26" i="46"/>
  <c r="M27" i="46"/>
  <c r="M28" i="46"/>
  <c r="M29" i="46"/>
  <c r="M12" i="36"/>
  <c r="M13" i="36"/>
  <c r="M14" i="36"/>
  <c r="M15" i="36"/>
  <c r="M19" i="36"/>
  <c r="M20" i="36"/>
  <c r="M21" i="36"/>
  <c r="M22" i="36"/>
  <c r="M23" i="36"/>
  <c r="M24" i="36"/>
  <c r="M25" i="36"/>
  <c r="M26" i="36"/>
  <c r="M27" i="36"/>
  <c r="M28" i="36"/>
  <c r="M29" i="36"/>
  <c r="N29" i="51" s="1"/>
  <c r="M30" i="36"/>
  <c r="N10" i="31"/>
  <c r="N11" i="31"/>
  <c r="N12" i="31"/>
  <c r="N13" i="31"/>
  <c r="N14" i="31"/>
  <c r="N14" i="51" s="1"/>
  <c r="N19" i="31"/>
  <c r="N20" i="31"/>
  <c r="N20" i="51" s="1"/>
  <c r="N21" i="31"/>
  <c r="N22" i="31"/>
  <c r="N22" i="46" s="1"/>
  <c r="N23" i="31"/>
  <c r="N24" i="31"/>
  <c r="N25" i="31"/>
  <c r="N26" i="31"/>
  <c r="N26" i="36" s="1"/>
  <c r="N27" i="31"/>
  <c r="N28" i="31"/>
  <c r="N29" i="31"/>
  <c r="N30" i="31"/>
  <c r="I12" i="4"/>
  <c r="I15" i="4"/>
  <c r="I23" i="4"/>
  <c r="I29" i="4"/>
  <c r="G13" i="4"/>
  <c r="G21" i="4"/>
  <c r="G24" i="4"/>
  <c r="G27" i="4"/>
  <c r="N25" i="51"/>
  <c r="N15" i="46"/>
  <c r="P24" i="41"/>
  <c r="L15" i="46"/>
  <c r="L15" i="51"/>
  <c r="H15" i="14"/>
  <c r="C47" i="59" s="1"/>
  <c r="M12" i="31"/>
  <c r="N20" i="22"/>
  <c r="G25" i="4"/>
  <c r="M23" i="16"/>
  <c r="G20" i="4"/>
  <c r="N24" i="22"/>
  <c r="H28" i="14"/>
  <c r="C28" i="59" s="1"/>
  <c r="L19" i="36"/>
  <c r="N15" i="41"/>
  <c r="N27" i="22"/>
  <c r="N27" i="41"/>
  <c r="N20" i="41"/>
  <c r="L24" i="51"/>
  <c r="O19" i="31"/>
  <c r="M19" i="16"/>
  <c r="L15" i="36"/>
  <c r="P19" i="22"/>
  <c r="P14" i="22"/>
  <c r="M14" i="16"/>
  <c r="L24" i="36"/>
  <c r="N24" i="41"/>
  <c r="G29" i="4"/>
  <c r="L23" i="46"/>
  <c r="N23" i="41"/>
  <c r="L23" i="36"/>
  <c r="N23" i="22"/>
  <c r="G23" i="4"/>
  <c r="H19" i="14"/>
  <c r="C53" i="59" s="1"/>
  <c r="L19" i="46"/>
  <c r="L19" i="51"/>
  <c r="N19" i="41"/>
  <c r="N19" i="22"/>
  <c r="G19" i="4"/>
  <c r="N15" i="22"/>
  <c r="G15" i="4"/>
  <c r="O25" i="31"/>
  <c r="I25" i="4"/>
  <c r="I21" i="4"/>
  <c r="I13" i="4"/>
  <c r="M13" i="16"/>
  <c r="L26" i="51"/>
  <c r="H12" i="14"/>
  <c r="C15" i="59" s="1"/>
  <c r="L12" i="46"/>
  <c r="N12" i="22"/>
  <c r="L12" i="51"/>
  <c r="N12" i="41"/>
  <c r="P27" i="22"/>
  <c r="I26" i="4"/>
  <c r="I22" i="4"/>
  <c r="I14" i="4"/>
  <c r="M26" i="16"/>
  <c r="M22" i="16"/>
  <c r="O23" i="31"/>
  <c r="L28" i="51"/>
  <c r="N28" i="41"/>
  <c r="L28" i="36"/>
  <c r="M28" i="31"/>
  <c r="N14" i="41"/>
  <c r="P24" i="22"/>
  <c r="H27" i="14"/>
  <c r="C64" i="59" s="1"/>
  <c r="L27" i="46"/>
  <c r="H24" i="14"/>
  <c r="C91" i="59" s="1"/>
  <c r="L24" i="46"/>
  <c r="H20" i="14"/>
  <c r="C92" i="59" s="1"/>
  <c r="L20" i="46"/>
  <c r="G28" i="4"/>
  <c r="G12" i="4"/>
  <c r="N28" i="22"/>
  <c r="P23" i="22"/>
  <c r="O12" i="31"/>
  <c r="L27" i="36"/>
  <c r="L20" i="36"/>
  <c r="L12" i="36"/>
  <c r="N24" i="36"/>
  <c r="N15" i="36"/>
  <c r="L28" i="46"/>
  <c r="L27" i="51"/>
  <c r="L20" i="51"/>
  <c r="N43" i="41"/>
  <c r="L43" i="36"/>
  <c r="L43" i="46"/>
  <c r="I79" i="14"/>
  <c r="I80" i="14"/>
  <c r="I81" i="14"/>
  <c r="I83" i="14"/>
  <c r="I84" i="14"/>
  <c r="M81" i="51"/>
  <c r="M83" i="51"/>
  <c r="M80" i="46"/>
  <c r="M81" i="46"/>
  <c r="N81" i="51" s="1"/>
  <c r="M83" i="46"/>
  <c r="M84" i="46"/>
  <c r="M79" i="36"/>
  <c r="M80" i="36"/>
  <c r="M83" i="36"/>
  <c r="M84" i="36"/>
  <c r="P81" i="41"/>
  <c r="L40" i="36"/>
  <c r="N40" i="22"/>
  <c r="N40" i="41"/>
  <c r="M40" i="31"/>
  <c r="L40" i="46"/>
  <c r="L40" i="51"/>
  <c r="L35" i="36"/>
  <c r="L32" i="36"/>
  <c r="M32" i="31"/>
  <c r="L10" i="46"/>
  <c r="L11" i="51"/>
  <c r="N11" i="41"/>
  <c r="M11" i="31"/>
  <c r="L11" i="46"/>
  <c r="H11" i="14"/>
  <c r="C40" i="59" s="1"/>
  <c r="G11" i="4"/>
  <c r="L79" i="36"/>
  <c r="L80" i="46"/>
  <c r="N84" i="41"/>
  <c r="M81" i="16"/>
  <c r="L83" i="36"/>
  <c r="L84" i="46"/>
  <c r="H84" i="14"/>
  <c r="C14" i="59" s="1"/>
  <c r="N83" i="22"/>
  <c r="L84" i="36"/>
  <c r="L80" i="36"/>
  <c r="N83" i="41"/>
  <c r="L83" i="46"/>
  <c r="L83" i="51"/>
  <c r="H83" i="14"/>
  <c r="C75" i="59" s="1"/>
  <c r="H79" i="14"/>
  <c r="C38" i="59" s="1"/>
  <c r="I60" i="14"/>
  <c r="M60" i="51"/>
  <c r="M60" i="46"/>
  <c r="M60" i="36"/>
  <c r="N60" i="36" s="1"/>
  <c r="N60" i="31"/>
  <c r="G60" i="4"/>
  <c r="I60" i="4"/>
  <c r="N80" i="22"/>
  <c r="I35" i="14"/>
  <c r="I36" i="14"/>
  <c r="M35" i="51"/>
  <c r="M36" i="51"/>
  <c r="M35" i="46"/>
  <c r="M36" i="46"/>
  <c r="M35" i="36"/>
  <c r="M36" i="36"/>
  <c r="N36" i="46" s="1"/>
  <c r="N36" i="31"/>
  <c r="I74" i="14"/>
  <c r="I75" i="14"/>
  <c r="M73" i="51"/>
  <c r="M74" i="51"/>
  <c r="M75" i="51"/>
  <c r="M73" i="46"/>
  <c r="M74" i="46"/>
  <c r="M75" i="46"/>
  <c r="M74" i="36"/>
  <c r="M75" i="36"/>
  <c r="N74" i="31"/>
  <c r="N74" i="46" s="1"/>
  <c r="N75" i="31"/>
  <c r="N32" i="31"/>
  <c r="N33" i="31"/>
  <c r="N34" i="31"/>
  <c r="N34" i="46" s="1"/>
  <c r="M32" i="36"/>
  <c r="M33" i="36"/>
  <c r="M34" i="36"/>
  <c r="M32" i="46"/>
  <c r="N32" i="46" s="1"/>
  <c r="M33" i="46"/>
  <c r="M34" i="46"/>
  <c r="M32" i="51"/>
  <c r="M33" i="51"/>
  <c r="N33" i="51" s="1"/>
  <c r="M34" i="51"/>
  <c r="I32" i="14"/>
  <c r="I33" i="14"/>
  <c r="I34" i="14"/>
  <c r="J2" i="57"/>
  <c r="G2" i="57"/>
  <c r="F2" i="57"/>
  <c r="M63" i="31"/>
  <c r="H56" i="14"/>
  <c r="C80" i="59" s="1"/>
  <c r="M68" i="31"/>
  <c r="M76" i="31"/>
  <c r="N4" i="22"/>
  <c r="G65" i="4"/>
  <c r="I30" i="4"/>
  <c r="I35" i="4"/>
  <c r="I6" i="14"/>
  <c r="I7" i="14"/>
  <c r="I8" i="14"/>
  <c r="I9" i="14"/>
  <c r="I41" i="14"/>
  <c r="J41" i="14" s="1"/>
  <c r="C62" i="58" s="1"/>
  <c r="I42" i="14"/>
  <c r="I47" i="14"/>
  <c r="I48" i="14"/>
  <c r="J48" i="14" s="1"/>
  <c r="C93" i="58" s="1"/>
  <c r="I49" i="14"/>
  <c r="I50" i="14"/>
  <c r="I51" i="14"/>
  <c r="I52" i="14"/>
  <c r="I53" i="14"/>
  <c r="I54" i="14"/>
  <c r="I55" i="14"/>
  <c r="I56" i="14"/>
  <c r="I58" i="14"/>
  <c r="I59" i="14"/>
  <c r="I61" i="14"/>
  <c r="I62" i="14"/>
  <c r="J62" i="14" s="1"/>
  <c r="C29" i="58" s="1"/>
  <c r="I63" i="14"/>
  <c r="I64" i="14"/>
  <c r="I65" i="14"/>
  <c r="I66" i="14"/>
  <c r="J66" i="14" s="1"/>
  <c r="C24" i="58" s="1"/>
  <c r="I68" i="14"/>
  <c r="I69" i="14"/>
  <c r="I70" i="14"/>
  <c r="I71" i="14"/>
  <c r="I72" i="14"/>
  <c r="I73" i="14"/>
  <c r="I76" i="14"/>
  <c r="I77" i="14"/>
  <c r="I78" i="14"/>
  <c r="I85" i="14"/>
  <c r="I86" i="14"/>
  <c r="I87" i="14"/>
  <c r="I88" i="14"/>
  <c r="I89" i="14"/>
  <c r="I91" i="14"/>
  <c r="M6" i="51"/>
  <c r="M7" i="51"/>
  <c r="M30" i="51"/>
  <c r="M41" i="51"/>
  <c r="M42" i="51"/>
  <c r="M47" i="51"/>
  <c r="M48" i="51"/>
  <c r="M49" i="51"/>
  <c r="M50" i="51"/>
  <c r="M51" i="51"/>
  <c r="M52" i="51"/>
  <c r="M53" i="51"/>
  <c r="M54" i="51"/>
  <c r="M55" i="51"/>
  <c r="M56" i="51"/>
  <c r="M58" i="51"/>
  <c r="M59" i="51"/>
  <c r="M61" i="51"/>
  <c r="M62" i="51"/>
  <c r="M63" i="51"/>
  <c r="M64" i="51"/>
  <c r="M65" i="51"/>
  <c r="M66" i="51"/>
  <c r="M68" i="51"/>
  <c r="M69" i="51"/>
  <c r="M70" i="51"/>
  <c r="M71" i="51"/>
  <c r="M72" i="51"/>
  <c r="M76" i="51"/>
  <c r="M77" i="51"/>
  <c r="M78" i="51"/>
  <c r="M79" i="51"/>
  <c r="M80" i="51"/>
  <c r="M84" i="51"/>
  <c r="M85" i="51"/>
  <c r="M86" i="51"/>
  <c r="M87" i="51"/>
  <c r="J87" i="14" s="1"/>
  <c r="C85" i="58" s="1"/>
  <c r="M88" i="51"/>
  <c r="M89" i="51"/>
  <c r="M91" i="51"/>
  <c r="M6" i="46"/>
  <c r="M7" i="46"/>
  <c r="M30" i="46"/>
  <c r="M41" i="46"/>
  <c r="M42" i="46"/>
  <c r="N42" i="46" s="1"/>
  <c r="M47" i="46"/>
  <c r="M48" i="46"/>
  <c r="M49" i="46"/>
  <c r="M50" i="46"/>
  <c r="M51" i="46"/>
  <c r="M52" i="46"/>
  <c r="M53" i="46"/>
  <c r="M54" i="46"/>
  <c r="M55" i="46"/>
  <c r="M56" i="46"/>
  <c r="M58" i="46"/>
  <c r="M59" i="46"/>
  <c r="M61" i="46"/>
  <c r="M62" i="46"/>
  <c r="M63" i="46"/>
  <c r="M64" i="46"/>
  <c r="M65" i="46"/>
  <c r="M66" i="46"/>
  <c r="M68" i="46"/>
  <c r="M69" i="46"/>
  <c r="M70" i="46"/>
  <c r="M71" i="46"/>
  <c r="M72" i="46"/>
  <c r="M76" i="46"/>
  <c r="M77" i="46"/>
  <c r="M78" i="46"/>
  <c r="M79" i="46"/>
  <c r="M85" i="46"/>
  <c r="M86" i="46"/>
  <c r="M87" i="46"/>
  <c r="M88" i="46"/>
  <c r="M89" i="46"/>
  <c r="M91" i="46"/>
  <c r="M8" i="36"/>
  <c r="M9" i="36"/>
  <c r="M10" i="36"/>
  <c r="M11" i="36"/>
  <c r="M41" i="36"/>
  <c r="M42" i="36"/>
  <c r="M47" i="36"/>
  <c r="N47" i="51" s="1"/>
  <c r="M48" i="36"/>
  <c r="M49" i="36"/>
  <c r="M50" i="36"/>
  <c r="M51" i="36"/>
  <c r="M52" i="36"/>
  <c r="M53" i="36"/>
  <c r="M54" i="36"/>
  <c r="M55" i="36"/>
  <c r="M56" i="36"/>
  <c r="M58" i="36"/>
  <c r="M59" i="36"/>
  <c r="M61" i="36"/>
  <c r="M62" i="36"/>
  <c r="M63" i="36"/>
  <c r="M64" i="36"/>
  <c r="M65" i="36"/>
  <c r="M66" i="36"/>
  <c r="M68" i="36"/>
  <c r="M69" i="36"/>
  <c r="M70" i="36"/>
  <c r="M71" i="36"/>
  <c r="M72" i="36"/>
  <c r="M73" i="36"/>
  <c r="M76" i="36"/>
  <c r="M77" i="36"/>
  <c r="M78" i="36"/>
  <c r="M85" i="36"/>
  <c r="M86" i="36"/>
  <c r="M87" i="36"/>
  <c r="M88" i="36"/>
  <c r="M89" i="36"/>
  <c r="M91" i="36"/>
  <c r="N6" i="31"/>
  <c r="N7" i="31"/>
  <c r="N8" i="31"/>
  <c r="P8" i="41" s="1"/>
  <c r="N9" i="31"/>
  <c r="N35" i="31"/>
  <c r="N41" i="31"/>
  <c r="N42" i="31"/>
  <c r="N43" i="31"/>
  <c r="N47" i="31"/>
  <c r="N48" i="31"/>
  <c r="P48" i="41" s="1"/>
  <c r="N49" i="31"/>
  <c r="N50" i="31"/>
  <c r="N51" i="31"/>
  <c r="N52" i="31"/>
  <c r="N53" i="31"/>
  <c r="P53" i="41" s="1"/>
  <c r="N54" i="31"/>
  <c r="P54" i="41" s="1"/>
  <c r="N55" i="31"/>
  <c r="N56" i="31"/>
  <c r="N58" i="31"/>
  <c r="P58" i="41" s="1"/>
  <c r="N59" i="31"/>
  <c r="N59" i="51" s="1"/>
  <c r="N61" i="31"/>
  <c r="N62" i="31"/>
  <c r="N63" i="31"/>
  <c r="P63" i="41" s="1"/>
  <c r="N64" i="31"/>
  <c r="N65" i="31"/>
  <c r="N66" i="31"/>
  <c r="N68" i="31"/>
  <c r="N69" i="31"/>
  <c r="P69" i="41" s="1"/>
  <c r="N70" i="31"/>
  <c r="N71" i="31"/>
  <c r="N72" i="31"/>
  <c r="P72" i="41" s="1"/>
  <c r="N73" i="31"/>
  <c r="P73" i="41" s="1"/>
  <c r="N76" i="31"/>
  <c r="N77" i="31"/>
  <c r="N78" i="31"/>
  <c r="J78" i="14" s="1"/>
  <c r="C22" i="58" s="1"/>
  <c r="N79" i="31"/>
  <c r="N80" i="31"/>
  <c r="N83" i="31"/>
  <c r="N84" i="31"/>
  <c r="P84" i="41" s="1"/>
  <c r="N85" i="31"/>
  <c r="J85" i="14" s="1"/>
  <c r="C34" i="58" s="1"/>
  <c r="N86" i="31"/>
  <c r="N87" i="31"/>
  <c r="N88" i="31"/>
  <c r="N88" i="46" s="1"/>
  <c r="N89" i="31"/>
  <c r="J89" i="14" s="1"/>
  <c r="C6" i="58" s="1"/>
  <c r="N91" i="31"/>
  <c r="H2" i="57"/>
  <c r="I5" i="14"/>
  <c r="M5" i="51"/>
  <c r="M4" i="51"/>
  <c r="M5" i="46"/>
  <c r="M4" i="46"/>
  <c r="M5" i="36"/>
  <c r="M6" i="36"/>
  <c r="M7" i="36"/>
  <c r="N7" i="46" s="1"/>
  <c r="M4" i="36"/>
  <c r="N5" i="31"/>
  <c r="I42" i="4"/>
  <c r="I50" i="4"/>
  <c r="I52" i="4"/>
  <c r="I55" i="4"/>
  <c r="I59" i="4"/>
  <c r="I61" i="4"/>
  <c r="I66" i="4"/>
  <c r="I68" i="4"/>
  <c r="I69" i="4"/>
  <c r="I91" i="4"/>
  <c r="G63" i="4"/>
  <c r="G89" i="4"/>
  <c r="I2" i="57"/>
  <c r="N4" i="31"/>
  <c r="I4" i="4"/>
  <c r="I4" i="14"/>
  <c r="G41" i="4"/>
  <c r="N68" i="41"/>
  <c r="C2" i="57"/>
  <c r="G68" i="4"/>
  <c r="G40" i="4"/>
  <c r="G53" i="4"/>
  <c r="G49" i="4"/>
  <c r="G7" i="4"/>
  <c r="G48" i="4"/>
  <c r="G5" i="4"/>
  <c r="G4" i="4"/>
  <c r="B2" i="57"/>
  <c r="P2" i="57" s="1"/>
  <c r="K4" i="16"/>
  <c r="G35" i="4"/>
  <c r="G69" i="4"/>
  <c r="N56" i="22"/>
  <c r="G56" i="4"/>
  <c r="G8" i="4"/>
  <c r="N61" i="22"/>
  <c r="N64" i="22"/>
  <c r="N36" i="22"/>
  <c r="L7" i="46"/>
  <c r="N84" i="22"/>
  <c r="N8" i="22"/>
  <c r="P29" i="41"/>
  <c r="N29" i="46"/>
  <c r="N11" i="46"/>
  <c r="P11" i="41"/>
  <c r="P77" i="41"/>
  <c r="N73" i="46"/>
  <c r="I63" i="4"/>
  <c r="N63" i="46"/>
  <c r="I5" i="4"/>
  <c r="P5" i="41"/>
  <c r="N87" i="46"/>
  <c r="P83" i="41"/>
  <c r="J83" i="14"/>
  <c r="C98" i="58" s="1"/>
  <c r="N56" i="46"/>
  <c r="N56" i="51"/>
  <c r="N48" i="51"/>
  <c r="N48" i="46"/>
  <c r="I7" i="4"/>
  <c r="N7" i="51"/>
  <c r="J7" i="14"/>
  <c r="C77" i="58" s="1"/>
  <c r="I49" i="4"/>
  <c r="N49" i="51"/>
  <c r="N49" i="46"/>
  <c r="I6" i="4"/>
  <c r="P6" i="41"/>
  <c r="N77" i="46"/>
  <c r="P36" i="41"/>
  <c r="P32" i="41"/>
  <c r="N91" i="51"/>
  <c r="N53" i="51"/>
  <c r="P66" i="41"/>
  <c r="N66" i="46"/>
  <c r="N66" i="51"/>
  <c r="P34" i="41"/>
  <c r="P33" i="41"/>
  <c r="N68" i="51"/>
  <c r="P68" i="41"/>
  <c r="N78" i="46"/>
  <c r="P78" i="41"/>
  <c r="J79" i="14"/>
  <c r="C32" i="58" s="1"/>
  <c r="N71" i="51"/>
  <c r="P71" i="41"/>
  <c r="N71" i="46"/>
  <c r="J51" i="14"/>
  <c r="C8" i="58" s="1"/>
  <c r="P62" i="41"/>
  <c r="N62" i="46"/>
  <c r="N62" i="51"/>
  <c r="P35" i="41"/>
  <c r="J35" i="14"/>
  <c r="C71" i="58" s="1"/>
  <c r="P42" i="41"/>
  <c r="N8" i="46"/>
  <c r="P89" i="41"/>
  <c r="N58" i="51"/>
  <c r="N58" i="46"/>
  <c r="N55" i="46"/>
  <c r="N75" i="46"/>
  <c r="P88" i="41"/>
  <c r="N72" i="51"/>
  <c r="J72" i="14"/>
  <c r="C50" i="58" s="1"/>
  <c r="P41" i="41"/>
  <c r="N52" i="46"/>
  <c r="P52" i="41"/>
  <c r="N52" i="51"/>
  <c r="J30" i="14"/>
  <c r="C65" i="58" s="1"/>
  <c r="N40" i="36"/>
  <c r="P40" i="22"/>
  <c r="M29" i="16"/>
  <c r="O29" i="31"/>
  <c r="N29" i="36"/>
  <c r="O11" i="31"/>
  <c r="I8" i="4"/>
  <c r="O10" i="31"/>
  <c r="I10" i="4"/>
  <c r="M83" i="16"/>
  <c r="P83" i="22"/>
  <c r="M35" i="16"/>
  <c r="P84" i="22"/>
  <c r="N84" i="36"/>
  <c r="M80" i="16"/>
  <c r="M63" i="16"/>
  <c r="M50" i="16"/>
  <c r="M8" i="16"/>
  <c r="M33" i="16"/>
  <c r="N8" i="36"/>
  <c r="M56" i="16"/>
  <c r="M51" i="16"/>
  <c r="M9" i="16"/>
  <c r="P64" i="22"/>
  <c r="M65" i="16"/>
  <c r="M69" i="16"/>
  <c r="M87" i="16"/>
  <c r="M58" i="16"/>
  <c r="I51" i="4"/>
  <c r="M91" i="16"/>
  <c r="P72" i="22"/>
  <c r="M86" i="16"/>
  <c r="M77" i="16"/>
  <c r="P35" i="22"/>
  <c r="P8" i="22"/>
  <c r="M34" i="16"/>
  <c r="O86" i="31"/>
  <c r="I64" i="4"/>
  <c r="M61" i="16"/>
  <c r="M40" i="16"/>
  <c r="M62" i="16"/>
  <c r="P58" i="22"/>
  <c r="M49" i="16"/>
  <c r="P68" i="22"/>
  <c r="M71" i="16"/>
  <c r="P61" i="22"/>
  <c r="P56" i="22"/>
  <c r="M52" i="16"/>
  <c r="M42" i="16"/>
  <c r="P29" i="22"/>
  <c r="I56" i="4"/>
  <c r="P9" i="22"/>
  <c r="M89" i="16"/>
  <c r="M76" i="16"/>
  <c r="M55" i="16"/>
  <c r="P73" i="22"/>
  <c r="P69" i="22"/>
  <c r="O65" i="31"/>
  <c r="P54" i="22"/>
  <c r="P36" i="22"/>
  <c r="L48" i="51"/>
  <c r="L47" i="46"/>
  <c r="L48" i="46"/>
  <c r="H6" i="14"/>
  <c r="C90" i="59" s="1"/>
  <c r="O91" i="31"/>
  <c r="M64" i="31"/>
  <c r="L56" i="51"/>
  <c r="L56" i="46"/>
  <c r="L64" i="36"/>
  <c r="L64" i="46"/>
  <c r="P51" i="22"/>
  <c r="L73" i="46"/>
  <c r="N68" i="22"/>
  <c r="P63" i="22"/>
  <c r="L87" i="36"/>
  <c r="M48" i="31"/>
  <c r="P52" i="22"/>
  <c r="L75" i="36"/>
  <c r="P91" i="22"/>
  <c r="N35" i="22"/>
  <c r="O6" i="31"/>
  <c r="P49" i="22"/>
  <c r="M8" i="31"/>
  <c r="P55" i="22"/>
  <c r="L47" i="51"/>
  <c r="M71" i="31"/>
  <c r="N33" i="22"/>
  <c r="P80" i="22"/>
  <c r="O42" i="31"/>
  <c r="H87" i="14"/>
  <c r="C88" i="59" s="1"/>
  <c r="N68" i="36"/>
  <c r="N71" i="22"/>
  <c r="P89" i="22"/>
  <c r="P71" i="22"/>
  <c r="M10" i="16"/>
  <c r="N48" i="22"/>
  <c r="N48" i="41"/>
  <c r="H48" i="14"/>
  <c r="C95" i="59" s="1"/>
  <c r="O69" i="31"/>
  <c r="L68" i="46"/>
  <c r="O71" i="31"/>
  <c r="P10" i="22"/>
  <c r="L48" i="36"/>
  <c r="P48" i="22"/>
  <c r="P88" i="22"/>
  <c r="M88" i="16"/>
  <c r="P79" i="22"/>
  <c r="M70" i="16"/>
  <c r="P70" i="22"/>
  <c r="I47" i="4"/>
  <c r="G55" i="4"/>
  <c r="G52" i="4"/>
  <c r="G33" i="4"/>
  <c r="N55" i="22"/>
  <c r="N59" i="22"/>
  <c r="M47" i="16"/>
  <c r="O54" i="31"/>
  <c r="M54" i="16"/>
  <c r="N11" i="22"/>
  <c r="N7" i="22"/>
  <c r="P86" i="22"/>
  <c r="O77" i="31"/>
  <c r="P77" i="22"/>
  <c r="N87" i="22"/>
  <c r="N72" i="22"/>
  <c r="G50" i="4"/>
  <c r="I36" i="4"/>
  <c r="M36" i="16"/>
  <c r="M84" i="16"/>
  <c r="M74" i="16"/>
  <c r="N52" i="22"/>
  <c r="M79" i="16"/>
  <c r="N66" i="22"/>
  <c r="I54" i="4"/>
  <c r="I48" i="4"/>
  <c r="M48" i="16"/>
  <c r="N49" i="41"/>
  <c r="G9" i="4"/>
  <c r="L5" i="46"/>
  <c r="O47" i="31"/>
  <c r="P11" i="22"/>
  <c r="I9" i="4"/>
  <c r="M64" i="16"/>
  <c r="M30" i="16"/>
  <c r="L63" i="36"/>
  <c r="M54" i="31"/>
  <c r="N47" i="22"/>
  <c r="H47" i="14"/>
  <c r="C71" i="59" s="1"/>
  <c r="G47" i="4"/>
  <c r="G58" i="4"/>
  <c r="M11" i="16"/>
  <c r="H9" i="14"/>
  <c r="C39" i="59" s="1"/>
  <c r="M73" i="16"/>
  <c r="P65" i="22"/>
  <c r="I65" i="4"/>
  <c r="M85" i="16"/>
  <c r="L68" i="36"/>
  <c r="L68" i="51"/>
  <c r="G64" i="4"/>
  <c r="G61" i="4"/>
  <c r="L64" i="51"/>
  <c r="P4" i="22"/>
  <c r="M5" i="16"/>
  <c r="L5" i="36"/>
  <c r="N36" i="36"/>
  <c r="M7" i="16"/>
  <c r="O89" i="31"/>
  <c r="N66" i="36"/>
  <c r="N55" i="36"/>
  <c r="P5" i="22"/>
  <c r="M6" i="16"/>
  <c r="M4" i="16"/>
  <c r="P74" i="22"/>
  <c r="O4" i="31"/>
  <c r="H64" i="14"/>
  <c r="C76" i="59" s="1"/>
  <c r="H68" i="14"/>
  <c r="C45" i="59" s="1"/>
  <c r="I88" i="4"/>
  <c r="M88" i="31"/>
  <c r="N88" i="22"/>
  <c r="G88" i="4"/>
  <c r="P30" i="22"/>
  <c r="N64" i="41"/>
  <c r="L86" i="51"/>
  <c r="L71" i="46"/>
  <c r="L58" i="51"/>
  <c r="L32" i="51"/>
  <c r="L62" i="51"/>
  <c r="N88" i="41"/>
  <c r="L88" i="46"/>
  <c r="L88" i="36"/>
  <c r="L88" i="51"/>
  <c r="H72" i="14"/>
  <c r="C44" i="59" s="1"/>
  <c r="N91" i="36"/>
  <c r="H88" i="14"/>
  <c r="C56" i="59" s="1"/>
  <c r="L55" i="51"/>
  <c r="L32" i="46"/>
  <c r="L36" i="46"/>
  <c r="L10" i="36"/>
  <c r="N53" i="41"/>
  <c r="L71" i="36"/>
  <c r="L75" i="51"/>
  <c r="N71" i="41"/>
  <c r="L60" i="51"/>
  <c r="H65" i="14"/>
  <c r="C60" i="59" s="1"/>
  <c r="H52" i="14"/>
  <c r="C24" i="59" s="1"/>
  <c r="N41" i="41"/>
  <c r="L6" i="46"/>
  <c r="P34" i="22"/>
  <c r="N33" i="36"/>
  <c r="O34" i="31"/>
  <c r="N74" i="36"/>
  <c r="L77" i="51"/>
  <c r="L89" i="36"/>
  <c r="M66" i="31"/>
  <c r="N34" i="41"/>
  <c r="L84" i="51"/>
  <c r="H76" i="14"/>
  <c r="C89" i="59" s="1"/>
  <c r="L62" i="36"/>
  <c r="N62" i="36"/>
  <c r="O62" i="31"/>
  <c r="N58" i="36"/>
  <c r="N10" i="36"/>
  <c r="L85" i="51"/>
  <c r="H75" i="14"/>
  <c r="C41" i="59" s="1"/>
  <c r="L59" i="46"/>
  <c r="N59" i="41"/>
  <c r="M59" i="31"/>
  <c r="L55" i="46"/>
  <c r="L55" i="36"/>
  <c r="L11" i="36"/>
  <c r="N11" i="36"/>
  <c r="O70" i="31"/>
  <c r="M35" i="31"/>
  <c r="N74" i="41"/>
  <c r="M84" i="31"/>
  <c r="L69" i="46"/>
  <c r="L63" i="46"/>
  <c r="N63" i="41"/>
  <c r="H63" i="14"/>
  <c r="C73" i="59" s="1"/>
  <c r="L63" i="51"/>
  <c r="L54" i="51"/>
  <c r="M47" i="31"/>
  <c r="L47" i="36"/>
  <c r="N30" i="41"/>
  <c r="L7" i="51"/>
  <c r="M7" i="31"/>
  <c r="L7" i="36"/>
  <c r="L33" i="51"/>
  <c r="N65" i="36"/>
  <c r="O79" i="31"/>
  <c r="H41" i="14"/>
  <c r="C52" i="59" s="1"/>
  <c r="O33" i="31"/>
  <c r="N35" i="36"/>
  <c r="M91" i="31"/>
  <c r="M87" i="31"/>
  <c r="L87" i="51"/>
  <c r="N87" i="41"/>
  <c r="L87" i="46"/>
  <c r="M83" i="31"/>
  <c r="N72" i="41"/>
  <c r="N50" i="41"/>
  <c r="N5" i="36"/>
  <c r="N47" i="41"/>
  <c r="O75" i="31"/>
  <c r="L60" i="36"/>
  <c r="O88" i="31"/>
  <c r="L76" i="36"/>
  <c r="L72" i="36"/>
  <c r="M72" i="31"/>
  <c r="L72" i="51"/>
  <c r="L72" i="46"/>
  <c r="L65" i="46"/>
  <c r="L42" i="46"/>
  <c r="H70" i="14"/>
  <c r="C46" i="59" s="1"/>
  <c r="O52" i="31"/>
  <c r="L52" i="51"/>
  <c r="N52" i="41"/>
  <c r="M52" i="31"/>
  <c r="L52" i="36"/>
  <c r="N8" i="41"/>
  <c r="L8" i="36"/>
  <c r="L8" i="46"/>
  <c r="H8" i="14"/>
  <c r="C86" i="59" s="1"/>
  <c r="N36" i="41"/>
  <c r="L36" i="51"/>
  <c r="L36" i="36"/>
  <c r="M36" i="31"/>
  <c r="N80" i="41"/>
  <c r="L80" i="51"/>
  <c r="M80" i="31"/>
  <c r="N76" i="41"/>
  <c r="L76" i="46"/>
  <c r="L76" i="51"/>
  <c r="L74" i="36"/>
  <c r="N71" i="36"/>
  <c r="L61" i="46"/>
  <c r="O61" i="31"/>
  <c r="M55" i="31"/>
  <c r="N55" i="41"/>
  <c r="M51" i="31"/>
  <c r="L51" i="36"/>
  <c r="N51" i="41"/>
  <c r="N50" i="36"/>
  <c r="O50" i="31"/>
  <c r="N59" i="36"/>
  <c r="M34" i="31"/>
  <c r="N56" i="36"/>
  <c r="N77" i="36"/>
  <c r="N7" i="36"/>
  <c r="N86" i="36"/>
  <c r="N75" i="41"/>
  <c r="M75" i="31"/>
  <c r="L75" i="46"/>
  <c r="N75" i="22"/>
  <c r="P47" i="22"/>
  <c r="N47" i="36"/>
  <c r="N4" i="36"/>
  <c r="D2" i="57"/>
  <c r="N79" i="41"/>
  <c r="N79" i="22"/>
  <c r="M79" i="31"/>
  <c r="P59" i="22"/>
  <c r="P50" i="22"/>
  <c r="N32" i="22"/>
  <c r="H32" i="14"/>
  <c r="C8" i="59" s="1"/>
  <c r="N10" i="22"/>
  <c r="P33" i="22"/>
  <c r="O7" i="31"/>
  <c r="P7" i="22"/>
  <c r="M78" i="16"/>
  <c r="P85" i="22"/>
  <c r="M53" i="16"/>
  <c r="N53" i="36"/>
  <c r="O53" i="31"/>
  <c r="P53" i="22"/>
  <c r="O80" i="31"/>
  <c r="N70" i="36"/>
  <c r="P66" i="22"/>
  <c r="P6" i="22"/>
  <c r="N6" i="36"/>
  <c r="O84" i="31"/>
  <c r="N73" i="36"/>
  <c r="O73" i="31"/>
  <c r="O63" i="31"/>
  <c r="N63" i="36"/>
  <c r="N52" i="36"/>
  <c r="O48" i="31"/>
  <c r="O35" i="31"/>
  <c r="N64" i="36"/>
  <c r="N61" i="36"/>
  <c r="H7" i="14"/>
  <c r="C78" i="59" s="1"/>
  <c r="N7" i="41"/>
  <c r="L79" i="46"/>
  <c r="L79" i="51"/>
  <c r="P42" i="22"/>
  <c r="P78" i="22"/>
  <c r="O85" i="31"/>
  <c r="O55" i="31"/>
  <c r="N9" i="36"/>
  <c r="O9" i="31"/>
  <c r="H53" i="14"/>
  <c r="C43" i="59" s="1"/>
  <c r="M41" i="16"/>
  <c r="N41" i="36"/>
  <c r="P41" i="22"/>
  <c r="I41" i="4"/>
  <c r="O41" i="31"/>
  <c r="O43" i="31"/>
  <c r="O78" i="31"/>
  <c r="N42" i="36"/>
  <c r="N78" i="36"/>
  <c r="I53" i="4"/>
  <c r="P87" i="22"/>
  <c r="N87" i="36"/>
  <c r="O87" i="31"/>
  <c r="M72" i="16"/>
  <c r="P76" i="22"/>
  <c r="O76" i="31"/>
  <c r="N76" i="36"/>
  <c r="O68" i="31"/>
  <c r="O5" i="31"/>
  <c r="N49" i="36"/>
  <c r="O66" i="31"/>
  <c r="N48" i="36"/>
  <c r="O83" i="31"/>
  <c r="O49" i="31"/>
  <c r="N51" i="22"/>
  <c r="L51" i="46"/>
  <c r="G51" i="4"/>
  <c r="M43" i="31"/>
  <c r="M56" i="31"/>
  <c r="L56" i="36"/>
  <c r="N56" i="41"/>
  <c r="L50" i="51"/>
  <c r="M68" i="16"/>
  <c r="N6" i="22"/>
  <c r="O56" i="31"/>
  <c r="M66" i="16"/>
  <c r="P62" i="22"/>
  <c r="O58" i="31"/>
  <c r="N76" i="22"/>
  <c r="M59" i="16"/>
  <c r="N72" i="36"/>
  <c r="N63" i="22"/>
  <c r="L35" i="46"/>
  <c r="N35" i="41"/>
  <c r="L52" i="46"/>
  <c r="I32" i="4"/>
  <c r="M32" i="16"/>
  <c r="P32" i="22"/>
  <c r="G91" i="4"/>
  <c r="L59" i="36"/>
  <c r="G59" i="4"/>
  <c r="L8" i="51"/>
  <c r="H58" i="14"/>
  <c r="C29" i="59" s="1"/>
  <c r="I34" i="4"/>
  <c r="P75" i="22"/>
  <c r="M75" i="16"/>
  <c r="G32" i="4"/>
  <c r="G36" i="4"/>
  <c r="H36" i="14"/>
  <c r="C66" i="59" s="1"/>
  <c r="N60" i="22"/>
  <c r="L60" i="46"/>
  <c r="N32" i="36"/>
  <c r="N60" i="41"/>
  <c r="O36" i="31"/>
  <c r="H60" i="14"/>
  <c r="C97" i="59" s="1"/>
  <c r="M60" i="31"/>
  <c r="O32" i="31"/>
  <c r="M60" i="16"/>
  <c r="N75" i="36"/>
  <c r="P60" i="22"/>
  <c r="O60" i="31"/>
  <c r="N32" i="41"/>
  <c r="O51" i="31"/>
  <c r="N69" i="36"/>
  <c r="Q2" i="57"/>
  <c r="M4" i="31"/>
  <c r="L4" i="46"/>
  <c r="N4" i="41"/>
  <c r="L4" i="36"/>
  <c r="L4" i="51"/>
  <c r="H4" i="14"/>
  <c r="C58" i="59" s="1"/>
  <c r="E2" i="57"/>
  <c r="L104" i="16"/>
  <c r="P104" i="22" s="1"/>
  <c r="M104" i="16"/>
  <c r="J104" i="16"/>
  <c r="C102" i="57" s="1"/>
  <c r="N104" i="51"/>
  <c r="N104" i="36"/>
  <c r="P104" i="41"/>
  <c r="P83" i="57" l="1"/>
  <c r="P67" i="57"/>
  <c r="P31" i="57"/>
  <c r="P23" i="57"/>
  <c r="P82" i="57"/>
  <c r="P77" i="57"/>
  <c r="R77" i="57" s="1"/>
  <c r="W77" i="57" s="1"/>
  <c r="P71" i="57"/>
  <c r="P53" i="57"/>
  <c r="R53" i="57" s="1"/>
  <c r="W53" i="57" s="1"/>
  <c r="P47" i="57"/>
  <c r="P42" i="57"/>
  <c r="R42" i="57" s="1"/>
  <c r="W42" i="57" s="1"/>
  <c r="P30" i="57"/>
  <c r="P3" i="57"/>
  <c r="P95" i="57"/>
  <c r="R95" i="57" s="1"/>
  <c r="W95" i="57" s="1"/>
  <c r="P65" i="57"/>
  <c r="P88" i="57"/>
  <c r="P27" i="57"/>
  <c r="P21" i="57"/>
  <c r="P13" i="57"/>
  <c r="P22" i="57"/>
  <c r="P86" i="57"/>
  <c r="P81" i="57"/>
  <c r="R81" i="57" s="1"/>
  <c r="W81" i="57" s="1"/>
  <c r="P70" i="57"/>
  <c r="P58" i="57"/>
  <c r="P46" i="57"/>
  <c r="P34" i="57"/>
  <c r="R34" i="57" s="1"/>
  <c r="W34" i="57" s="1"/>
  <c r="P26" i="57"/>
  <c r="P29" i="57"/>
  <c r="R29" i="57" s="1"/>
  <c r="W29" i="57" s="1"/>
  <c r="P85" i="57"/>
  <c r="P74" i="57"/>
  <c r="R74" i="57" s="1"/>
  <c r="W74" i="57" s="1"/>
  <c r="P62" i="57"/>
  <c r="P50" i="57"/>
  <c r="P45" i="57"/>
  <c r="P33" i="57"/>
  <c r="P11" i="57"/>
  <c r="R11" i="57" s="1"/>
  <c r="W11" i="57" s="1"/>
  <c r="P6" i="57"/>
  <c r="P14" i="57"/>
  <c r="R14" i="57" s="1"/>
  <c r="W14" i="57" s="1"/>
  <c r="P91" i="57"/>
  <c r="P102" i="57"/>
  <c r="R102" i="57" s="1"/>
  <c r="W102" i="57" s="1"/>
  <c r="P90" i="57"/>
  <c r="P89" i="57"/>
  <c r="P55" i="57"/>
  <c r="J68" i="14"/>
  <c r="C43" i="58" s="1"/>
  <c r="L78" i="36"/>
  <c r="J38" i="57"/>
  <c r="H89" i="14"/>
  <c r="C7" i="59" s="1"/>
  <c r="J99" i="57"/>
  <c r="N103" i="22"/>
  <c r="B101" i="57"/>
  <c r="L103" i="36"/>
  <c r="N103" i="41"/>
  <c r="M103" i="31"/>
  <c r="L103" i="51"/>
  <c r="G103" i="4"/>
  <c r="B93" i="57"/>
  <c r="P93" i="57" s="1"/>
  <c r="M95" i="31"/>
  <c r="K95" i="16"/>
  <c r="N95" i="41"/>
  <c r="L95" i="46"/>
  <c r="B76" i="57"/>
  <c r="G78" i="4"/>
  <c r="N78" i="22"/>
  <c r="L78" i="46"/>
  <c r="K78" i="16"/>
  <c r="M78" i="31"/>
  <c r="B64" i="57"/>
  <c r="K66" i="16"/>
  <c r="K54" i="16"/>
  <c r="B52" i="57"/>
  <c r="P52" i="57" s="1"/>
  <c r="R52" i="57" s="1"/>
  <c r="W52" i="57" s="1"/>
  <c r="B40" i="57"/>
  <c r="K42" i="16"/>
  <c r="N42" i="22"/>
  <c r="B28" i="57"/>
  <c r="K30" i="16"/>
  <c r="M30" i="31"/>
  <c r="K14" i="16"/>
  <c r="B12" i="57"/>
  <c r="L14" i="46"/>
  <c r="G14" i="4"/>
  <c r="N14" i="22"/>
  <c r="L14" i="36"/>
  <c r="M14" i="31"/>
  <c r="L14" i="51"/>
  <c r="L102" i="51"/>
  <c r="C100" i="57"/>
  <c r="L102" i="36"/>
  <c r="N102" i="22"/>
  <c r="N81" i="22"/>
  <c r="L81" i="51"/>
  <c r="C79" i="57"/>
  <c r="K81" i="16"/>
  <c r="L81" i="46"/>
  <c r="M81" i="31"/>
  <c r="H81" i="14"/>
  <c r="C68" i="59" s="1"/>
  <c r="N81" i="41"/>
  <c r="K69" i="16"/>
  <c r="C67" i="57"/>
  <c r="O67" i="57" s="1"/>
  <c r="L69" i="36"/>
  <c r="K45" i="16"/>
  <c r="N45" i="22"/>
  <c r="L45" i="36"/>
  <c r="C43" i="57"/>
  <c r="O43" i="57" s="1"/>
  <c r="N45" i="41"/>
  <c r="L45" i="46"/>
  <c r="L45" i="51"/>
  <c r="H45" i="14"/>
  <c r="C32" i="59" s="1"/>
  <c r="M45" i="31"/>
  <c r="C31" i="57"/>
  <c r="K33" i="16"/>
  <c r="M21" i="31"/>
  <c r="C19" i="57"/>
  <c r="O19" i="57" s="1"/>
  <c r="K21" i="16"/>
  <c r="L21" i="46"/>
  <c r="H21" i="14"/>
  <c r="C72" i="59" s="1"/>
  <c r="N21" i="22"/>
  <c r="L21" i="36"/>
  <c r="L21" i="51"/>
  <c r="K9" i="16"/>
  <c r="C7" i="57"/>
  <c r="N91" i="22"/>
  <c r="L70" i="51"/>
  <c r="L53" i="36"/>
  <c r="L91" i="46"/>
  <c r="M65" i="31"/>
  <c r="L70" i="36"/>
  <c r="M42" i="31"/>
  <c r="H50" i="14"/>
  <c r="C13" i="59" s="1"/>
  <c r="N78" i="41"/>
  <c r="N91" i="41"/>
  <c r="L86" i="46"/>
  <c r="L54" i="46"/>
  <c r="L85" i="36"/>
  <c r="N62" i="41"/>
  <c r="L66" i="36"/>
  <c r="L89" i="51"/>
  <c r="M77" i="31"/>
  <c r="L41" i="46"/>
  <c r="H49" i="14"/>
  <c r="C77" i="59" s="1"/>
  <c r="L89" i="46"/>
  <c r="G30" i="4"/>
  <c r="N58" i="22"/>
  <c r="L9" i="36"/>
  <c r="N70" i="22"/>
  <c r="N5" i="41"/>
  <c r="G54" i="4"/>
  <c r="N5" i="51"/>
  <c r="N5" i="46"/>
  <c r="N79" i="51"/>
  <c r="P79" i="41"/>
  <c r="N79" i="36"/>
  <c r="O64" i="31"/>
  <c r="J64" i="14"/>
  <c r="C75" i="58" s="1"/>
  <c r="N43" i="46"/>
  <c r="N43" i="36"/>
  <c r="J9" i="14"/>
  <c r="C41" i="58" s="1"/>
  <c r="N9" i="51"/>
  <c r="P91" i="41"/>
  <c r="N91" i="46"/>
  <c r="J86" i="14"/>
  <c r="C40" i="58" s="1"/>
  <c r="P86" i="41"/>
  <c r="J76" i="14"/>
  <c r="C87" i="58" s="1"/>
  <c r="N76" i="51"/>
  <c r="N70" i="51"/>
  <c r="P70" i="41"/>
  <c r="N70" i="46"/>
  <c r="P65" i="41"/>
  <c r="N65" i="46"/>
  <c r="J65" i="14"/>
  <c r="C68" i="58" s="1"/>
  <c r="N61" i="51"/>
  <c r="P61" i="41"/>
  <c r="J55" i="14"/>
  <c r="C51" i="58" s="1"/>
  <c r="N55" i="51"/>
  <c r="P55" i="41"/>
  <c r="N51" i="46"/>
  <c r="N51" i="51"/>
  <c r="P51" i="41"/>
  <c r="J6" i="14"/>
  <c r="C88" i="58" s="1"/>
  <c r="N6" i="46"/>
  <c r="L9" i="51"/>
  <c r="N80" i="36"/>
  <c r="N80" i="46"/>
  <c r="P80" i="41"/>
  <c r="O26" i="31"/>
  <c r="H14" i="14"/>
  <c r="C82" i="59" s="1"/>
  <c r="N13" i="41"/>
  <c r="N21" i="41"/>
  <c r="E56" i="57"/>
  <c r="B80" i="57"/>
  <c r="L82" i="36"/>
  <c r="G82" i="4"/>
  <c r="N82" i="22"/>
  <c r="M82" i="31"/>
  <c r="L82" i="46"/>
  <c r="K82" i="16"/>
  <c r="L82" i="51"/>
  <c r="H82" i="14"/>
  <c r="C74" i="59" s="1"/>
  <c r="B72" i="57"/>
  <c r="G74" i="4"/>
  <c r="K74" i="16"/>
  <c r="B60" i="57"/>
  <c r="K62" i="16"/>
  <c r="M62" i="31"/>
  <c r="G62" i="4"/>
  <c r="N62" i="22"/>
  <c r="K50" i="16"/>
  <c r="B48" i="57"/>
  <c r="M50" i="31"/>
  <c r="N50" i="22"/>
  <c r="B36" i="57"/>
  <c r="G38" i="4"/>
  <c r="N38" i="22"/>
  <c r="L38" i="51"/>
  <c r="M38" i="31"/>
  <c r="K38" i="16"/>
  <c r="L38" i="46"/>
  <c r="L38" i="36"/>
  <c r="B24" i="57"/>
  <c r="M26" i="31"/>
  <c r="K26" i="16"/>
  <c r="N26" i="41"/>
  <c r="L26" i="36"/>
  <c r="N26" i="22"/>
  <c r="L26" i="46"/>
  <c r="G26" i="4"/>
  <c r="B16" i="57"/>
  <c r="P16" i="57" s="1"/>
  <c r="R16" i="57" s="1"/>
  <c r="W16" i="57" s="1"/>
  <c r="L18" i="51"/>
  <c r="M18" i="31"/>
  <c r="N18" i="41"/>
  <c r="H18" i="14"/>
  <c r="C49" i="59" s="1"/>
  <c r="L18" i="46"/>
  <c r="K18" i="16"/>
  <c r="G18" i="4"/>
  <c r="L18" i="36"/>
  <c r="B8" i="57"/>
  <c r="K10" i="16"/>
  <c r="H10" i="14"/>
  <c r="C35" i="59" s="1"/>
  <c r="G10" i="4"/>
  <c r="L10" i="51"/>
  <c r="M10" i="31"/>
  <c r="K6" i="16"/>
  <c r="B4" i="57"/>
  <c r="G6" i="4"/>
  <c r="C96" i="57"/>
  <c r="L98" i="46"/>
  <c r="L98" i="36"/>
  <c r="K85" i="16"/>
  <c r="N85" i="22"/>
  <c r="C83" i="57"/>
  <c r="N85" i="41"/>
  <c r="C71" i="57"/>
  <c r="M73" i="31"/>
  <c r="N73" i="22"/>
  <c r="C59" i="57"/>
  <c r="O59" i="57" s="1"/>
  <c r="K61" i="16"/>
  <c r="K49" i="16"/>
  <c r="C47" i="57"/>
  <c r="O47" i="57" s="1"/>
  <c r="L49" i="46"/>
  <c r="C39" i="57"/>
  <c r="O39" i="57" s="1"/>
  <c r="K41" i="16"/>
  <c r="K29" i="16"/>
  <c r="C27" i="57"/>
  <c r="O27" i="57" s="1"/>
  <c r="L29" i="36"/>
  <c r="H29" i="14"/>
  <c r="C12" i="59" s="1"/>
  <c r="L29" i="51"/>
  <c r="N29" i="22"/>
  <c r="M29" i="31"/>
  <c r="L29" i="46"/>
  <c r="N29" i="41"/>
  <c r="H17" i="14"/>
  <c r="C27" i="59" s="1"/>
  <c r="N17" i="41"/>
  <c r="K17" i="16"/>
  <c r="N17" i="22"/>
  <c r="L17" i="46"/>
  <c r="C15" i="57"/>
  <c r="L17" i="51"/>
  <c r="M17" i="31"/>
  <c r="K5" i="16"/>
  <c r="M5" i="31"/>
  <c r="L5" i="51"/>
  <c r="C3" i="57"/>
  <c r="O3" i="57" s="1"/>
  <c r="N5" i="22"/>
  <c r="L104" i="46"/>
  <c r="M33" i="31"/>
  <c r="L73" i="51"/>
  <c r="N53" i="22"/>
  <c r="L66" i="46"/>
  <c r="H91" i="14"/>
  <c r="C85" i="59" s="1"/>
  <c r="L73" i="36"/>
  <c r="N69" i="41"/>
  <c r="L74" i="51"/>
  <c r="H42" i="14"/>
  <c r="C42" i="59" s="1"/>
  <c r="M58" i="31"/>
  <c r="L91" i="51"/>
  <c r="L41" i="36"/>
  <c r="L54" i="36"/>
  <c r="L86" i="36"/>
  <c r="L61" i="51"/>
  <c r="L66" i="51"/>
  <c r="H30" i="14"/>
  <c r="C57" i="59" s="1"/>
  <c r="L77" i="36"/>
  <c r="H85" i="14"/>
  <c r="C36" i="59" s="1"/>
  <c r="L78" i="51"/>
  <c r="L49" i="36"/>
  <c r="L42" i="36"/>
  <c r="L58" i="36"/>
  <c r="N9" i="41"/>
  <c r="L6" i="36"/>
  <c r="N69" i="22"/>
  <c r="N9" i="22"/>
  <c r="N49" i="22"/>
  <c r="N54" i="36"/>
  <c r="N6" i="41"/>
  <c r="N86" i="46"/>
  <c r="P47" i="41"/>
  <c r="G42" i="4"/>
  <c r="L81" i="36"/>
  <c r="N30" i="46"/>
  <c r="N30" i="36"/>
  <c r="O30" i="31"/>
  <c r="P30" i="41"/>
  <c r="N10" i="46"/>
  <c r="P10" i="41"/>
  <c r="N23" i="51"/>
  <c r="P23" i="41"/>
  <c r="N23" i="36"/>
  <c r="N19" i="46"/>
  <c r="P19" i="41"/>
  <c r="J27" i="14"/>
  <c r="C59" i="58" s="1"/>
  <c r="K91" i="16"/>
  <c r="P93" i="41"/>
  <c r="N93" i="46"/>
  <c r="B97" i="57"/>
  <c r="N99" i="22"/>
  <c r="N99" i="41"/>
  <c r="L99" i="46"/>
  <c r="K99" i="16"/>
  <c r="M99" i="31"/>
  <c r="B84" i="57"/>
  <c r="P84" i="57" s="1"/>
  <c r="R84" i="57" s="1"/>
  <c r="W84" i="57" s="1"/>
  <c r="G86" i="4"/>
  <c r="K86" i="16"/>
  <c r="N86" i="22"/>
  <c r="B68" i="57"/>
  <c r="G70" i="4"/>
  <c r="K70" i="16"/>
  <c r="B56" i="57"/>
  <c r="K58" i="16"/>
  <c r="H46" i="14"/>
  <c r="C94" i="59" s="1"/>
  <c r="N46" i="22"/>
  <c r="L46" i="51"/>
  <c r="K46" i="16"/>
  <c r="L46" i="46"/>
  <c r="B44" i="57"/>
  <c r="L46" i="36"/>
  <c r="G46" i="4"/>
  <c r="M46" i="31"/>
  <c r="B32" i="57"/>
  <c r="N34" i="22"/>
  <c r="L34" i="36"/>
  <c r="G34" i="4"/>
  <c r="B20" i="57"/>
  <c r="K22" i="16"/>
  <c r="H22" i="14"/>
  <c r="C70" i="59" s="1"/>
  <c r="L22" i="51"/>
  <c r="L22" i="46"/>
  <c r="N22" i="41"/>
  <c r="L22" i="36"/>
  <c r="N22" i="22"/>
  <c r="C92" i="57"/>
  <c r="L94" i="46"/>
  <c r="K89" i="16"/>
  <c r="C87" i="57"/>
  <c r="O87" i="57" s="1"/>
  <c r="C75" i="57"/>
  <c r="O75" i="57" s="1"/>
  <c r="K77" i="16"/>
  <c r="C63" i="57"/>
  <c r="O63" i="57" s="1"/>
  <c r="K65" i="16"/>
  <c r="N65" i="22"/>
  <c r="C51" i="57"/>
  <c r="K53" i="16"/>
  <c r="K37" i="16"/>
  <c r="M37" i="31"/>
  <c r="L37" i="46"/>
  <c r="C35" i="57"/>
  <c r="N37" i="22"/>
  <c r="L37" i="36"/>
  <c r="N37" i="41"/>
  <c r="L37" i="51"/>
  <c r="H37" i="14"/>
  <c r="C31" i="59" s="1"/>
  <c r="K25" i="16"/>
  <c r="C23" i="57"/>
  <c r="O23" i="57" s="1"/>
  <c r="L25" i="36"/>
  <c r="L25" i="51"/>
  <c r="L25" i="46"/>
  <c r="H25" i="14"/>
  <c r="C83" i="59" s="1"/>
  <c r="N25" i="41"/>
  <c r="K13" i="16"/>
  <c r="L13" i="36"/>
  <c r="C11" i="57"/>
  <c r="O11" i="57" s="1"/>
  <c r="M13" i="31"/>
  <c r="L13" i="46"/>
  <c r="N13" i="22"/>
  <c r="L13" i="51"/>
  <c r="N104" i="46"/>
  <c r="M53" i="31"/>
  <c r="H66" i="14"/>
  <c r="C25" i="59" s="1"/>
  <c r="N58" i="41"/>
  <c r="M61" i="31"/>
  <c r="M74" i="31"/>
  <c r="L104" i="36"/>
  <c r="L70" i="46"/>
  <c r="O104" i="31"/>
  <c r="K104" i="16"/>
  <c r="N33" i="41"/>
  <c r="M6" i="31"/>
  <c r="L53" i="51"/>
  <c r="H73" i="14"/>
  <c r="C98" i="59" s="1"/>
  <c r="N61" i="41"/>
  <c r="L74" i="46"/>
  <c r="N70" i="41"/>
  <c r="L42" i="51"/>
  <c r="L65" i="36"/>
  <c r="M69" i="31"/>
  <c r="L58" i="46"/>
  <c r="L91" i="36"/>
  <c r="L41" i="51"/>
  <c r="L33" i="46"/>
  <c r="H54" i="14"/>
  <c r="C96" i="59" s="1"/>
  <c r="N54" i="41"/>
  <c r="H74" i="14"/>
  <c r="C22" i="59" s="1"/>
  <c r="M89" i="31"/>
  <c r="L61" i="36"/>
  <c r="N66" i="41"/>
  <c r="M41" i="31"/>
  <c r="H77" i="14"/>
  <c r="C61" i="59" s="1"/>
  <c r="L30" i="46"/>
  <c r="L65" i="51"/>
  <c r="H78" i="14"/>
  <c r="C26" i="59" s="1"/>
  <c r="N42" i="41"/>
  <c r="N86" i="41"/>
  <c r="L34" i="46"/>
  <c r="H86" i="14"/>
  <c r="C30" i="59" s="1"/>
  <c r="N30" i="22"/>
  <c r="H69" i="14"/>
  <c r="C4" i="59" s="1"/>
  <c r="O59" i="31"/>
  <c r="M9" i="31"/>
  <c r="L6" i="51"/>
  <c r="N54" i="22"/>
  <c r="N74" i="22"/>
  <c r="M85" i="31"/>
  <c r="L9" i="46"/>
  <c r="M49" i="31"/>
  <c r="L50" i="36"/>
  <c r="N77" i="41"/>
  <c r="H33" i="14"/>
  <c r="C65" i="59" s="1"/>
  <c r="G66" i="4"/>
  <c r="N51" i="36"/>
  <c r="N89" i="22"/>
  <c r="N61" i="46"/>
  <c r="P76" i="41"/>
  <c r="N77" i="22"/>
  <c r="L30" i="36"/>
  <c r="L33" i="36"/>
  <c r="G22" i="4"/>
  <c r="N25" i="22"/>
  <c r="P26" i="41"/>
  <c r="N38" i="41"/>
  <c r="N18" i="22"/>
  <c r="M22" i="31"/>
  <c r="J42" i="14"/>
  <c r="C47" i="58" s="1"/>
  <c r="N89" i="36"/>
  <c r="N85" i="51"/>
  <c r="N69" i="46"/>
  <c r="P64" i="41"/>
  <c r="N59" i="46"/>
  <c r="J54" i="14"/>
  <c r="C94" i="58" s="1"/>
  <c r="P50" i="41"/>
  <c r="P9" i="41"/>
  <c r="N79" i="46"/>
  <c r="N41" i="51"/>
  <c r="J91" i="14"/>
  <c r="C83" i="58" s="1"/>
  <c r="N86" i="51"/>
  <c r="J70" i="14"/>
  <c r="C54" i="58" s="1"/>
  <c r="J61" i="14"/>
  <c r="C82" i="58" s="1"/>
  <c r="J47" i="14"/>
  <c r="C69" i="58" s="1"/>
  <c r="N32" i="51"/>
  <c r="N34" i="36"/>
  <c r="J33" i="14"/>
  <c r="C61" i="58" s="1"/>
  <c r="P75" i="41"/>
  <c r="N35" i="46"/>
  <c r="O94" i="31"/>
  <c r="N94" i="51"/>
  <c r="N92" i="46"/>
  <c r="N103" i="36"/>
  <c r="N103" i="46"/>
  <c r="N102" i="51"/>
  <c r="N87" i="51"/>
  <c r="N26" i="51"/>
  <c r="N10" i="51"/>
  <c r="N76" i="46"/>
  <c r="P17" i="41"/>
  <c r="N6" i="51"/>
  <c r="N65" i="51"/>
  <c r="J77" i="14"/>
  <c r="C66" i="58" s="1"/>
  <c r="J53" i="14"/>
  <c r="C52" i="58" s="1"/>
  <c r="N83" i="51"/>
  <c r="J80" i="14"/>
  <c r="C38" i="58" s="1"/>
  <c r="N27" i="36"/>
  <c r="N23" i="46"/>
  <c r="N19" i="36"/>
  <c r="N47" i="46"/>
  <c r="J98" i="14"/>
  <c r="C103" i="58" s="1"/>
  <c r="N44" i="46"/>
  <c r="I98" i="4"/>
  <c r="P98" i="41"/>
  <c r="N98" i="46"/>
  <c r="N95" i="51"/>
  <c r="M67" i="16"/>
  <c r="N67" i="36"/>
  <c r="G102" i="4"/>
  <c r="N102" i="41"/>
  <c r="H102" i="14"/>
  <c r="C63" i="59" s="1"/>
  <c r="L102" i="46"/>
  <c r="B96" i="57"/>
  <c r="M98" i="31"/>
  <c r="L98" i="51"/>
  <c r="B92" i="57"/>
  <c r="P92" i="57" s="1"/>
  <c r="L94" i="51"/>
  <c r="L94" i="36"/>
  <c r="K94" i="16"/>
  <c r="G57" i="4"/>
  <c r="H57" i="14"/>
  <c r="C87" i="59" s="1"/>
  <c r="M57" i="31"/>
  <c r="L57" i="51"/>
  <c r="J82" i="14"/>
  <c r="C97" i="58" s="1"/>
  <c r="P16" i="41"/>
  <c r="K98" i="16"/>
  <c r="I102" i="4"/>
  <c r="M102" i="16"/>
  <c r="P102" i="41"/>
  <c r="J102" i="14"/>
  <c r="C56" i="58" s="1"/>
  <c r="N102" i="46"/>
  <c r="I94" i="4"/>
  <c r="M94" i="16"/>
  <c r="N96" i="51"/>
  <c r="N96" i="36"/>
  <c r="P101" i="22"/>
  <c r="O57" i="31"/>
  <c r="N98" i="36"/>
  <c r="N98" i="22"/>
  <c r="M98" i="16"/>
  <c r="G94" i="4"/>
  <c r="N31" i="36"/>
  <c r="I101" i="4"/>
  <c r="O101" i="31"/>
  <c r="I93" i="4"/>
  <c r="N93" i="51"/>
  <c r="J93" i="14"/>
  <c r="C99" i="58" s="1"/>
  <c r="N93" i="36"/>
  <c r="P93" i="22"/>
  <c r="N94" i="36"/>
  <c r="M100" i="16"/>
  <c r="N100" i="51"/>
  <c r="N16" i="22"/>
  <c r="M16" i="31"/>
  <c r="N31" i="41"/>
  <c r="H31" i="14"/>
  <c r="C51" i="59" s="1"/>
  <c r="H101" i="14"/>
  <c r="C20" i="59" s="1"/>
  <c r="L101" i="51"/>
  <c r="H92" i="14"/>
  <c r="C62" i="59" s="1"/>
  <c r="L96" i="46"/>
  <c r="L92" i="36"/>
  <c r="M93" i="31"/>
  <c r="N97" i="22"/>
  <c r="M96" i="16"/>
  <c r="N97" i="41"/>
  <c r="M99" i="16"/>
  <c r="H97" i="14"/>
  <c r="C102" i="59" s="1"/>
  <c r="N101" i="22"/>
  <c r="M31" i="16"/>
  <c r="P103" i="22"/>
  <c r="M101" i="16"/>
  <c r="D99" i="57"/>
  <c r="J57" i="14"/>
  <c r="C86" i="58" s="1"/>
  <c r="M100" i="31"/>
  <c r="L100" i="51"/>
  <c r="N67" i="22"/>
  <c r="L16" i="46"/>
  <c r="L101" i="36"/>
  <c r="L97" i="46"/>
  <c r="K97" i="16"/>
  <c r="L97" i="36"/>
  <c r="P99" i="41"/>
  <c r="N99" i="46"/>
  <c r="H99" i="14"/>
  <c r="C50" i="59" s="1"/>
  <c r="H26" i="14"/>
  <c r="C5" i="59" s="1"/>
  <c r="H38" i="14"/>
  <c r="C19" i="59" s="1"/>
  <c r="O9" i="57"/>
  <c r="N77" i="51"/>
  <c r="H34" i="14"/>
  <c r="C48" i="59" s="1"/>
  <c r="J24" i="57"/>
  <c r="J97" i="57"/>
  <c r="H62" i="14"/>
  <c r="C33" i="59" s="1"/>
  <c r="J23" i="14"/>
  <c r="C11" i="58" s="1"/>
  <c r="J40" i="14"/>
  <c r="C31" i="58" s="1"/>
  <c r="N16" i="46"/>
  <c r="I16" i="4"/>
  <c r="P16" i="22"/>
  <c r="M16" i="16"/>
  <c r="O16" i="31"/>
  <c r="P74" i="41"/>
  <c r="J36" i="14"/>
  <c r="C58" i="58" s="1"/>
  <c r="N14" i="46"/>
  <c r="J14" i="14"/>
  <c r="C79" i="58" s="1"/>
  <c r="J49" i="14"/>
  <c r="C76" i="58" s="1"/>
  <c r="J45" i="14"/>
  <c r="C23" i="58" s="1"/>
  <c r="I45" i="4"/>
  <c r="P45" i="22"/>
  <c r="P45" i="41"/>
  <c r="N45" i="46"/>
  <c r="I37" i="4"/>
  <c r="M37" i="16"/>
  <c r="N37" i="51"/>
  <c r="P37" i="22"/>
  <c r="O37" i="31"/>
  <c r="P37" i="41"/>
  <c r="J37" i="14"/>
  <c r="C25" i="58" s="1"/>
  <c r="N37" i="36"/>
  <c r="N28" i="51"/>
  <c r="P28" i="22"/>
  <c r="N28" i="36"/>
  <c r="P28" i="41"/>
  <c r="O28" i="31"/>
  <c r="J28" i="14"/>
  <c r="C28" i="58" s="1"/>
  <c r="I28" i="4"/>
  <c r="M28" i="16"/>
  <c r="J24" i="14"/>
  <c r="C90" i="58" s="1"/>
  <c r="M24" i="16"/>
  <c r="O24" i="31"/>
  <c r="N24" i="46"/>
  <c r="I24" i="4"/>
  <c r="N24" i="51"/>
  <c r="J20" i="14"/>
  <c r="C89" i="58" s="1"/>
  <c r="N20" i="46"/>
  <c r="M20" i="16"/>
  <c r="O20" i="31"/>
  <c r="I20" i="4"/>
  <c r="N20" i="36"/>
  <c r="J15" i="14"/>
  <c r="C42" i="58" s="1"/>
  <c r="O15" i="31"/>
  <c r="M15" i="16"/>
  <c r="P15" i="41"/>
  <c r="P15" i="22"/>
  <c r="N15" i="51"/>
  <c r="N11" i="51"/>
  <c r="I11" i="4"/>
  <c r="P7" i="41"/>
  <c r="N63" i="51"/>
  <c r="N54" i="51"/>
  <c r="N46" i="46"/>
  <c r="P46" i="22"/>
  <c r="P46" i="41"/>
  <c r="O46" i="31"/>
  <c r="N46" i="36"/>
  <c r="J46" i="14"/>
  <c r="C92" i="58" s="1"/>
  <c r="N38" i="51"/>
  <c r="N38" i="36"/>
  <c r="O38" i="31"/>
  <c r="J38" i="14"/>
  <c r="C19" i="58" s="1"/>
  <c r="P38" i="22"/>
  <c r="J29" i="14"/>
  <c r="C13" i="58" s="1"/>
  <c r="N25" i="46"/>
  <c r="P25" i="22"/>
  <c r="P25" i="41"/>
  <c r="M25" i="16"/>
  <c r="J25" i="14"/>
  <c r="C81" i="58" s="1"/>
  <c r="J21" i="14"/>
  <c r="C73" i="58" s="1"/>
  <c r="N21" i="36"/>
  <c r="O21" i="31"/>
  <c r="N21" i="51"/>
  <c r="P21" i="22"/>
  <c r="P21" i="41"/>
  <c r="M21" i="16"/>
  <c r="J17" i="14"/>
  <c r="C27" i="58" s="1"/>
  <c r="N17" i="51"/>
  <c r="N17" i="46"/>
  <c r="O17" i="31"/>
  <c r="N12" i="51"/>
  <c r="P12" i="41"/>
  <c r="P12" i="22"/>
  <c r="J12" i="14"/>
  <c r="C17" i="58" s="1"/>
  <c r="M12" i="16"/>
  <c r="P85" i="41"/>
  <c r="N85" i="46"/>
  <c r="N81" i="46"/>
  <c r="N81" i="36"/>
  <c r="P81" i="22"/>
  <c r="J81" i="14"/>
  <c r="C57" i="58" s="1"/>
  <c r="N64" i="46"/>
  <c r="N60" i="46"/>
  <c r="P43" i="41"/>
  <c r="P43" i="22"/>
  <c r="P39" i="41"/>
  <c r="O39" i="31"/>
  <c r="J39" i="14"/>
  <c r="C91" i="58" s="1"/>
  <c r="N39" i="36"/>
  <c r="P39" i="22"/>
  <c r="N39" i="51"/>
  <c r="P26" i="22"/>
  <c r="N26" i="46"/>
  <c r="P22" i="41"/>
  <c r="P22" i="22"/>
  <c r="N22" i="36"/>
  <c r="J22" i="14"/>
  <c r="C67" i="58" s="1"/>
  <c r="O22" i="31"/>
  <c r="N22" i="51"/>
  <c r="O18" i="31"/>
  <c r="J18" i="14"/>
  <c r="C60" i="58" s="1"/>
  <c r="N18" i="46"/>
  <c r="N18" i="36"/>
  <c r="N13" i="46"/>
  <c r="N13" i="36"/>
  <c r="P13" i="41"/>
  <c r="O13" i="31"/>
  <c r="J13" i="14"/>
  <c r="C15" i="58" s="1"/>
  <c r="P13" i="22"/>
  <c r="J5" i="14"/>
  <c r="C80" i="58" s="1"/>
  <c r="N104" i="22"/>
  <c r="H104" i="14"/>
  <c r="C67" i="59" s="1"/>
  <c r="M104" i="31"/>
  <c r="O74" i="31"/>
  <c r="N88" i="36"/>
  <c r="N85" i="36"/>
  <c r="O8" i="31"/>
  <c r="O40" i="31"/>
  <c r="N9" i="46"/>
  <c r="N41" i="46"/>
  <c r="N72" i="46"/>
  <c r="J88" i="14"/>
  <c r="C64" i="58" s="1"/>
  <c r="J58" i="14"/>
  <c r="C30" i="58" s="1"/>
  <c r="P59" i="41"/>
  <c r="N89" i="46"/>
  <c r="J8" i="14"/>
  <c r="C84" i="58" s="1"/>
  <c r="N42" i="51"/>
  <c r="N35" i="51"/>
  <c r="N78" i="51"/>
  <c r="N33" i="46"/>
  <c r="N53" i="46"/>
  <c r="P60" i="41"/>
  <c r="N50" i="46"/>
  <c r="N36" i="51"/>
  <c r="J10" i="14"/>
  <c r="C35" i="58" s="1"/>
  <c r="N64" i="51"/>
  <c r="N84" i="46"/>
  <c r="N54" i="46"/>
  <c r="J63" i="14"/>
  <c r="C72" i="58" s="1"/>
  <c r="N40" i="51"/>
  <c r="N83" i="46"/>
  <c r="J56" i="14"/>
  <c r="C78" i="58" s="1"/>
  <c r="P56" i="41"/>
  <c r="N89" i="51"/>
  <c r="J71" i="14"/>
  <c r="C9" i="58" s="1"/>
  <c r="J52" i="14"/>
  <c r="C36" i="58" s="1"/>
  <c r="N30" i="51"/>
  <c r="J32" i="14"/>
  <c r="C7" i="58" s="1"/>
  <c r="O81" i="31"/>
  <c r="N12" i="36"/>
  <c r="P20" i="22"/>
  <c r="N28" i="46"/>
  <c r="P20" i="41"/>
  <c r="P18" i="41"/>
  <c r="P17" i="22"/>
  <c r="M17" i="16"/>
  <c r="P38" i="41"/>
  <c r="N82" i="51"/>
  <c r="P14" i="41"/>
  <c r="N104" i="41"/>
  <c r="L104" i="51"/>
  <c r="O72" i="31"/>
  <c r="N83" i="36"/>
  <c r="N68" i="46"/>
  <c r="P49" i="41"/>
  <c r="P87" i="41"/>
  <c r="J11" i="14"/>
  <c r="C39" i="58" s="1"/>
  <c r="N40" i="46"/>
  <c r="N14" i="36"/>
  <c r="N25" i="36"/>
  <c r="N13" i="51"/>
  <c r="N12" i="46"/>
  <c r="N21" i="46"/>
  <c r="N45" i="36"/>
  <c r="M46" i="16"/>
  <c r="N45" i="51"/>
  <c r="P18" i="22"/>
  <c r="N38" i="46"/>
  <c r="N39" i="46"/>
  <c r="N16" i="36"/>
  <c r="N95" i="46"/>
  <c r="P95" i="41"/>
  <c r="J103" i="14"/>
  <c r="C33" i="58" s="1"/>
  <c r="N18" i="51"/>
  <c r="N16" i="51"/>
  <c r="N31" i="51"/>
  <c r="J99" i="14"/>
  <c r="C49" i="58" s="1"/>
  <c r="N103" i="51"/>
  <c r="O96" i="31"/>
  <c r="P95" i="22"/>
  <c r="P94" i="41"/>
  <c r="P94" i="22"/>
  <c r="N97" i="36"/>
  <c r="M97" i="16"/>
  <c r="P97" i="22"/>
  <c r="I92" i="4"/>
  <c r="M92" i="16"/>
  <c r="N98" i="51"/>
  <c r="O98" i="31"/>
  <c r="I67" i="4"/>
  <c r="P67" i="41"/>
  <c r="O67" i="31"/>
  <c r="P67" i="22"/>
  <c r="J67" i="14"/>
  <c r="C12" i="58" s="1"/>
  <c r="L69" i="51"/>
  <c r="N88" i="51"/>
  <c r="N84" i="51"/>
  <c r="J34" i="14"/>
  <c r="C44" i="58" s="1"/>
  <c r="J75" i="14"/>
  <c r="C37" i="58" s="1"/>
  <c r="J60" i="14"/>
  <c r="C95" i="58" s="1"/>
  <c r="N19" i="51"/>
  <c r="N27" i="51"/>
  <c r="P27" i="41"/>
  <c r="J44" i="14"/>
  <c r="C46" i="58" s="1"/>
  <c r="J43" i="14"/>
  <c r="C10" i="58" s="1"/>
  <c r="N82" i="46"/>
  <c r="P82" i="41"/>
  <c r="M82" i="16"/>
  <c r="O51" i="57"/>
  <c r="R5" i="57"/>
  <c r="W5" i="57" s="1"/>
  <c r="P31" i="22"/>
  <c r="P31" i="41"/>
  <c r="J92" i="14"/>
  <c r="C63" i="58" s="1"/>
  <c r="N92" i="36"/>
  <c r="N99" i="51"/>
  <c r="J101" i="14"/>
  <c r="C21" i="58" s="1"/>
  <c r="P92" i="22"/>
  <c r="J96" i="14"/>
  <c r="C101" i="58" s="1"/>
  <c r="P96" i="41"/>
  <c r="N94" i="46"/>
  <c r="L95" i="36"/>
  <c r="K103" i="16"/>
  <c r="P96" i="22"/>
  <c r="N95" i="36"/>
  <c r="G99" i="4"/>
  <c r="N57" i="51"/>
  <c r="N67" i="46"/>
  <c r="H98" i="14"/>
  <c r="C103" i="59" s="1"/>
  <c r="N98" i="41"/>
  <c r="N94" i="22"/>
  <c r="M94" i="31"/>
  <c r="N94" i="41"/>
  <c r="N57" i="41"/>
  <c r="K57" i="16"/>
  <c r="N57" i="22"/>
  <c r="L57" i="46"/>
  <c r="C98" i="57"/>
  <c r="P98" i="57" s="1"/>
  <c r="R98" i="57" s="1"/>
  <c r="W98" i="57" s="1"/>
  <c r="C99" i="57"/>
  <c r="O99" i="57" s="1"/>
  <c r="K101" i="16"/>
  <c r="C91" i="57"/>
  <c r="O91" i="57" s="1"/>
  <c r="L93" i="36"/>
  <c r="G99" i="57"/>
  <c r="G98" i="57"/>
  <c r="N80" i="51"/>
  <c r="N69" i="51"/>
  <c r="J59" i="14"/>
  <c r="C20" i="58" s="1"/>
  <c r="N50" i="51"/>
  <c r="J74" i="14"/>
  <c r="C18" i="58" s="1"/>
  <c r="O27" i="31"/>
  <c r="M27" i="16"/>
  <c r="O14" i="31"/>
  <c r="J19" i="14"/>
  <c r="C55" i="58" s="1"/>
  <c r="N27" i="46"/>
  <c r="O44" i="31"/>
  <c r="P44" i="22"/>
  <c r="N44" i="36"/>
  <c r="J31" i="14"/>
  <c r="C53" i="58" s="1"/>
  <c r="N31" i="46"/>
  <c r="P92" i="41"/>
  <c r="O92" i="31"/>
  <c r="L99" i="51"/>
  <c r="L99" i="36"/>
  <c r="N101" i="51"/>
  <c r="P101" i="41"/>
  <c r="M102" i="31"/>
  <c r="H103" i="14"/>
  <c r="C23" i="59" s="1"/>
  <c r="P103" i="41"/>
  <c r="L103" i="46"/>
  <c r="N95" i="22"/>
  <c r="K102" i="16"/>
  <c r="J94" i="14"/>
  <c r="C100" i="58" s="1"/>
  <c r="J97" i="14"/>
  <c r="C102" i="58" s="1"/>
  <c r="L95" i="51"/>
  <c r="O97" i="31"/>
  <c r="N97" i="51"/>
  <c r="P97" i="41"/>
  <c r="N96" i="46"/>
  <c r="P98" i="22"/>
  <c r="H94" i="14"/>
  <c r="C100" i="59" s="1"/>
  <c r="G95" i="4"/>
  <c r="B100" i="57"/>
  <c r="H95" i="14"/>
  <c r="C79" i="59" s="1"/>
  <c r="I95" i="4"/>
  <c r="L57" i="36"/>
  <c r="N57" i="46"/>
  <c r="N57" i="36"/>
  <c r="P57" i="22"/>
  <c r="P100" i="41"/>
  <c r="N100" i="46"/>
  <c r="N67" i="51"/>
  <c r="L71" i="51"/>
  <c r="H59" i="14"/>
  <c r="C18" i="59" s="1"/>
  <c r="H55" i="14"/>
  <c r="C55" i="59" s="1"/>
  <c r="H51" i="14"/>
  <c r="C9" i="59" s="1"/>
  <c r="L43" i="51"/>
  <c r="L35" i="51"/>
  <c r="L23" i="51"/>
  <c r="P100" i="22"/>
  <c r="J100" i="14"/>
  <c r="C48" i="58" s="1"/>
  <c r="M95" i="16"/>
  <c r="L30" i="51"/>
  <c r="R88" i="57"/>
  <c r="W88" i="57" s="1"/>
  <c r="O88" i="57"/>
  <c r="O6" i="57"/>
  <c r="R55" i="57"/>
  <c r="W55" i="57" s="1"/>
  <c r="O55" i="57"/>
  <c r="O95" i="57"/>
  <c r="N60" i="51"/>
  <c r="R70" i="57"/>
  <c r="W70" i="57" s="1"/>
  <c r="R94" i="57"/>
  <c r="W94" i="57" s="1"/>
  <c r="N75" i="51"/>
  <c r="O50" i="57"/>
  <c r="O46" i="57"/>
  <c r="J4" i="14"/>
  <c r="C45" i="58" s="1"/>
  <c r="O49" i="57"/>
  <c r="R89" i="57"/>
  <c r="W89" i="57" s="1"/>
  <c r="R2" i="57"/>
  <c r="W2" i="57" s="1"/>
  <c r="N4" i="51"/>
  <c r="N73" i="51"/>
  <c r="J73" i="14"/>
  <c r="C96" i="58" s="1"/>
  <c r="N4" i="46"/>
  <c r="N74" i="51"/>
  <c r="P4" i="41"/>
  <c r="O94" i="57"/>
  <c r="R18" i="57"/>
  <c r="W18" i="57" s="1"/>
  <c r="O86" i="57"/>
  <c r="R82" i="57"/>
  <c r="W82" i="57" s="1"/>
  <c r="O70" i="57"/>
  <c r="O66" i="57"/>
  <c r="O61" i="57"/>
  <c r="O83" i="57"/>
  <c r="R62" i="57"/>
  <c r="W62" i="57" s="1"/>
  <c r="O58" i="57"/>
  <c r="O34" i="57"/>
  <c r="O12" i="57"/>
  <c r="O102" i="57"/>
  <c r="O95" i="31"/>
  <c r="R22" i="57"/>
  <c r="W22" i="57" s="1"/>
  <c r="O22" i="57"/>
  <c r="R85" i="57"/>
  <c r="W85" i="57" s="1"/>
  <c r="O85" i="57"/>
  <c r="O81" i="57"/>
  <c r="O77" i="57"/>
  <c r="O73" i="57"/>
  <c r="R73" i="57"/>
  <c r="W73" i="57" s="1"/>
  <c r="O60" i="57"/>
  <c r="R54" i="57"/>
  <c r="W54" i="57" s="1"/>
  <c r="O54" i="57"/>
  <c r="O42" i="57"/>
  <c r="O37" i="57"/>
  <c r="R37" i="57"/>
  <c r="W37" i="57" s="1"/>
  <c r="O13" i="57"/>
  <c r="R13" i="57"/>
  <c r="W13" i="57" s="1"/>
  <c r="O78" i="57"/>
  <c r="R78" i="57"/>
  <c r="W78" i="57" s="1"/>
  <c r="O74" i="57"/>
  <c r="O52" i="57"/>
  <c r="O72" i="57"/>
  <c r="R86" i="57"/>
  <c r="W86" i="57" s="1"/>
  <c r="O82" i="57"/>
  <c r="R26" i="57"/>
  <c r="W26" i="57" s="1"/>
  <c r="O14" i="57"/>
  <c r="R58" i="57"/>
  <c r="W58" i="57" s="1"/>
  <c r="O89" i="57"/>
  <c r="O20" i="57"/>
  <c r="O25" i="57"/>
  <c r="R25" i="57"/>
  <c r="W25" i="57" s="1"/>
  <c r="O18" i="57"/>
  <c r="R9" i="57"/>
  <c r="W9" i="57" s="1"/>
  <c r="R61" i="57"/>
  <c r="W61" i="57" s="1"/>
  <c r="R66" i="57"/>
  <c r="W66" i="57" s="1"/>
  <c r="R83" i="57"/>
  <c r="W83" i="57" s="1"/>
  <c r="R50" i="57"/>
  <c r="W50" i="57" s="1"/>
  <c r="R6" i="57"/>
  <c r="W6" i="57" s="1"/>
  <c r="R46" i="57"/>
  <c r="W46" i="57" s="1"/>
  <c r="O71" i="57"/>
  <c r="O90" i="57"/>
  <c r="R90" i="57"/>
  <c r="W90" i="57" s="1"/>
  <c r="O29" i="57"/>
  <c r="O2" i="57"/>
  <c r="R93" i="57"/>
  <c r="W93" i="57" s="1"/>
  <c r="O76" i="57"/>
  <c r="O45" i="57"/>
  <c r="R45" i="57"/>
  <c r="W45" i="57" s="1"/>
  <c r="O5" i="57"/>
  <c r="O17" i="57"/>
  <c r="O53" i="57"/>
  <c r="R49" i="57"/>
  <c r="W49" i="57" s="1"/>
  <c r="O30" i="57"/>
  <c r="O21" i="57"/>
  <c r="R17" i="57"/>
  <c r="W17" i="57" s="1"/>
  <c r="O84" i="57"/>
  <c r="O62" i="57"/>
  <c r="O16" i="57"/>
  <c r="L51" i="51"/>
  <c r="N34" i="51"/>
  <c r="R30" i="57"/>
  <c r="W30" i="57" s="1"/>
  <c r="R21" i="57"/>
  <c r="W21" i="57" s="1"/>
  <c r="H23" i="14"/>
  <c r="C16" i="59" s="1"/>
  <c r="I69" i="57"/>
  <c r="P69" i="57" s="1"/>
  <c r="H71" i="14"/>
  <c r="C11" i="59" s="1"/>
  <c r="I57" i="57"/>
  <c r="O57" i="57" s="1"/>
  <c r="H43" i="14"/>
  <c r="C6" i="59" s="1"/>
  <c r="N43" i="51"/>
  <c r="J16" i="14"/>
  <c r="C26" i="58" s="1"/>
  <c r="J69" i="14"/>
  <c r="C4" i="58" s="1"/>
  <c r="O65" i="57"/>
  <c r="R65" i="57"/>
  <c r="W65" i="57" s="1"/>
  <c r="H67" i="14"/>
  <c r="C10" i="59" s="1"/>
  <c r="L67" i="51"/>
  <c r="H35" i="14"/>
  <c r="C69" i="59" s="1"/>
  <c r="I33" i="57"/>
  <c r="I41" i="57"/>
  <c r="P41" i="57" s="1"/>
  <c r="J84" i="14"/>
  <c r="C16" i="58" s="1"/>
  <c r="L59" i="51"/>
  <c r="J50" i="14"/>
  <c r="C14" i="58" s="1"/>
  <c r="O26" i="57"/>
  <c r="J26" i="14"/>
  <c r="C5" i="58" s="1"/>
  <c r="R10" i="57"/>
  <c r="W10" i="57" s="1"/>
  <c r="O10" i="57"/>
  <c r="O100" i="57" l="1"/>
  <c r="P100" i="57"/>
  <c r="P96" i="57"/>
  <c r="R68" i="57"/>
  <c r="W68" i="57" s="1"/>
  <c r="P68" i="57"/>
  <c r="R15" i="57"/>
  <c r="W15" i="57" s="1"/>
  <c r="R71" i="57"/>
  <c r="W71" i="57" s="1"/>
  <c r="R8" i="57"/>
  <c r="W8" i="57" s="1"/>
  <c r="P8" i="57"/>
  <c r="O48" i="57"/>
  <c r="P48" i="57"/>
  <c r="O40" i="57"/>
  <c r="P40" i="57"/>
  <c r="R40" i="57" s="1"/>
  <c r="W40" i="57" s="1"/>
  <c r="P64" i="57"/>
  <c r="R64" i="57" s="1"/>
  <c r="W64" i="57" s="1"/>
  <c r="P57" i="57"/>
  <c r="R57" i="57" s="1"/>
  <c r="W57" i="57" s="1"/>
  <c r="P79" i="57"/>
  <c r="R79" i="57" s="1"/>
  <c r="W79" i="57" s="1"/>
  <c r="P99" i="57"/>
  <c r="P39" i="57"/>
  <c r="R39" i="57" s="1"/>
  <c r="W39" i="57" s="1"/>
  <c r="P63" i="57"/>
  <c r="O7" i="57"/>
  <c r="O79" i="57"/>
  <c r="O96" i="57"/>
  <c r="P56" i="57"/>
  <c r="R56" i="57" s="1"/>
  <c r="W56" i="57" s="1"/>
  <c r="O4" i="57"/>
  <c r="P4" i="57"/>
  <c r="R4" i="57" s="1"/>
  <c r="W4" i="57" s="1"/>
  <c r="P24" i="57"/>
  <c r="O36" i="57"/>
  <c r="P36" i="57"/>
  <c r="R72" i="57"/>
  <c r="W72" i="57" s="1"/>
  <c r="P72" i="57"/>
  <c r="R12" i="57"/>
  <c r="W12" i="57" s="1"/>
  <c r="P12" i="57"/>
  <c r="O28" i="57"/>
  <c r="P28" i="57"/>
  <c r="R101" i="57"/>
  <c r="W101" i="57" s="1"/>
  <c r="P101" i="57"/>
  <c r="R38" i="57"/>
  <c r="W38" i="57" s="1"/>
  <c r="P38" i="57"/>
  <c r="P7" i="57"/>
  <c r="R7" i="57" s="1"/>
  <c r="W7" i="57" s="1"/>
  <c r="O93" i="57"/>
  <c r="O101" i="57"/>
  <c r="P20" i="57"/>
  <c r="R20" i="57" s="1"/>
  <c r="W20" i="57" s="1"/>
  <c r="O32" i="57"/>
  <c r="P32" i="57"/>
  <c r="O44" i="57"/>
  <c r="P44" i="57"/>
  <c r="R44" i="57" s="1"/>
  <c r="W44" i="57" s="1"/>
  <c r="P97" i="57"/>
  <c r="R60" i="57"/>
  <c r="W60" i="57" s="1"/>
  <c r="P60" i="57"/>
  <c r="R80" i="57"/>
  <c r="W80" i="57" s="1"/>
  <c r="P80" i="57"/>
  <c r="R31" i="57"/>
  <c r="W31" i="57" s="1"/>
  <c r="P76" i="57"/>
  <c r="R76" i="57" s="1"/>
  <c r="W76" i="57" s="1"/>
  <c r="P15" i="57"/>
  <c r="P51" i="57"/>
  <c r="R51" i="57" s="1"/>
  <c r="W51" i="57" s="1"/>
  <c r="P75" i="57"/>
  <c r="R75" i="57" s="1"/>
  <c r="W75" i="57" s="1"/>
  <c r="P35" i="57"/>
  <c r="R35" i="57" s="1"/>
  <c r="W35" i="57" s="1"/>
  <c r="P59" i="57"/>
  <c r="R59" i="57" s="1"/>
  <c r="W59" i="57" s="1"/>
  <c r="P87" i="57"/>
  <c r="R87" i="57" s="1"/>
  <c r="W87" i="57" s="1"/>
  <c r="P43" i="57"/>
  <c r="R43" i="57" s="1"/>
  <c r="W43" i="57" s="1"/>
  <c r="P19" i="57"/>
  <c r="R19" i="57" s="1"/>
  <c r="W19" i="57" s="1"/>
  <c r="R100" i="57"/>
  <c r="W100" i="57" s="1"/>
  <c r="O15" i="57"/>
  <c r="R63" i="57"/>
  <c r="W63" i="57" s="1"/>
  <c r="R48" i="57"/>
  <c r="W48" i="57" s="1"/>
  <c r="R67" i="57"/>
  <c r="W67" i="57" s="1"/>
  <c r="R28" i="57"/>
  <c r="W28" i="57" s="1"/>
  <c r="O35" i="57"/>
  <c r="R36" i="57"/>
  <c r="W36" i="57" s="1"/>
  <c r="R23" i="57"/>
  <c r="W23" i="57" s="1"/>
  <c r="O38" i="57"/>
  <c r="O64" i="57"/>
  <c r="R24" i="57"/>
  <c r="W24" i="57" s="1"/>
  <c r="R92" i="57"/>
  <c r="W92" i="57" s="1"/>
  <c r="R97" i="57"/>
  <c r="W97" i="57" s="1"/>
  <c r="O8" i="57"/>
  <c r="O68" i="57"/>
  <c r="R27" i="57"/>
  <c r="W27" i="57" s="1"/>
  <c r="R96" i="57"/>
  <c r="W96" i="57" s="1"/>
  <c r="O56" i="57"/>
  <c r="R99" i="57"/>
  <c r="W99" i="57" s="1"/>
  <c r="O97" i="57"/>
  <c r="O80" i="57"/>
  <c r="O92" i="57"/>
  <c r="R32" i="57"/>
  <c r="W32" i="57" s="1"/>
  <c r="R47" i="57"/>
  <c r="W47" i="57" s="1"/>
  <c r="O31" i="57"/>
  <c r="R3" i="57"/>
  <c r="W3" i="57" s="1"/>
  <c r="O24" i="57"/>
  <c r="O98" i="57"/>
  <c r="R91" i="57"/>
  <c r="W91" i="57" s="1"/>
  <c r="A85" i="59"/>
  <c r="A48" i="59"/>
  <c r="A69" i="59"/>
  <c r="A11" i="59"/>
  <c r="A12" i="59"/>
  <c r="A14" i="59"/>
  <c r="A66" i="59"/>
  <c r="A6" i="59"/>
  <c r="A92" i="59"/>
  <c r="A75" i="59"/>
  <c r="A38" i="59"/>
  <c r="A74" i="59"/>
  <c r="A55" i="59"/>
  <c r="A21" i="59"/>
  <c r="A95" i="59"/>
  <c r="A83" i="59"/>
  <c r="A94" i="59"/>
  <c r="A29" i="59"/>
  <c r="A84" i="59"/>
  <c r="A72" i="59"/>
  <c r="A9" i="59"/>
  <c r="A100" i="59"/>
  <c r="A80" i="59"/>
  <c r="A17" i="59"/>
  <c r="A32" i="59"/>
  <c r="A22" i="59"/>
  <c r="A34" i="59"/>
  <c r="A96" i="59"/>
  <c r="A10" i="59"/>
  <c r="A52" i="59"/>
  <c r="A91" i="59"/>
  <c r="A7" i="59"/>
  <c r="A18" i="59"/>
  <c r="A56" i="59"/>
  <c r="A5" i="59"/>
  <c r="A51" i="59"/>
  <c r="A46" i="59"/>
  <c r="A33" i="59"/>
  <c r="A44" i="59"/>
  <c r="A81" i="59"/>
  <c r="A30" i="59"/>
  <c r="A57" i="59"/>
  <c r="A16" i="59"/>
  <c r="A25" i="59"/>
  <c r="A62" i="59"/>
  <c r="A68" i="59"/>
  <c r="A43" i="59"/>
  <c r="A98" i="59"/>
  <c r="A36" i="59"/>
  <c r="A35" i="59"/>
  <c r="A40" i="59"/>
  <c r="A88" i="59"/>
  <c r="A42" i="59"/>
  <c r="A47" i="59"/>
  <c r="A60" i="59"/>
  <c r="A19" i="59"/>
  <c r="A70" i="59"/>
  <c r="A45" i="59"/>
  <c r="A41" i="59"/>
  <c r="A73" i="59"/>
  <c r="A90" i="59"/>
  <c r="A59" i="59"/>
  <c r="A23" i="59"/>
  <c r="A102" i="59"/>
  <c r="A101" i="59"/>
  <c r="A27" i="59"/>
  <c r="A4" i="59"/>
  <c r="A13" i="59"/>
  <c r="A67" i="59"/>
  <c r="A103" i="59"/>
  <c r="A26" i="59"/>
  <c r="A87" i="59"/>
  <c r="A8" i="59"/>
  <c r="A53" i="59"/>
  <c r="A79" i="59"/>
  <c r="A15" i="59"/>
  <c r="A24" i="59"/>
  <c r="A89" i="59"/>
  <c r="A71" i="59"/>
  <c r="A64" i="59"/>
  <c r="A58" i="59"/>
  <c r="A97" i="59"/>
  <c r="A99" i="59"/>
  <c r="A37" i="59"/>
  <c r="A61" i="59"/>
  <c r="A77" i="59"/>
  <c r="A78" i="59"/>
  <c r="A93" i="59"/>
  <c r="A28" i="59"/>
  <c r="A82" i="59"/>
  <c r="A86" i="59"/>
  <c r="A54" i="59"/>
  <c r="A49" i="59"/>
  <c r="A20" i="59"/>
  <c r="A63" i="59"/>
  <c r="A39" i="59"/>
  <c r="A65" i="59"/>
  <c r="A50" i="59"/>
  <c r="A31" i="59"/>
  <c r="A76" i="59"/>
  <c r="R69" i="57"/>
  <c r="W69" i="57" s="1"/>
  <c r="O69" i="57"/>
  <c r="O33" i="57"/>
  <c r="R33" i="57"/>
  <c r="W33" i="57" s="1"/>
  <c r="O41" i="57"/>
  <c r="R41" i="57"/>
  <c r="W41" i="57" s="1"/>
  <c r="A71" i="58"/>
  <c r="A34" i="58"/>
  <c r="A35" i="58"/>
  <c r="A65" i="58"/>
  <c r="A90" i="58"/>
  <c r="A9" i="58"/>
  <c r="A22" i="58"/>
  <c r="A82" i="58"/>
  <c r="A72" i="58"/>
  <c r="A57" i="58"/>
  <c r="A49" i="58"/>
  <c r="A67" i="58"/>
  <c r="A46" i="58"/>
  <c r="A87" i="58"/>
  <c r="A73" i="58"/>
  <c r="A38" i="58"/>
  <c r="A41" i="58"/>
  <c r="A28" i="58"/>
  <c r="A26" i="58"/>
  <c r="A97" i="58"/>
  <c r="A68" i="58"/>
  <c r="A32" i="58"/>
  <c r="A63" i="58"/>
  <c r="A62" i="58"/>
  <c r="A98" i="58"/>
  <c r="A94" i="58"/>
  <c r="A92" i="58"/>
  <c r="A42" i="58"/>
  <c r="A27" i="58"/>
  <c r="A4" i="58"/>
  <c r="A47" i="58"/>
  <c r="A13" i="58"/>
  <c r="A30" i="58"/>
  <c r="A59" i="58"/>
  <c r="A45" i="58"/>
  <c r="A86" i="58"/>
  <c r="A36" i="58"/>
  <c r="A103" i="58"/>
  <c r="A8" i="58"/>
  <c r="A54" i="58"/>
  <c r="A56" i="58"/>
  <c r="A25" i="58"/>
  <c r="A29" i="58"/>
  <c r="A5" i="58"/>
  <c r="A66" i="58"/>
  <c r="A19" i="58"/>
  <c r="A40" i="58"/>
  <c r="A55" i="58"/>
  <c r="A100" i="58"/>
  <c r="A81" i="58"/>
  <c r="A61" i="58"/>
  <c r="A69" i="58"/>
  <c r="A93" i="58"/>
  <c r="A33" i="58"/>
  <c r="A60" i="58"/>
  <c r="A88" i="58"/>
  <c r="A11" i="58"/>
  <c r="A43" i="58"/>
  <c r="A58" i="58"/>
  <c r="A18" i="58"/>
  <c r="A80" i="58"/>
  <c r="A16" i="58"/>
  <c r="A102" i="58"/>
  <c r="A64" i="58"/>
  <c r="A74" i="58"/>
  <c r="A7" i="58"/>
  <c r="A99" i="58"/>
  <c r="A21" i="58"/>
  <c r="A12" i="58"/>
  <c r="A31" i="58"/>
  <c r="A52" i="58"/>
  <c r="A50" i="58"/>
  <c r="A24" i="58"/>
  <c r="A91" i="58"/>
  <c r="A75" i="58"/>
  <c r="A95" i="58"/>
  <c r="A77" i="58"/>
  <c r="A6" i="58"/>
  <c r="A53" i="58"/>
  <c r="A51" i="58"/>
  <c r="A85" i="58"/>
  <c r="A76" i="58"/>
  <c r="A44" i="58"/>
  <c r="A70" i="58"/>
  <c r="A37" i="58"/>
  <c r="A20" i="58"/>
  <c r="A96" i="58"/>
  <c r="A23" i="58"/>
  <c r="A17" i="58"/>
  <c r="A39" i="58"/>
  <c r="A101" i="58"/>
  <c r="A78" i="58"/>
  <c r="A84" i="58"/>
  <c r="A83" i="58"/>
  <c r="A48" i="58"/>
  <c r="A89" i="58"/>
  <c r="A79" i="58"/>
  <c r="A14" i="58"/>
  <c r="A15" i="58"/>
  <c r="A10" i="58"/>
</calcChain>
</file>

<file path=xl/sharedStrings.xml><?xml version="1.0" encoding="utf-8"?>
<sst xmlns="http://schemas.openxmlformats.org/spreadsheetml/2006/main" count="1379" uniqueCount="161">
  <si>
    <t>Zaterdag</t>
  </si>
  <si>
    <t>Zondag</t>
  </si>
  <si>
    <t>Bangels Johan</t>
  </si>
  <si>
    <t>Boyen Alain</t>
  </si>
  <si>
    <t>Decat Bert</t>
  </si>
  <si>
    <t>Denhaen Filip</t>
  </si>
  <si>
    <t>Dunon Francis</t>
  </si>
  <si>
    <t>Dupuis Marc</t>
  </si>
  <si>
    <t>Guilliams André</t>
  </si>
  <si>
    <t>Ingels Alfons</t>
  </si>
  <si>
    <t>Linnekens Johny</t>
  </si>
  <si>
    <t>Loyaerts Patrick</t>
  </si>
  <si>
    <t>Maleux Daniel</t>
  </si>
  <si>
    <t>Marsoul Alfons</t>
  </si>
  <si>
    <t>Renson Alfred</t>
  </si>
  <si>
    <t>Roosen Luc</t>
  </si>
  <si>
    <t>Schevenels Tony</t>
  </si>
  <si>
    <t>Serron Guy</t>
  </si>
  <si>
    <t>Smets Charles</t>
  </si>
  <si>
    <t>Steenwinckels Jean</t>
  </si>
  <si>
    <t>Stijnen Eric</t>
  </si>
  <si>
    <t>Thirion Marc</t>
  </si>
  <si>
    <t>Tilkens Romain</t>
  </si>
  <si>
    <t>Wauters David</t>
  </si>
  <si>
    <t>Baron Jan</t>
  </si>
  <si>
    <t>Mathieu Jos</t>
  </si>
  <si>
    <t>Ledoux Filip</t>
  </si>
  <si>
    <t>Dewaelheyns Peter</t>
  </si>
  <si>
    <t>Tuts Frans</t>
  </si>
  <si>
    <t>Kilometers &amp; Punten</t>
  </si>
  <si>
    <t>TOTAAL KM</t>
  </si>
  <si>
    <t>SEIZOEN KM</t>
  </si>
  <si>
    <t>SEIZOEN PT</t>
  </si>
  <si>
    <t xml:space="preserve">TOTAAL KM </t>
  </si>
  <si>
    <t xml:space="preserve">SEIZOEN KM </t>
  </si>
  <si>
    <t>TOTAAL</t>
  </si>
  <si>
    <t>februari</t>
  </si>
  <si>
    <t>maart</t>
  </si>
  <si>
    <t>april</t>
  </si>
  <si>
    <t>mei</t>
  </si>
  <si>
    <t>juni</t>
  </si>
  <si>
    <t>juli</t>
  </si>
  <si>
    <t>september</t>
  </si>
  <si>
    <t>augustus</t>
  </si>
  <si>
    <t>oktober</t>
  </si>
  <si>
    <t>Tuts José</t>
  </si>
  <si>
    <t>Branckaute Guy</t>
  </si>
  <si>
    <t>Bries Bart</t>
  </si>
  <si>
    <t>Schiemsky Daniel</t>
  </si>
  <si>
    <t>Scalais Patrick</t>
  </si>
  <si>
    <t>Brien Jean Louis</t>
  </si>
  <si>
    <t>Masi Pascal</t>
  </si>
  <si>
    <t>Janssens Patrick</t>
  </si>
  <si>
    <t>Nys Luc</t>
  </si>
  <si>
    <t>Cans Patrick</t>
  </si>
  <si>
    <t>Loyaerts Vital</t>
  </si>
  <si>
    <t>Simons Andy</t>
  </si>
  <si>
    <t>Simons Marc</t>
  </si>
  <si>
    <t>Bollen Roger</t>
  </si>
  <si>
    <t>Muls Johan</t>
  </si>
  <si>
    <t>Thijs Koen</t>
  </si>
  <si>
    <t>Boyen Patrick</t>
  </si>
  <si>
    <t>Bollings Emile</t>
  </si>
  <si>
    <t>Reynaerts Gust</t>
  </si>
  <si>
    <t>Ulens Rita</t>
  </si>
  <si>
    <t>Bertrand Alex</t>
  </si>
  <si>
    <t>Lenaerts Annick</t>
  </si>
  <si>
    <t>Tuts Alain</t>
  </si>
  <si>
    <t>Conard Guy</t>
  </si>
  <si>
    <t>Dewilde Alain</t>
  </si>
  <si>
    <t>Dulier Maurice</t>
  </si>
  <si>
    <t>Mombaers Guido</t>
  </si>
  <si>
    <t>Raickman Guy</t>
  </si>
  <si>
    <t>Degreef Josy</t>
  </si>
  <si>
    <t>Hombroek Cyriel</t>
  </si>
  <si>
    <t>Reynaerts Stijn</t>
  </si>
  <si>
    <t>Vandermeulen Irma</t>
  </si>
  <si>
    <t>Vranken Sylvain</t>
  </si>
  <si>
    <t>Tilkens Alain</t>
  </si>
  <si>
    <t>Ivens Desire</t>
  </si>
  <si>
    <t>Vanderwaeren Dominique</t>
  </si>
  <si>
    <t>Logist Didier</t>
  </si>
  <si>
    <t>Hackelbracht Kevin</t>
  </si>
  <si>
    <t>Klingeleers Bart</t>
  </si>
  <si>
    <t>Somers Marc</t>
  </si>
  <si>
    <t>De Mey Sven</t>
  </si>
  <si>
    <t>Van Den Broeck Joost</t>
  </si>
  <si>
    <t>Antioco Gregory</t>
  </si>
  <si>
    <t>Mievis Walter</t>
  </si>
  <si>
    <t>Schevenels Carla</t>
  </si>
  <si>
    <t>De Schampeleire Luc</t>
  </si>
  <si>
    <t>TP bewegwijzering</t>
  </si>
  <si>
    <t>TP vrijdag</t>
  </si>
  <si>
    <t>TP zaterdag</t>
  </si>
  <si>
    <t>Hombroukx Paul</t>
  </si>
  <si>
    <t>puntengeld</t>
  </si>
  <si>
    <t>activiteiten</t>
  </si>
  <si>
    <t>Totaal Kledinggeld</t>
  </si>
  <si>
    <t>Hallet Yvan</t>
  </si>
  <si>
    <t>Cornelis Marc</t>
  </si>
  <si>
    <t>Hendrickx Kevin</t>
  </si>
  <si>
    <t>Van Ceulebroeck Ayrton</t>
  </si>
  <si>
    <t>Van Ceulebroeck Luc</t>
  </si>
  <si>
    <t>Vanlaer Rene</t>
  </si>
  <si>
    <t>Veirman Marc</t>
  </si>
  <si>
    <t>Dewaelheyns Philippe</t>
  </si>
  <si>
    <t>Van Roosendael Eddy</t>
  </si>
  <si>
    <t>Hackelbracht Kenneth</t>
  </si>
  <si>
    <t>Simons Joseph</t>
  </si>
  <si>
    <t>Herckens Brent</t>
  </si>
  <si>
    <t>Moriën Filip</t>
  </si>
  <si>
    <t>kledinggeld laureaten</t>
  </si>
  <si>
    <t>Tembuyser Hugo</t>
  </si>
  <si>
    <t>TOTAAL PT(5)</t>
  </si>
  <si>
    <t>Kempeneers Hans</t>
  </si>
  <si>
    <t>Knops Rudi</t>
  </si>
  <si>
    <t>Hodin Daniel</t>
  </si>
  <si>
    <t>Claessens Guido</t>
  </si>
  <si>
    <t>Vanhelmont Peter</t>
  </si>
  <si>
    <t>Tembuyser Lien</t>
  </si>
  <si>
    <t xml:space="preserve">recht op het kledinggeld en andere voordelen </t>
  </si>
  <si>
    <t>1 jaar : min. 10</t>
  </si>
  <si>
    <t>2 jaar : min. 15</t>
  </si>
  <si>
    <t>3 jaar : min. 20</t>
  </si>
  <si>
    <t>Haspengouw Sportief</t>
  </si>
  <si>
    <t>TOTAAL PT (4)</t>
  </si>
  <si>
    <t>Champagne Carina</t>
  </si>
  <si>
    <t>Electeur Bruno</t>
  </si>
  <si>
    <t>Vanbekbergen Frans</t>
  </si>
  <si>
    <t>Februari 2017</t>
  </si>
  <si>
    <t>Juni 2017</t>
  </si>
  <si>
    <t>Maart 2017</t>
  </si>
  <si>
    <t>April 2017</t>
  </si>
  <si>
    <t>Mei 2017</t>
  </si>
  <si>
    <t>Juli 2017</t>
  </si>
  <si>
    <t>Vrijdag</t>
  </si>
  <si>
    <t>Augustus 2017</t>
  </si>
  <si>
    <t>Dinsdag</t>
  </si>
  <si>
    <t>September 2017</t>
  </si>
  <si>
    <t>Oktober 2017</t>
  </si>
  <si>
    <t>Beginsaldo 2017</t>
  </si>
  <si>
    <t>Seizoen 2017 - Kilometers</t>
  </si>
  <si>
    <t>Maandag</t>
  </si>
  <si>
    <t>Donderdag</t>
  </si>
  <si>
    <t>Matthijs Nico</t>
  </si>
  <si>
    <t>Vanputte Frank</t>
  </si>
  <si>
    <t>Roosen Bart</t>
  </si>
  <si>
    <t>TOTAAL PT (8)</t>
  </si>
  <si>
    <t>TOTAAL PT (11)</t>
  </si>
  <si>
    <t>TOTAAL PT(9)</t>
  </si>
  <si>
    <t>TOTAAL PT(11)</t>
  </si>
  <si>
    <t>TP voorbereiding</t>
  </si>
  <si>
    <t>Opname 2017</t>
  </si>
  <si>
    <t>Saldo</t>
  </si>
  <si>
    <t>Ulens Benny</t>
  </si>
  <si>
    <t xml:space="preserve">leden : </t>
  </si>
  <si>
    <t>nieuwe leden :</t>
  </si>
  <si>
    <t>2 laatste jaren minimum 15 punten</t>
  </si>
  <si>
    <t>1e jaar minimum 10 punten</t>
  </si>
  <si>
    <t>3 laatste jaren minimum 20 punten</t>
  </si>
  <si>
    <t>Seizoen 2017 - Punten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</si>
</sst>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€&quot;\ * #,##0.00_ ;_ &quot;€&quot;\ * \-#,##0.00_ ;_ &quot;€&quot;\ * &quot;-&quot;??_ ;_ @_ "/>
    <numFmt numFmtId="164" formatCode="#,##0.00\ &quot;€&quot;;\-#,##0.00\ &quot;€&quot;"/>
    <numFmt numFmtId="165" formatCode="_-* #,##0.00\ &quot;€&quot;_-;\-* #,##0.00\ &quot;€&quot;_-;_-* &quot;-&quot;??\ &quot;€&quot;_-;_-@_-"/>
    <numFmt numFmtId="166" formatCode="&quot;€&quot;\ #,##0.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8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sz val="7"/>
      <color indexed="8"/>
      <name val="Tahoma"/>
      <family val="2"/>
    </font>
    <font>
      <b/>
      <sz val="14"/>
      <name val="Tahoma"/>
      <family val="2"/>
    </font>
    <font>
      <sz val="10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6"/>
      <name val="Arial"/>
      <family val="2"/>
    </font>
    <font>
      <sz val="14"/>
      <name val="Tahoma"/>
      <family val="2"/>
    </font>
    <font>
      <sz val="14"/>
      <color indexed="8"/>
      <name val="Arial"/>
      <family val="2"/>
    </font>
    <font>
      <sz val="10"/>
      <color rgb="FF222222"/>
      <name val="Arial"/>
    </font>
    <font>
      <b/>
      <sz val="14"/>
      <name val="Tahoma"/>
      <family val="2"/>
    </font>
    <font>
      <sz val="10"/>
      <name val="Arial"/>
    </font>
    <font>
      <sz val="8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theme="1"/>
      <name val="Arial"/>
      <family val="2"/>
    </font>
    <font>
      <sz val="7"/>
      <color indexed="8"/>
      <name val="Tahoma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</cellStyleXfs>
  <cellXfs count="132">
    <xf numFmtId="0" fontId="0" fillId="0" borderId="0" xfId="0"/>
    <xf numFmtId="0" fontId="3" fillId="0" borderId="0" xfId="0" applyFont="1" applyAlignment="1">
      <alignment textRotation="90"/>
    </xf>
    <xf numFmtId="0" fontId="0" fillId="0" borderId="1" xfId="0" applyFill="1" applyBorder="1"/>
    <xf numFmtId="0" fontId="4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3" fillId="0" borderId="0" xfId="0" applyFont="1" applyFill="1" applyAlignment="1">
      <alignment textRotation="90"/>
    </xf>
    <xf numFmtId="0" fontId="10" fillId="0" borderId="1" xfId="0" applyFont="1" applyFill="1" applyBorder="1"/>
    <xf numFmtId="0" fontId="0" fillId="0" borderId="5" xfId="0" applyBorder="1"/>
    <xf numFmtId="0" fontId="6" fillId="0" borderId="6" xfId="0" applyFont="1" applyBorder="1"/>
    <xf numFmtId="0" fontId="6" fillId="0" borderId="7" xfId="0" applyFont="1" applyBorder="1"/>
    <xf numFmtId="0" fontId="3" fillId="0" borderId="8" xfId="0" applyFont="1" applyBorder="1" applyAlignment="1">
      <alignment textRotation="90"/>
    </xf>
    <xf numFmtId="14" fontId="4" fillId="0" borderId="9" xfId="0" applyNumberFormat="1" applyFont="1" applyFill="1" applyBorder="1" applyAlignment="1">
      <alignment horizontal="center" vertical="justify" textRotation="90"/>
    </xf>
    <xf numFmtId="14" fontId="4" fillId="0" borderId="9" xfId="0" applyNumberFormat="1" applyFont="1" applyFill="1" applyBorder="1" applyAlignment="1">
      <alignment horizontal="center" textRotation="90"/>
    </xf>
    <xf numFmtId="0" fontId="3" fillId="0" borderId="8" xfId="0" applyFont="1" applyFill="1" applyBorder="1" applyAlignment="1">
      <alignment textRotation="90"/>
    </xf>
    <xf numFmtId="0" fontId="0" fillId="0" borderId="5" xfId="0" applyFill="1" applyBorder="1"/>
    <xf numFmtId="14" fontId="8" fillId="0" borderId="11" xfId="0" applyNumberFormat="1" applyFont="1" applyFill="1" applyBorder="1" applyAlignment="1">
      <alignment horizontal="center" vertical="justify" textRotation="90"/>
    </xf>
    <xf numFmtId="0" fontId="3" fillId="0" borderId="12" xfId="0" applyFont="1" applyBorder="1" applyAlignment="1">
      <alignment textRotation="90"/>
    </xf>
    <xf numFmtId="0" fontId="6" fillId="0" borderId="13" xfId="0" applyFont="1" applyBorder="1"/>
    <xf numFmtId="0" fontId="6" fillId="0" borderId="0" xfId="0" applyFont="1" applyFill="1" applyBorder="1"/>
    <xf numFmtId="0" fontId="11" fillId="0" borderId="6" xfId="0" applyFont="1" applyBorder="1"/>
    <xf numFmtId="0" fontId="3" fillId="0" borderId="17" xfId="0" applyFont="1" applyBorder="1" applyAlignment="1">
      <alignment textRotation="90"/>
    </xf>
    <xf numFmtId="0" fontId="9" fillId="4" borderId="18" xfId="0" applyFont="1" applyFill="1" applyBorder="1" applyAlignment="1">
      <alignment textRotation="90"/>
    </xf>
    <xf numFmtId="0" fontId="0" fillId="4" borderId="19" xfId="0" applyFill="1" applyBorder="1"/>
    <xf numFmtId="0" fontId="12" fillId="0" borderId="0" xfId="0" quotePrefix="1" applyFont="1"/>
    <xf numFmtId="0" fontId="12" fillId="0" borderId="0" xfId="0" applyFont="1" applyAlignment="1">
      <alignment horizontal="right"/>
    </xf>
    <xf numFmtId="0" fontId="12" fillId="0" borderId="0" xfId="0" quotePrefix="1" applyFont="1" applyFill="1"/>
    <xf numFmtId="0" fontId="12" fillId="0" borderId="0" xfId="0" applyFont="1" applyFill="1" applyAlignment="1">
      <alignment horizontal="right"/>
    </xf>
    <xf numFmtId="165" fontId="0" fillId="0" borderId="17" xfId="0" applyNumberFormat="1" applyBorder="1"/>
    <xf numFmtId="0" fontId="8" fillId="5" borderId="20" xfId="0" applyFont="1" applyFill="1" applyBorder="1" applyAlignment="1">
      <alignment textRotation="90"/>
    </xf>
    <xf numFmtId="166" fontId="0" fillId="0" borderId="0" xfId="0" applyNumberFormat="1"/>
    <xf numFmtId="164" fontId="10" fillId="5" borderId="17" xfId="0" applyNumberFormat="1" applyFont="1" applyFill="1" applyBorder="1"/>
    <xf numFmtId="0" fontId="0" fillId="0" borderId="14" xfId="0" applyFill="1" applyBorder="1"/>
    <xf numFmtId="14" fontId="4" fillId="5" borderId="9" xfId="0" applyNumberFormat="1" applyFont="1" applyFill="1" applyBorder="1" applyAlignment="1">
      <alignment horizontal="center" textRotation="90"/>
    </xf>
    <xf numFmtId="0" fontId="4" fillId="5" borderId="2" xfId="0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textRotation="90" wrapText="1"/>
    </xf>
    <xf numFmtId="0" fontId="15" fillId="0" borderId="0" xfId="0" applyFont="1"/>
    <xf numFmtId="0" fontId="16" fillId="0" borderId="0" xfId="0" applyFont="1"/>
    <xf numFmtId="0" fontId="14" fillId="0" borderId="1" xfId="0" applyFont="1" applyFill="1" applyBorder="1"/>
    <xf numFmtId="0" fontId="4" fillId="0" borderId="24" xfId="0" applyFont="1" applyFill="1" applyBorder="1" applyAlignment="1">
      <alignment horizontal="center" vertical="center"/>
    </xf>
    <xf numFmtId="0" fontId="0" fillId="6" borderId="17" xfId="0" applyFill="1" applyBorder="1"/>
    <xf numFmtId="0" fontId="13" fillId="0" borderId="1" xfId="0" applyFont="1" applyFill="1" applyBorder="1"/>
    <xf numFmtId="0" fontId="13" fillId="0" borderId="15" xfId="0" applyFont="1" applyFill="1" applyBorder="1"/>
    <xf numFmtId="0" fontId="13" fillId="2" borderId="15" xfId="0" applyFont="1" applyFill="1" applyBorder="1"/>
    <xf numFmtId="0" fontId="13" fillId="2" borderId="4" xfId="0" applyFont="1" applyFill="1" applyBorder="1"/>
    <xf numFmtId="0" fontId="13" fillId="3" borderId="3" xfId="0" applyFont="1" applyFill="1" applyBorder="1"/>
    <xf numFmtId="0" fontId="13" fillId="3" borderId="10" xfId="0" applyFont="1" applyFill="1" applyBorder="1"/>
    <xf numFmtId="0" fontId="13" fillId="0" borderId="14" xfId="0" applyFont="1" applyFill="1" applyBorder="1"/>
    <xf numFmtId="0" fontId="13" fillId="2" borderId="3" xfId="0" applyFont="1" applyFill="1" applyBorder="1"/>
    <xf numFmtId="0" fontId="13" fillId="0" borderId="25" xfId="0" applyFont="1" applyFill="1" applyBorder="1"/>
    <xf numFmtId="0" fontId="13" fillId="5" borderId="1" xfId="0" applyFont="1" applyFill="1" applyBorder="1"/>
    <xf numFmtId="0" fontId="13" fillId="5" borderId="14" xfId="0" applyFont="1" applyFill="1" applyBorder="1"/>
    <xf numFmtId="0" fontId="13" fillId="2" borderId="16" xfId="0" applyFont="1" applyFill="1" applyBorder="1"/>
    <xf numFmtId="166" fontId="0" fillId="6" borderId="17" xfId="0" applyNumberFormat="1" applyFill="1" applyBorder="1"/>
    <xf numFmtId="166" fontId="0" fillId="7" borderId="17" xfId="0" applyNumberFormat="1" applyFill="1" applyBorder="1"/>
    <xf numFmtId="0" fontId="0" fillId="7" borderId="17" xfId="0" applyFill="1" applyBorder="1"/>
    <xf numFmtId="0" fontId="0" fillId="7" borderId="0" xfId="0" applyFill="1"/>
    <xf numFmtId="0" fontId="0" fillId="5" borderId="0" xfId="0" applyFill="1"/>
    <xf numFmtId="0" fontId="17" fillId="0" borderId="6" xfId="0" applyFont="1" applyBorder="1"/>
    <xf numFmtId="0" fontId="17" fillId="0" borderId="1" xfId="0" applyFont="1" applyBorder="1"/>
    <xf numFmtId="0" fontId="17" fillId="0" borderId="0" xfId="0" applyFont="1"/>
    <xf numFmtId="0" fontId="17" fillId="0" borderId="0" xfId="0" applyNumberFormat="1" applyFont="1"/>
    <xf numFmtId="0" fontId="17" fillId="0" borderId="13" xfId="0" applyFont="1" applyBorder="1"/>
    <xf numFmtId="0" fontId="17" fillId="0" borderId="7" xfId="0" applyFont="1" applyBorder="1"/>
    <xf numFmtId="0" fontId="13" fillId="0" borderId="0" xfId="0" applyFont="1" applyFill="1"/>
    <xf numFmtId="0" fontId="13" fillId="2" borderId="14" xfId="0" applyFont="1" applyFill="1" applyBorder="1"/>
    <xf numFmtId="0" fontId="13" fillId="3" borderId="7" xfId="0" applyFont="1" applyFill="1" applyBorder="1"/>
    <xf numFmtId="0" fontId="13" fillId="3" borderId="27" xfId="0" applyFont="1" applyFill="1" applyBorder="1"/>
    <xf numFmtId="0" fontId="13" fillId="2" borderId="7" xfId="0" applyFont="1" applyFill="1" applyBorder="1"/>
    <xf numFmtId="0" fontId="13" fillId="2" borderId="28" xfId="0" applyFont="1" applyFill="1" applyBorder="1"/>
    <xf numFmtId="0" fontId="13" fillId="8" borderId="1" xfId="0" applyFont="1" applyFill="1" applyBorder="1"/>
    <xf numFmtId="0" fontId="13" fillId="8" borderId="14" xfId="0" applyFont="1" applyFill="1" applyBorder="1"/>
    <xf numFmtId="0" fontId="0" fillId="4" borderId="26" xfId="0" applyFill="1" applyBorder="1"/>
    <xf numFmtId="0" fontId="3" fillId="5" borderId="29" xfId="0" applyFont="1" applyFill="1" applyBorder="1" applyAlignment="1">
      <alignment textRotation="90"/>
    </xf>
    <xf numFmtId="166" fontId="0" fillId="5" borderId="29" xfId="0" applyNumberFormat="1" applyFill="1" applyBorder="1"/>
    <xf numFmtId="0" fontId="0" fillId="5" borderId="17" xfId="0" applyFill="1" applyBorder="1"/>
    <xf numFmtId="0" fontId="14" fillId="0" borderId="6" xfId="0" applyFont="1" applyBorder="1"/>
    <xf numFmtId="0" fontId="18" fillId="0" borderId="6" xfId="0" applyFont="1" applyBorder="1"/>
    <xf numFmtId="0" fontId="14" fillId="0" borderId="13" xfId="0" applyFont="1" applyBorder="1"/>
    <xf numFmtId="0" fontId="14" fillId="0" borderId="7" xfId="0" applyFont="1" applyBorder="1"/>
    <xf numFmtId="0" fontId="13" fillId="0" borderId="0" xfId="0" applyFont="1" applyFill="1" applyBorder="1"/>
    <xf numFmtId="0" fontId="13" fillId="2" borderId="5" xfId="0" applyFont="1" applyFill="1" applyBorder="1"/>
    <xf numFmtId="0" fontId="13" fillId="2" borderId="6" xfId="0" applyFont="1" applyFill="1" applyBorder="1"/>
    <xf numFmtId="0" fontId="3" fillId="0" borderId="20" xfId="0" applyFont="1" applyBorder="1" applyAlignment="1">
      <alignment textRotation="90"/>
    </xf>
    <xf numFmtId="166" fontId="0" fillId="5" borderId="17" xfId="0" applyNumberFormat="1" applyFill="1" applyBorder="1"/>
    <xf numFmtId="0" fontId="10" fillId="5" borderId="17" xfId="0" applyFont="1" applyFill="1" applyBorder="1"/>
    <xf numFmtId="4" fontId="13" fillId="0" borderId="1" xfId="0" applyNumberFormat="1" applyFont="1" applyFill="1" applyBorder="1"/>
    <xf numFmtId="0" fontId="19" fillId="0" borderId="0" xfId="0" applyFont="1" applyAlignment="1">
      <alignment wrapText="1"/>
    </xf>
    <xf numFmtId="0" fontId="20" fillId="0" borderId="0" xfId="0" quotePrefix="1" applyFont="1" applyFill="1"/>
    <xf numFmtId="0" fontId="21" fillId="0" borderId="0" xfId="0" applyFont="1" applyFill="1"/>
    <xf numFmtId="0" fontId="20" fillId="0" borderId="0" xfId="0" applyFont="1" applyFill="1" applyAlignment="1">
      <alignment horizontal="right"/>
    </xf>
    <xf numFmtId="0" fontId="22" fillId="0" borderId="8" xfId="0" applyFont="1" applyFill="1" applyBorder="1" applyAlignment="1">
      <alignment textRotation="90"/>
    </xf>
    <xf numFmtId="14" fontId="23" fillId="0" borderId="9" xfId="0" applyNumberFormat="1" applyFont="1" applyFill="1" applyBorder="1" applyAlignment="1">
      <alignment horizontal="center" textRotation="90"/>
    </xf>
    <xf numFmtId="0" fontId="22" fillId="0" borderId="0" xfId="0" applyFont="1" applyFill="1" applyAlignment="1">
      <alignment textRotation="90"/>
    </xf>
    <xf numFmtId="0" fontId="21" fillId="0" borderId="5" xfId="0" applyFont="1" applyFill="1" applyBorder="1"/>
    <xf numFmtId="0" fontId="23" fillId="0" borderId="2" xfId="0" applyFont="1" applyFill="1" applyBorder="1" applyAlignment="1">
      <alignment horizontal="center" vertical="center"/>
    </xf>
    <xf numFmtId="0" fontId="25" fillId="0" borderId="6" xfId="0" applyFont="1" applyBorder="1"/>
    <xf numFmtId="0" fontId="26" fillId="0" borderId="1" xfId="0" applyFont="1" applyFill="1" applyBorder="1"/>
    <xf numFmtId="0" fontId="26" fillId="2" borderId="3" xfId="0" applyFont="1" applyFill="1" applyBorder="1"/>
    <xf numFmtId="0" fontId="26" fillId="2" borderId="4" xfId="0" applyFont="1" applyFill="1" applyBorder="1"/>
    <xf numFmtId="0" fontId="26" fillId="3" borderId="3" xfId="0" applyFont="1" applyFill="1" applyBorder="1"/>
    <xf numFmtId="0" fontId="26" fillId="3" borderId="10" xfId="0" applyFont="1" applyFill="1" applyBorder="1"/>
    <xf numFmtId="0" fontId="27" fillId="0" borderId="6" xfId="0" applyFont="1" applyBorder="1"/>
    <xf numFmtId="0" fontId="25" fillId="0" borderId="13" xfId="0" applyFont="1" applyBorder="1"/>
    <xf numFmtId="0" fontId="25" fillId="0" borderId="7" xfId="0" applyFont="1" applyBorder="1"/>
    <xf numFmtId="0" fontId="26" fillId="0" borderId="14" xfId="0" applyFont="1" applyFill="1" applyBorder="1"/>
    <xf numFmtId="0" fontId="26" fillId="2" borderId="7" xfId="0" applyFont="1" applyFill="1" applyBorder="1"/>
    <xf numFmtId="0" fontId="26" fillId="2" borderId="14" xfId="0" applyFont="1" applyFill="1" applyBorder="1"/>
    <xf numFmtId="0" fontId="26" fillId="3" borderId="7" xfId="0" applyFont="1" applyFill="1" applyBorder="1"/>
    <xf numFmtId="0" fontId="26" fillId="3" borderId="27" xfId="0" applyFont="1" applyFill="1" applyBorder="1"/>
    <xf numFmtId="44" fontId="10" fillId="5" borderId="17" xfId="0" applyNumberFormat="1" applyFont="1" applyFill="1" applyBorder="1"/>
    <xf numFmtId="0" fontId="10" fillId="0" borderId="0" xfId="0" applyFont="1"/>
    <xf numFmtId="0" fontId="5" fillId="3" borderId="8" xfId="0" applyFont="1" applyFill="1" applyBorder="1" applyAlignment="1">
      <alignment horizontal="center" textRotation="90"/>
    </xf>
    <xf numFmtId="0" fontId="5" fillId="3" borderId="5" xfId="0" applyFont="1" applyFill="1" applyBorder="1" applyAlignment="1">
      <alignment horizontal="center" textRotation="90"/>
    </xf>
    <xf numFmtId="0" fontId="5" fillId="3" borderId="21" xfId="0" applyFont="1" applyFill="1" applyBorder="1" applyAlignment="1">
      <alignment horizontal="center" textRotation="90"/>
    </xf>
    <xf numFmtId="0" fontId="5" fillId="3" borderId="22" xfId="0" applyFont="1" applyFill="1" applyBorder="1" applyAlignment="1">
      <alignment horizontal="center" textRotation="90"/>
    </xf>
    <xf numFmtId="0" fontId="5" fillId="2" borderId="23" xfId="0" applyFont="1" applyFill="1" applyBorder="1" applyAlignment="1">
      <alignment horizontal="center" textRotation="90"/>
    </xf>
    <xf numFmtId="0" fontId="5" fillId="2" borderId="24" xfId="0" applyFont="1" applyFill="1" applyBorder="1" applyAlignment="1">
      <alignment horizontal="center" textRotation="90"/>
    </xf>
    <xf numFmtId="0" fontId="5" fillId="2" borderId="21" xfId="0" applyFont="1" applyFill="1" applyBorder="1" applyAlignment="1">
      <alignment horizontal="center" textRotation="90"/>
    </xf>
    <xf numFmtId="0" fontId="5" fillId="2" borderId="22" xfId="0" applyFont="1" applyFill="1" applyBorder="1" applyAlignment="1">
      <alignment horizontal="center" textRotation="90"/>
    </xf>
    <xf numFmtId="0" fontId="5" fillId="2" borderId="8" xfId="0" applyFont="1" applyFill="1" applyBorder="1" applyAlignment="1">
      <alignment horizontal="center" textRotation="90"/>
    </xf>
    <xf numFmtId="0" fontId="5" fillId="2" borderId="5" xfId="0" applyFont="1" applyFill="1" applyBorder="1" applyAlignment="1">
      <alignment horizontal="center" textRotation="90"/>
    </xf>
    <xf numFmtId="0" fontId="24" fillId="3" borderId="8" xfId="0" applyFont="1" applyFill="1" applyBorder="1" applyAlignment="1">
      <alignment horizontal="center" textRotation="90"/>
    </xf>
    <xf numFmtId="0" fontId="24" fillId="3" borderId="5" xfId="0" applyFont="1" applyFill="1" applyBorder="1" applyAlignment="1">
      <alignment horizontal="center" textRotation="90"/>
    </xf>
    <xf numFmtId="0" fontId="24" fillId="3" borderId="21" xfId="0" applyFont="1" applyFill="1" applyBorder="1" applyAlignment="1">
      <alignment horizontal="center" textRotation="90"/>
    </xf>
    <xf numFmtId="0" fontId="24" fillId="3" borderId="22" xfId="0" applyFont="1" applyFill="1" applyBorder="1" applyAlignment="1">
      <alignment horizontal="center" textRotation="90"/>
    </xf>
    <xf numFmtId="0" fontId="24" fillId="2" borderId="8" xfId="0" applyFont="1" applyFill="1" applyBorder="1" applyAlignment="1">
      <alignment horizontal="center" textRotation="90"/>
    </xf>
    <xf numFmtId="0" fontId="24" fillId="2" borderId="5" xfId="0" applyFont="1" applyFill="1" applyBorder="1" applyAlignment="1">
      <alignment horizontal="center" textRotation="90"/>
    </xf>
    <xf numFmtId="0" fontId="24" fillId="2" borderId="21" xfId="0" applyFont="1" applyFill="1" applyBorder="1" applyAlignment="1">
      <alignment horizontal="center" textRotation="90"/>
    </xf>
    <xf numFmtId="0" fontId="24" fillId="2" borderId="22" xfId="0" applyFont="1" applyFill="1" applyBorder="1" applyAlignment="1">
      <alignment horizontal="center" textRotation="90"/>
    </xf>
    <xf numFmtId="0" fontId="28" fillId="7" borderId="0" xfId="0" applyFont="1" applyFill="1"/>
    <xf numFmtId="0" fontId="29" fillId="0" borderId="0" xfId="0" applyFont="1"/>
  </cellXfs>
  <cellStyles count="7">
    <cellStyle name="Standaard" xfId="0" builtinId="0"/>
    <cellStyle name="Standaard 2" xfId="2"/>
    <cellStyle name="Standaard 2 2" xfId="3"/>
    <cellStyle name="Standaard 3" xfId="1"/>
    <cellStyle name="Standaard 3 2" xfId="6"/>
    <cellStyle name="Standaard 4" xfId="5"/>
    <cellStyle name="Standaard 5" xfId="4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zoomScale="130" zoomScaleNormal="130" workbookViewId="0">
      <selection activeCell="H10" sqref="H10"/>
    </sheetView>
  </sheetViews>
  <sheetFormatPr defaultRowHeight="13.2" x14ac:dyDescent="0.25"/>
  <cols>
    <col min="2" max="2" width="34.6640625" customWidth="1"/>
    <col min="3" max="3" width="20.5546875" customWidth="1"/>
  </cols>
  <sheetData>
    <row r="1" spans="1:3" ht="32.4" x14ac:dyDescent="0.55000000000000004">
      <c r="A1" s="37" t="s">
        <v>124</v>
      </c>
    </row>
    <row r="2" spans="1:3" ht="32.4" x14ac:dyDescent="0.55000000000000004">
      <c r="A2" s="37" t="s">
        <v>160</v>
      </c>
    </row>
    <row r="4" spans="1:3" ht="20.399999999999999" x14ac:dyDescent="0.35">
      <c r="A4" s="36">
        <f t="shared" ref="A4:A35" si="0">RANK(C4,$B$4:$C$103,0)</f>
        <v>1</v>
      </c>
      <c r="B4" s="76" t="s">
        <v>49</v>
      </c>
      <c r="C4" s="38">
        <f>okt!H69</f>
        <v>72</v>
      </c>
    </row>
    <row r="5" spans="1:3" ht="20.399999999999999" x14ac:dyDescent="0.35">
      <c r="A5" s="36">
        <f t="shared" si="0"/>
        <v>1</v>
      </c>
      <c r="B5" s="76" t="s">
        <v>105</v>
      </c>
      <c r="C5" s="38">
        <f>okt!H26</f>
        <v>72</v>
      </c>
    </row>
    <row r="6" spans="1:3" ht="20.399999999999999" x14ac:dyDescent="0.35">
      <c r="A6" s="36">
        <f t="shared" si="0"/>
        <v>3</v>
      </c>
      <c r="B6" s="76" t="s">
        <v>52</v>
      </c>
      <c r="C6" s="38">
        <f>okt!H43</f>
        <v>65</v>
      </c>
    </row>
    <row r="7" spans="1:3" ht="20.399999999999999" x14ac:dyDescent="0.35">
      <c r="A7" s="36">
        <f t="shared" si="0"/>
        <v>4</v>
      </c>
      <c r="B7" s="76" t="s">
        <v>45</v>
      </c>
      <c r="C7" s="38">
        <f>okt!H89</f>
        <v>63</v>
      </c>
    </row>
    <row r="8" spans="1:3" ht="20.399999999999999" x14ac:dyDescent="0.35">
      <c r="A8" s="36">
        <f t="shared" si="0"/>
        <v>5</v>
      </c>
      <c r="B8" s="76" t="s">
        <v>8</v>
      </c>
      <c r="C8" s="38">
        <f>okt!H32</f>
        <v>60</v>
      </c>
    </row>
    <row r="9" spans="1:3" ht="20.399999999999999" x14ac:dyDescent="0.35">
      <c r="A9" s="36">
        <f t="shared" si="0"/>
        <v>6</v>
      </c>
      <c r="B9" s="76" t="s">
        <v>11</v>
      </c>
      <c r="C9" s="38">
        <f>okt!H51</f>
        <v>55</v>
      </c>
    </row>
    <row r="10" spans="1:3" ht="20.399999999999999" x14ac:dyDescent="0.35">
      <c r="A10" s="36">
        <f t="shared" si="0"/>
        <v>7</v>
      </c>
      <c r="B10" s="76" t="s">
        <v>146</v>
      </c>
      <c r="C10" s="38">
        <f>okt!H67</f>
        <v>53</v>
      </c>
    </row>
    <row r="11" spans="1:3" ht="20.399999999999999" x14ac:dyDescent="0.35">
      <c r="A11" s="36">
        <f t="shared" si="0"/>
        <v>7</v>
      </c>
      <c r="B11" s="76" t="s">
        <v>16</v>
      </c>
      <c r="C11" s="38">
        <f>okt!H71</f>
        <v>53</v>
      </c>
    </row>
    <row r="12" spans="1:3" ht="20.399999999999999" x14ac:dyDescent="0.35">
      <c r="A12" s="36">
        <f t="shared" si="0"/>
        <v>7</v>
      </c>
      <c r="B12" s="76" t="s">
        <v>6</v>
      </c>
      <c r="C12" s="38">
        <f>okt!H29</f>
        <v>53</v>
      </c>
    </row>
    <row r="13" spans="1:3" ht="20.399999999999999" x14ac:dyDescent="0.35">
      <c r="A13" s="36">
        <f t="shared" si="0"/>
        <v>7</v>
      </c>
      <c r="B13" s="76" t="s">
        <v>81</v>
      </c>
      <c r="C13" s="38">
        <f>okt!H50</f>
        <v>53</v>
      </c>
    </row>
    <row r="14" spans="1:3" ht="20.399999999999999" x14ac:dyDescent="0.35">
      <c r="A14" s="36">
        <f t="shared" si="0"/>
        <v>11</v>
      </c>
      <c r="B14" s="76" t="s">
        <v>21</v>
      </c>
      <c r="C14" s="38">
        <f>okt!H84</f>
        <v>51</v>
      </c>
    </row>
    <row r="15" spans="1:3" ht="20.399999999999999" x14ac:dyDescent="0.35">
      <c r="A15" s="36">
        <f t="shared" si="0"/>
        <v>11</v>
      </c>
      <c r="B15" s="76" t="s">
        <v>46</v>
      </c>
      <c r="C15" s="38">
        <f>okt!H12</f>
        <v>51</v>
      </c>
    </row>
    <row r="16" spans="1:3" ht="20.399999999999999" x14ac:dyDescent="0.35">
      <c r="A16" s="36">
        <f t="shared" si="0"/>
        <v>13</v>
      </c>
      <c r="B16" s="76" t="s">
        <v>5</v>
      </c>
      <c r="C16" s="38">
        <f>okt!H23</f>
        <v>50</v>
      </c>
    </row>
    <row r="17" spans="1:3" ht="20.399999999999999" x14ac:dyDescent="0.35">
      <c r="A17" s="36">
        <f t="shared" si="0"/>
        <v>14</v>
      </c>
      <c r="B17" s="76" t="s">
        <v>126</v>
      </c>
      <c r="C17" s="38">
        <f>okt!H16</f>
        <v>49</v>
      </c>
    </row>
    <row r="18" spans="1:3" ht="20.399999999999999" x14ac:dyDescent="0.35">
      <c r="A18" s="36">
        <f t="shared" si="0"/>
        <v>15</v>
      </c>
      <c r="B18" s="76" t="s">
        <v>71</v>
      </c>
      <c r="C18" s="38">
        <f>okt!H59</f>
        <v>48</v>
      </c>
    </row>
    <row r="19" spans="1:3" ht="20.399999999999999" x14ac:dyDescent="0.35">
      <c r="A19" s="36">
        <f t="shared" si="0"/>
        <v>16</v>
      </c>
      <c r="B19" s="77" t="s">
        <v>116</v>
      </c>
      <c r="C19" s="38">
        <f>okt!H38</f>
        <v>47</v>
      </c>
    </row>
    <row r="20" spans="1:3" ht="20.399999999999999" x14ac:dyDescent="0.35">
      <c r="A20" s="36">
        <f t="shared" si="0"/>
        <v>16</v>
      </c>
      <c r="B20" s="76" t="s">
        <v>106</v>
      </c>
      <c r="C20" s="38">
        <f>okt!H101</f>
        <v>47</v>
      </c>
    </row>
    <row r="21" spans="1:3" ht="20.399999999999999" x14ac:dyDescent="0.35">
      <c r="A21" s="36">
        <f t="shared" si="0"/>
        <v>18</v>
      </c>
      <c r="B21" s="76" t="s">
        <v>50</v>
      </c>
      <c r="C21" s="38">
        <f>okt!H13</f>
        <v>46</v>
      </c>
    </row>
    <row r="22" spans="1:3" ht="20.399999999999999" x14ac:dyDescent="0.35">
      <c r="A22" s="36">
        <f t="shared" si="0"/>
        <v>19</v>
      </c>
      <c r="B22" s="76" t="s">
        <v>56</v>
      </c>
      <c r="C22" s="38">
        <f>okt!H74</f>
        <v>45</v>
      </c>
    </row>
    <row r="23" spans="1:3" ht="20.399999999999999" x14ac:dyDescent="0.35">
      <c r="A23" s="36">
        <f t="shared" si="0"/>
        <v>19</v>
      </c>
      <c r="B23" s="76" t="s">
        <v>77</v>
      </c>
      <c r="C23" s="38">
        <f>okt!H103</f>
        <v>45</v>
      </c>
    </row>
    <row r="24" spans="1:3" ht="20.399999999999999" x14ac:dyDescent="0.35">
      <c r="A24" s="36">
        <f t="shared" si="0"/>
        <v>19</v>
      </c>
      <c r="B24" s="76" t="s">
        <v>55</v>
      </c>
      <c r="C24" s="38">
        <f>okt!H52</f>
        <v>45</v>
      </c>
    </row>
    <row r="25" spans="1:3" ht="20.399999999999999" x14ac:dyDescent="0.35">
      <c r="A25" s="36">
        <f t="shared" si="0"/>
        <v>22</v>
      </c>
      <c r="B25" s="76" t="s">
        <v>75</v>
      </c>
      <c r="C25" s="38">
        <f>okt!H66</f>
        <v>42</v>
      </c>
    </row>
    <row r="26" spans="1:3" ht="20.399999999999999" x14ac:dyDescent="0.35">
      <c r="A26" s="36">
        <f t="shared" si="0"/>
        <v>23</v>
      </c>
      <c r="B26" s="76" t="s">
        <v>84</v>
      </c>
      <c r="C26" s="38">
        <f>okt!H78</f>
        <v>39</v>
      </c>
    </row>
    <row r="27" spans="1:3" ht="20.399999999999999" x14ac:dyDescent="0.35">
      <c r="A27" s="36">
        <f t="shared" si="0"/>
        <v>23</v>
      </c>
      <c r="B27" s="76" t="s">
        <v>117</v>
      </c>
      <c r="C27" s="38">
        <f>okt!H17</f>
        <v>39</v>
      </c>
    </row>
    <row r="28" spans="1:3" ht="20.399999999999999" x14ac:dyDescent="0.35">
      <c r="A28" s="36">
        <f t="shared" si="0"/>
        <v>23</v>
      </c>
      <c r="B28" s="76" t="s">
        <v>70</v>
      </c>
      <c r="C28" s="38">
        <f>okt!H28</f>
        <v>39</v>
      </c>
    </row>
    <row r="29" spans="1:3" ht="20.399999999999999" x14ac:dyDescent="0.35">
      <c r="A29" s="36">
        <f t="shared" si="0"/>
        <v>26</v>
      </c>
      <c r="B29" s="76" t="s">
        <v>88</v>
      </c>
      <c r="C29" s="38">
        <f>okt!H58</f>
        <v>38</v>
      </c>
    </row>
    <row r="30" spans="1:3" ht="20.399999999999999" x14ac:dyDescent="0.35">
      <c r="A30" s="36">
        <f t="shared" si="0"/>
        <v>26</v>
      </c>
      <c r="B30" s="76" t="s">
        <v>22</v>
      </c>
      <c r="C30" s="38">
        <f>okt!H86</f>
        <v>38</v>
      </c>
    </row>
    <row r="31" spans="1:3" ht="20.399999999999999" x14ac:dyDescent="0.35">
      <c r="A31" s="36">
        <f t="shared" si="0"/>
        <v>28</v>
      </c>
      <c r="B31" s="77" t="s">
        <v>109</v>
      </c>
      <c r="C31" s="38">
        <f>okt!H37</f>
        <v>37</v>
      </c>
    </row>
    <row r="32" spans="1:3" ht="20.399999999999999" x14ac:dyDescent="0.35">
      <c r="A32" s="36">
        <f t="shared" si="0"/>
        <v>28</v>
      </c>
      <c r="B32" s="76" t="s">
        <v>83</v>
      </c>
      <c r="C32" s="38">
        <f>okt!H45</f>
        <v>37</v>
      </c>
    </row>
    <row r="33" spans="1:3" ht="20.399999999999999" x14ac:dyDescent="0.35">
      <c r="A33" s="36">
        <f t="shared" si="0"/>
        <v>30</v>
      </c>
      <c r="B33" s="76" t="s">
        <v>53</v>
      </c>
      <c r="C33" s="38">
        <f>okt!H62</f>
        <v>36</v>
      </c>
    </row>
    <row r="34" spans="1:3" ht="20.399999999999999" x14ac:dyDescent="0.35">
      <c r="A34" s="36">
        <f t="shared" si="0"/>
        <v>31</v>
      </c>
      <c r="B34" s="76" t="s">
        <v>20</v>
      </c>
      <c r="C34" s="38">
        <f>okt!H80</f>
        <v>33</v>
      </c>
    </row>
    <row r="35" spans="1:3" ht="20.399999999999999" x14ac:dyDescent="0.35">
      <c r="A35" s="36">
        <f t="shared" si="0"/>
        <v>31</v>
      </c>
      <c r="B35" s="76" t="s">
        <v>3</v>
      </c>
      <c r="C35" s="38">
        <f>okt!H10</f>
        <v>33</v>
      </c>
    </row>
    <row r="36" spans="1:3" ht="20.399999999999999" x14ac:dyDescent="0.35">
      <c r="A36" s="36">
        <f t="shared" ref="A36:A67" si="1">RANK(C36,$B$4:$C$103,0)</f>
        <v>31</v>
      </c>
      <c r="B36" s="76" t="s">
        <v>78</v>
      </c>
      <c r="C36" s="38">
        <f>okt!H85</f>
        <v>33</v>
      </c>
    </row>
    <row r="37" spans="1:3" ht="20.399999999999999" x14ac:dyDescent="0.35">
      <c r="A37" s="36">
        <f t="shared" si="1"/>
        <v>34</v>
      </c>
      <c r="B37" s="77" t="s">
        <v>94</v>
      </c>
      <c r="C37" s="38">
        <f>okt!H40</f>
        <v>32</v>
      </c>
    </row>
    <row r="38" spans="1:3" ht="20.399999999999999" x14ac:dyDescent="0.35">
      <c r="A38" s="36">
        <f t="shared" si="1"/>
        <v>34</v>
      </c>
      <c r="B38" s="76" t="s">
        <v>19</v>
      </c>
      <c r="C38" s="38">
        <f>okt!H79</f>
        <v>32</v>
      </c>
    </row>
    <row r="39" spans="1:3" ht="20.399999999999999" x14ac:dyDescent="0.35">
      <c r="A39" s="36">
        <f t="shared" si="1"/>
        <v>34</v>
      </c>
      <c r="B39" s="76" t="s">
        <v>62</v>
      </c>
      <c r="C39" s="38">
        <f>okt!H9</f>
        <v>32</v>
      </c>
    </row>
    <row r="40" spans="1:3" ht="20.399999999999999" x14ac:dyDescent="0.35">
      <c r="A40" s="36">
        <f t="shared" si="1"/>
        <v>37</v>
      </c>
      <c r="B40" s="76" t="s">
        <v>61</v>
      </c>
      <c r="C40" s="38">
        <f>okt!H11</f>
        <v>31</v>
      </c>
    </row>
    <row r="41" spans="1:3" ht="20.399999999999999" x14ac:dyDescent="0.35">
      <c r="A41" s="36">
        <f t="shared" si="1"/>
        <v>38</v>
      </c>
      <c r="B41" s="76" t="s">
        <v>108</v>
      </c>
      <c r="C41" s="38">
        <f>okt!H75</f>
        <v>30</v>
      </c>
    </row>
    <row r="42" spans="1:3" ht="20.399999999999999" x14ac:dyDescent="0.35">
      <c r="A42" s="36">
        <f t="shared" si="1"/>
        <v>39</v>
      </c>
      <c r="B42" s="76" t="s">
        <v>9</v>
      </c>
      <c r="C42" s="38">
        <f>okt!H42</f>
        <v>28</v>
      </c>
    </row>
    <row r="43" spans="1:3" ht="20.399999999999999" x14ac:dyDescent="0.35">
      <c r="A43" s="36">
        <f t="shared" si="1"/>
        <v>39</v>
      </c>
      <c r="B43" s="76" t="s">
        <v>12</v>
      </c>
      <c r="C43" s="38">
        <f>okt!H53</f>
        <v>28</v>
      </c>
    </row>
    <row r="44" spans="1:3" ht="20.399999999999999" x14ac:dyDescent="0.35">
      <c r="A44" s="36">
        <f t="shared" si="1"/>
        <v>39</v>
      </c>
      <c r="B44" s="76" t="s">
        <v>48</v>
      </c>
      <c r="C44" s="38">
        <f>okt!H72</f>
        <v>28</v>
      </c>
    </row>
    <row r="45" spans="1:3" ht="20.399999999999999" x14ac:dyDescent="0.35">
      <c r="A45" s="36">
        <f t="shared" si="1"/>
        <v>42</v>
      </c>
      <c r="B45" s="76" t="s">
        <v>15</v>
      </c>
      <c r="C45" s="38">
        <f>okt!H68</f>
        <v>26</v>
      </c>
    </row>
    <row r="46" spans="1:3" ht="20.399999999999999" x14ac:dyDescent="0.35">
      <c r="A46" s="36">
        <f t="shared" si="1"/>
        <v>42</v>
      </c>
      <c r="B46" s="76" t="s">
        <v>89</v>
      </c>
      <c r="C46" s="38">
        <f>okt!H70</f>
        <v>26</v>
      </c>
    </row>
    <row r="47" spans="1:3" ht="20.399999999999999" x14ac:dyDescent="0.35">
      <c r="A47" s="36">
        <f t="shared" si="1"/>
        <v>44</v>
      </c>
      <c r="B47" s="76" t="s">
        <v>54</v>
      </c>
      <c r="C47" s="38">
        <f>okt!H15</f>
        <v>25</v>
      </c>
    </row>
    <row r="48" spans="1:3" ht="20.399999999999999" x14ac:dyDescent="0.35">
      <c r="A48" s="36">
        <f t="shared" si="1"/>
        <v>45</v>
      </c>
      <c r="B48" s="77" t="s">
        <v>82</v>
      </c>
      <c r="C48" s="38">
        <f>okt!H34</f>
        <v>24</v>
      </c>
    </row>
    <row r="49" spans="1:3" ht="20.399999999999999" x14ac:dyDescent="0.35">
      <c r="A49" s="36">
        <f t="shared" si="1"/>
        <v>45</v>
      </c>
      <c r="B49" s="76" t="s">
        <v>68</v>
      </c>
      <c r="C49" s="38">
        <f>okt!H18</f>
        <v>24</v>
      </c>
    </row>
    <row r="50" spans="1:3" ht="20.399999999999999" x14ac:dyDescent="0.35">
      <c r="A50" s="36">
        <f t="shared" si="1"/>
        <v>47</v>
      </c>
      <c r="B50" s="76" t="s">
        <v>103</v>
      </c>
      <c r="C50" s="38">
        <f>okt!H99</f>
        <v>23</v>
      </c>
    </row>
    <row r="51" spans="1:3" ht="20.399999999999999" x14ac:dyDescent="0.35">
      <c r="A51" s="36">
        <f t="shared" si="1"/>
        <v>48</v>
      </c>
      <c r="B51" s="76" t="s">
        <v>127</v>
      </c>
      <c r="C51" s="38">
        <f>okt!H31</f>
        <v>22</v>
      </c>
    </row>
    <row r="52" spans="1:3" ht="20.399999999999999" x14ac:dyDescent="0.35">
      <c r="A52" s="36">
        <f t="shared" si="1"/>
        <v>48</v>
      </c>
      <c r="B52" s="76" t="s">
        <v>79</v>
      </c>
      <c r="C52" s="38">
        <f>okt!H41</f>
        <v>22</v>
      </c>
    </row>
    <row r="53" spans="1:3" ht="20.399999999999999" x14ac:dyDescent="0.35">
      <c r="A53" s="36">
        <f t="shared" si="1"/>
        <v>50</v>
      </c>
      <c r="B53" s="76" t="s">
        <v>99</v>
      </c>
      <c r="C53" s="38">
        <f>okt!H19</f>
        <v>21</v>
      </c>
    </row>
    <row r="54" spans="1:3" ht="20.399999999999999" x14ac:dyDescent="0.35">
      <c r="A54" s="36">
        <f t="shared" si="1"/>
        <v>50</v>
      </c>
      <c r="B54" s="76" t="s">
        <v>145</v>
      </c>
      <c r="C54" s="38">
        <f>okt!H100</f>
        <v>21</v>
      </c>
    </row>
    <row r="55" spans="1:3" ht="20.399999999999999" x14ac:dyDescent="0.35">
      <c r="A55" s="36">
        <f t="shared" si="1"/>
        <v>52</v>
      </c>
      <c r="B55" s="76" t="s">
        <v>51</v>
      </c>
      <c r="C55" s="38">
        <f>okt!H55</f>
        <v>20</v>
      </c>
    </row>
    <row r="56" spans="1:3" ht="20.399999999999999" x14ac:dyDescent="0.35">
      <c r="A56" s="36">
        <f t="shared" si="1"/>
        <v>52</v>
      </c>
      <c r="B56" s="76" t="s">
        <v>28</v>
      </c>
      <c r="C56" s="38">
        <f>okt!H88</f>
        <v>20</v>
      </c>
    </row>
    <row r="57" spans="1:3" ht="20.399999999999999" x14ac:dyDescent="0.35">
      <c r="A57" s="36">
        <f t="shared" si="1"/>
        <v>52</v>
      </c>
      <c r="B57" s="76" t="s">
        <v>7</v>
      </c>
      <c r="C57" s="38">
        <f>okt!H30</f>
        <v>20</v>
      </c>
    </row>
    <row r="58" spans="1:3" ht="20.399999999999999" x14ac:dyDescent="0.35">
      <c r="A58" s="36">
        <f t="shared" si="1"/>
        <v>55</v>
      </c>
      <c r="B58" s="76" t="s">
        <v>87</v>
      </c>
      <c r="C58" s="38">
        <f>okt!H4</f>
        <v>19</v>
      </c>
    </row>
    <row r="59" spans="1:3" ht="20.399999999999999" x14ac:dyDescent="0.35">
      <c r="A59" s="36">
        <f t="shared" si="1"/>
        <v>55</v>
      </c>
      <c r="B59" s="76" t="s">
        <v>114</v>
      </c>
      <c r="C59" s="38">
        <f>okt!H44</f>
        <v>19</v>
      </c>
    </row>
    <row r="60" spans="1:3" ht="20.399999999999999" x14ac:dyDescent="0.35">
      <c r="A60" s="36">
        <f t="shared" si="1"/>
        <v>55</v>
      </c>
      <c r="B60" s="76" t="s">
        <v>63</v>
      </c>
      <c r="C60" s="38">
        <f>okt!H65</f>
        <v>19</v>
      </c>
    </row>
    <row r="61" spans="1:3" ht="20.399999999999999" x14ac:dyDescent="0.35">
      <c r="A61" s="36">
        <f t="shared" si="1"/>
        <v>55</v>
      </c>
      <c r="B61" s="76" t="s">
        <v>18</v>
      </c>
      <c r="C61" s="38">
        <f>okt!H77</f>
        <v>19</v>
      </c>
    </row>
    <row r="62" spans="1:3" ht="20.399999999999999" x14ac:dyDescent="0.35">
      <c r="A62" s="36">
        <f t="shared" si="1"/>
        <v>59</v>
      </c>
      <c r="B62" s="76" t="s">
        <v>128</v>
      </c>
      <c r="C62" s="38">
        <f>okt!H92</f>
        <v>17</v>
      </c>
    </row>
    <row r="63" spans="1:3" ht="20.399999999999999" x14ac:dyDescent="0.35">
      <c r="A63" s="36">
        <f t="shared" si="1"/>
        <v>59</v>
      </c>
      <c r="B63" s="76" t="s">
        <v>104</v>
      </c>
      <c r="C63" s="38">
        <f>okt!H102</f>
        <v>17</v>
      </c>
    </row>
    <row r="64" spans="1:3" ht="20.399999999999999" x14ac:dyDescent="0.35">
      <c r="A64" s="36">
        <f t="shared" si="1"/>
        <v>61</v>
      </c>
      <c r="B64" s="76" t="s">
        <v>69</v>
      </c>
      <c r="C64" s="38">
        <f>okt!H27</f>
        <v>16</v>
      </c>
    </row>
    <row r="65" spans="1:3" ht="20.399999999999999" x14ac:dyDescent="0.35">
      <c r="A65" s="36">
        <f t="shared" si="1"/>
        <v>62</v>
      </c>
      <c r="B65" s="76" t="s">
        <v>107</v>
      </c>
      <c r="C65" s="38">
        <f>okt!H33</f>
        <v>14</v>
      </c>
    </row>
    <row r="66" spans="1:3" ht="20.399999999999999" x14ac:dyDescent="0.35">
      <c r="A66" s="36">
        <f t="shared" si="1"/>
        <v>62</v>
      </c>
      <c r="B66" s="77" t="s">
        <v>100</v>
      </c>
      <c r="C66" s="38">
        <f>okt!H36</f>
        <v>14</v>
      </c>
    </row>
    <row r="67" spans="1:3" ht="20.399999999999999" x14ac:dyDescent="0.35">
      <c r="A67" s="36">
        <f t="shared" si="1"/>
        <v>64</v>
      </c>
      <c r="B67" s="76" t="s">
        <v>23</v>
      </c>
      <c r="C67" s="38">
        <f>okt!H104</f>
        <v>13</v>
      </c>
    </row>
    <row r="68" spans="1:3" ht="20.399999999999999" x14ac:dyDescent="0.35">
      <c r="A68" s="36">
        <f t="shared" ref="A68:A103" si="2">RANK(C68,$B$4:$C$103,0)</f>
        <v>65</v>
      </c>
      <c r="B68" s="76" t="s">
        <v>112</v>
      </c>
      <c r="C68" s="38">
        <f>okt!H81</f>
        <v>12</v>
      </c>
    </row>
    <row r="69" spans="1:3" ht="20.399999999999999" x14ac:dyDescent="0.35">
      <c r="A69" s="36">
        <f t="shared" si="2"/>
        <v>65</v>
      </c>
      <c r="B69" s="77" t="s">
        <v>98</v>
      </c>
      <c r="C69" s="38">
        <f>okt!H35</f>
        <v>12</v>
      </c>
    </row>
    <row r="70" spans="1:3" ht="20.399999999999999" x14ac:dyDescent="0.35">
      <c r="A70" s="36">
        <f t="shared" si="2"/>
        <v>67</v>
      </c>
      <c r="B70" s="76" t="s">
        <v>85</v>
      </c>
      <c r="C70" s="38">
        <f>okt!H22</f>
        <v>11</v>
      </c>
    </row>
    <row r="71" spans="1:3" ht="20.399999999999999" x14ac:dyDescent="0.35">
      <c r="A71" s="36">
        <f t="shared" si="2"/>
        <v>68</v>
      </c>
      <c r="B71" s="76" t="s">
        <v>26</v>
      </c>
      <c r="C71" s="38">
        <f>okt!H47</f>
        <v>10</v>
      </c>
    </row>
    <row r="72" spans="1:3" ht="20.399999999999999" x14ac:dyDescent="0.35">
      <c r="A72" s="36">
        <f t="shared" si="2"/>
        <v>69</v>
      </c>
      <c r="B72" s="76" t="s">
        <v>73</v>
      </c>
      <c r="C72" s="38">
        <f>okt!H21</f>
        <v>8</v>
      </c>
    </row>
    <row r="73" spans="1:3" ht="20.399999999999999" x14ac:dyDescent="0.35">
      <c r="A73" s="36">
        <f t="shared" si="2"/>
        <v>69</v>
      </c>
      <c r="B73" s="76" t="s">
        <v>72</v>
      </c>
      <c r="C73" s="38">
        <f>okt!H63</f>
        <v>8</v>
      </c>
    </row>
    <row r="74" spans="1:3" ht="20.399999999999999" x14ac:dyDescent="0.35">
      <c r="A74" s="36">
        <f t="shared" si="2"/>
        <v>71</v>
      </c>
      <c r="B74" s="76" t="s">
        <v>119</v>
      </c>
      <c r="C74" s="38">
        <f>okt!H82</f>
        <v>7</v>
      </c>
    </row>
    <row r="75" spans="1:3" ht="20.399999999999999" x14ac:dyDescent="0.35">
      <c r="A75" s="36">
        <f t="shared" si="2"/>
        <v>71</v>
      </c>
      <c r="B75" s="76" t="s">
        <v>60</v>
      </c>
      <c r="C75" s="38">
        <f>okt!H83</f>
        <v>7</v>
      </c>
    </row>
    <row r="76" spans="1:3" ht="20.399999999999999" x14ac:dyDescent="0.35">
      <c r="A76" s="36">
        <f t="shared" si="2"/>
        <v>73</v>
      </c>
      <c r="B76" s="76" t="s">
        <v>14</v>
      </c>
      <c r="C76" s="38">
        <f>okt!H64</f>
        <v>5</v>
      </c>
    </row>
    <row r="77" spans="1:3" ht="20.399999999999999" x14ac:dyDescent="0.35">
      <c r="A77" s="36">
        <f t="shared" si="2"/>
        <v>74</v>
      </c>
      <c r="B77" s="76" t="s">
        <v>10</v>
      </c>
      <c r="C77" s="38">
        <f>okt!H49</f>
        <v>4</v>
      </c>
    </row>
    <row r="78" spans="1:3" ht="20.399999999999999" x14ac:dyDescent="0.35">
      <c r="A78" s="36">
        <f t="shared" si="2"/>
        <v>75</v>
      </c>
      <c r="B78" s="76" t="s">
        <v>65</v>
      </c>
      <c r="C78" s="38">
        <f>okt!H7</f>
        <v>3</v>
      </c>
    </row>
    <row r="79" spans="1:3" ht="20.399999999999999" x14ac:dyDescent="0.35">
      <c r="A79" s="36">
        <f t="shared" si="2"/>
        <v>75</v>
      </c>
      <c r="B79" s="76" t="s">
        <v>86</v>
      </c>
      <c r="C79" s="38">
        <f>okt!H95</f>
        <v>3</v>
      </c>
    </row>
    <row r="80" spans="1:3" ht="20.399999999999999" x14ac:dyDescent="0.35">
      <c r="A80" s="36">
        <f t="shared" si="2"/>
        <v>75</v>
      </c>
      <c r="B80" s="76" t="s">
        <v>25</v>
      </c>
      <c r="C80" s="38">
        <f>okt!H56</f>
        <v>3</v>
      </c>
    </row>
    <row r="81" spans="1:3" ht="20.399999999999999" x14ac:dyDescent="0.35">
      <c r="A81" s="36">
        <f t="shared" si="2"/>
        <v>78</v>
      </c>
      <c r="B81" s="76" t="s">
        <v>2</v>
      </c>
      <c r="C81" s="38">
        <f>okt!H5</f>
        <v>2</v>
      </c>
    </row>
    <row r="82" spans="1:3" ht="20.399999999999999" x14ac:dyDescent="0.35">
      <c r="A82" s="36">
        <f t="shared" si="2"/>
        <v>78</v>
      </c>
      <c r="B82" s="76" t="s">
        <v>47</v>
      </c>
      <c r="C82" s="38">
        <f>okt!H14</f>
        <v>2</v>
      </c>
    </row>
    <row r="83" spans="1:3" ht="20.399999999999999" x14ac:dyDescent="0.35">
      <c r="A83" s="36">
        <f t="shared" si="2"/>
        <v>78</v>
      </c>
      <c r="B83" s="76" t="s">
        <v>27</v>
      </c>
      <c r="C83" s="38">
        <f>okt!H25</f>
        <v>2</v>
      </c>
    </row>
    <row r="84" spans="1:3" ht="20.399999999999999" x14ac:dyDescent="0.35">
      <c r="A84" s="36">
        <f t="shared" si="2"/>
        <v>78</v>
      </c>
      <c r="B84" s="76" t="s">
        <v>59</v>
      </c>
      <c r="C84" s="38">
        <f>okt!H61</f>
        <v>2</v>
      </c>
    </row>
    <row r="85" spans="1:3" ht="20.399999999999999" x14ac:dyDescent="0.35">
      <c r="A85" s="36">
        <f t="shared" si="2"/>
        <v>78</v>
      </c>
      <c r="B85" s="76" t="s">
        <v>64</v>
      </c>
      <c r="C85" s="38">
        <f>okt!H91</f>
        <v>2</v>
      </c>
    </row>
    <row r="86" spans="1:3" ht="20.399999999999999" x14ac:dyDescent="0.35">
      <c r="A86" s="36">
        <f t="shared" si="2"/>
        <v>83</v>
      </c>
      <c r="B86" s="76" t="s">
        <v>58</v>
      </c>
      <c r="C86" s="38">
        <f>okt!H8</f>
        <v>1</v>
      </c>
    </row>
    <row r="87" spans="1:3" ht="20.399999999999999" x14ac:dyDescent="0.35">
      <c r="A87" s="36">
        <f t="shared" si="2"/>
        <v>83</v>
      </c>
      <c r="B87" s="76" t="s">
        <v>144</v>
      </c>
      <c r="C87" s="38">
        <f>okt!H57</f>
        <v>1</v>
      </c>
    </row>
    <row r="88" spans="1:3" ht="20.399999999999999" x14ac:dyDescent="0.35">
      <c r="A88" s="36">
        <f t="shared" si="2"/>
        <v>83</v>
      </c>
      <c r="B88" s="76" t="s">
        <v>67</v>
      </c>
      <c r="C88" s="38">
        <f>okt!H87</f>
        <v>1</v>
      </c>
    </row>
    <row r="89" spans="1:3" ht="20.399999999999999" x14ac:dyDescent="0.35">
      <c r="A89" s="36">
        <f t="shared" si="2"/>
        <v>86</v>
      </c>
      <c r="B89" s="76" t="s">
        <v>57</v>
      </c>
      <c r="C89" s="38">
        <f>okt!H76</f>
        <v>0</v>
      </c>
    </row>
    <row r="90" spans="1:3" ht="20.399999999999999" x14ac:dyDescent="0.35">
      <c r="A90" s="36">
        <f t="shared" si="2"/>
        <v>86</v>
      </c>
      <c r="B90" s="76" t="s">
        <v>24</v>
      </c>
      <c r="C90" s="38">
        <f>okt!H6</f>
        <v>0</v>
      </c>
    </row>
    <row r="91" spans="1:3" ht="20.399999999999999" x14ac:dyDescent="0.35">
      <c r="A91" s="36">
        <f t="shared" si="2"/>
        <v>86</v>
      </c>
      <c r="B91" s="76" t="s">
        <v>90</v>
      </c>
      <c r="C91" s="38">
        <f>okt!H24</f>
        <v>0</v>
      </c>
    </row>
    <row r="92" spans="1:3" ht="20.399999999999999" x14ac:dyDescent="0.35">
      <c r="A92" s="36">
        <f t="shared" si="2"/>
        <v>86</v>
      </c>
      <c r="B92" s="76" t="s">
        <v>4</v>
      </c>
      <c r="C92" s="38">
        <f>okt!H20</f>
        <v>0</v>
      </c>
    </row>
    <row r="93" spans="1:3" ht="20.399999999999999" x14ac:dyDescent="0.35">
      <c r="A93" s="36">
        <f t="shared" si="2"/>
        <v>86</v>
      </c>
      <c r="B93" s="77" t="s">
        <v>74</v>
      </c>
      <c r="C93" s="38">
        <f>okt!H39</f>
        <v>0</v>
      </c>
    </row>
    <row r="94" spans="1:3" ht="20.399999999999999" x14ac:dyDescent="0.35">
      <c r="A94" s="36">
        <f t="shared" si="2"/>
        <v>86</v>
      </c>
      <c r="B94" s="76" t="s">
        <v>115</v>
      </c>
      <c r="C94" s="38">
        <f>okt!H46</f>
        <v>0</v>
      </c>
    </row>
    <row r="95" spans="1:3" ht="20.399999999999999" x14ac:dyDescent="0.35">
      <c r="A95" s="36">
        <f t="shared" si="2"/>
        <v>86</v>
      </c>
      <c r="B95" s="76" t="s">
        <v>66</v>
      </c>
      <c r="C95" s="38">
        <f>okt!H48</f>
        <v>0</v>
      </c>
    </row>
    <row r="96" spans="1:3" ht="20.399999999999999" x14ac:dyDescent="0.35">
      <c r="A96" s="36">
        <f t="shared" si="2"/>
        <v>86</v>
      </c>
      <c r="B96" s="76" t="s">
        <v>13</v>
      </c>
      <c r="C96" s="38">
        <f>okt!H54</f>
        <v>0</v>
      </c>
    </row>
    <row r="97" spans="1:3" ht="20.399999999999999" x14ac:dyDescent="0.35">
      <c r="A97" s="36">
        <f t="shared" si="2"/>
        <v>86</v>
      </c>
      <c r="B97" s="78" t="s">
        <v>110</v>
      </c>
      <c r="C97" s="38">
        <f>okt!H60</f>
        <v>0</v>
      </c>
    </row>
    <row r="98" spans="1:3" ht="20.399999999999999" x14ac:dyDescent="0.35">
      <c r="A98" s="36">
        <f t="shared" si="2"/>
        <v>86</v>
      </c>
      <c r="B98" s="78" t="s">
        <v>17</v>
      </c>
      <c r="C98" s="38">
        <f>okt!H73</f>
        <v>0</v>
      </c>
    </row>
    <row r="99" spans="1:3" ht="20.399999999999999" x14ac:dyDescent="0.35">
      <c r="A99" s="36">
        <f t="shared" si="2"/>
        <v>86</v>
      </c>
      <c r="B99" s="78" t="s">
        <v>101</v>
      </c>
      <c r="C99" s="38">
        <f>okt!H93</f>
        <v>0</v>
      </c>
    </row>
    <row r="100" spans="1:3" ht="20.399999999999999" x14ac:dyDescent="0.35">
      <c r="A100" s="36">
        <f t="shared" si="2"/>
        <v>86</v>
      </c>
      <c r="B100" s="78" t="s">
        <v>102</v>
      </c>
      <c r="C100" s="38">
        <f>okt!H94</f>
        <v>0</v>
      </c>
    </row>
    <row r="101" spans="1:3" ht="20.399999999999999" x14ac:dyDescent="0.35">
      <c r="A101" s="36">
        <f t="shared" si="2"/>
        <v>86</v>
      </c>
      <c r="B101" s="78" t="s">
        <v>76</v>
      </c>
      <c r="C101" s="38">
        <f>okt!H96</f>
        <v>0</v>
      </c>
    </row>
    <row r="102" spans="1:3" ht="20.399999999999999" x14ac:dyDescent="0.35">
      <c r="A102" s="36">
        <f t="shared" si="2"/>
        <v>86</v>
      </c>
      <c r="B102" s="78" t="s">
        <v>80</v>
      </c>
      <c r="C102" s="38">
        <f>okt!H97</f>
        <v>0</v>
      </c>
    </row>
    <row r="103" spans="1:3" ht="21" thickBot="1" x14ac:dyDescent="0.4">
      <c r="A103" s="36">
        <f t="shared" si="2"/>
        <v>86</v>
      </c>
      <c r="B103" s="79" t="s">
        <v>118</v>
      </c>
      <c r="C103" s="38">
        <f>okt!H98</f>
        <v>0</v>
      </c>
    </row>
  </sheetData>
  <sortState ref="A4:C103">
    <sortCondition ref="A4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zoomScale="130" zoomScaleNormal="130" workbookViewId="0">
      <pane ySplit="3" topLeftCell="A4" activePane="bottomLeft" state="frozen"/>
      <selection pane="bottomLeft"/>
    </sheetView>
  </sheetViews>
  <sheetFormatPr defaultColWidth="9.109375" defaultRowHeight="13.2" x14ac:dyDescent="0.25"/>
  <cols>
    <col min="1" max="1" width="17.21875" style="4" customWidth="1"/>
    <col min="2" max="10" width="4" style="4" customWidth="1"/>
    <col min="11" max="14" width="5.6640625" style="4" customWidth="1"/>
    <col min="15" max="16384" width="9.109375" style="4"/>
  </cols>
  <sheetData>
    <row r="1" spans="1:14" ht="27.75" customHeight="1" thickBot="1" x14ac:dyDescent="0.35">
      <c r="A1" s="26" t="s">
        <v>136</v>
      </c>
      <c r="N1" s="27" t="s">
        <v>29</v>
      </c>
    </row>
    <row r="2" spans="1:14" s="6" customFormat="1" ht="54.75" customHeight="1" x14ac:dyDescent="0.25">
      <c r="A2" s="14"/>
      <c r="B2" s="13" t="s">
        <v>0</v>
      </c>
      <c r="C2" s="13" t="s">
        <v>1</v>
      </c>
      <c r="D2" s="13" t="s">
        <v>0</v>
      </c>
      <c r="E2" s="13" t="s">
        <v>1</v>
      </c>
      <c r="F2" s="13" t="s">
        <v>137</v>
      </c>
      <c r="G2" s="13" t="s">
        <v>0</v>
      </c>
      <c r="H2" s="13" t="s">
        <v>1</v>
      </c>
      <c r="I2" s="13" t="s">
        <v>0</v>
      </c>
      <c r="J2" s="13" t="s">
        <v>1</v>
      </c>
      <c r="K2" s="120" t="s">
        <v>149</v>
      </c>
      <c r="L2" s="118" t="s">
        <v>32</v>
      </c>
      <c r="M2" s="112" t="s">
        <v>30</v>
      </c>
      <c r="N2" s="114" t="s">
        <v>31</v>
      </c>
    </row>
    <row r="3" spans="1:14" ht="18" customHeight="1" thickBot="1" x14ac:dyDescent="0.3">
      <c r="A3" s="15"/>
      <c r="B3" s="3">
        <v>5</v>
      </c>
      <c r="C3" s="3">
        <v>6</v>
      </c>
      <c r="D3" s="3">
        <v>12</v>
      </c>
      <c r="E3" s="3">
        <v>13</v>
      </c>
      <c r="F3" s="3">
        <v>15</v>
      </c>
      <c r="G3" s="3">
        <v>19</v>
      </c>
      <c r="H3" s="3">
        <v>20</v>
      </c>
      <c r="I3" s="3">
        <v>26</v>
      </c>
      <c r="J3" s="3">
        <v>27</v>
      </c>
      <c r="K3" s="121"/>
      <c r="L3" s="119"/>
      <c r="M3" s="113"/>
      <c r="N3" s="115"/>
    </row>
    <row r="4" spans="1:14" x14ac:dyDescent="0.25">
      <c r="A4" s="9" t="s">
        <v>87</v>
      </c>
      <c r="B4" s="41"/>
      <c r="C4" s="41"/>
      <c r="D4" s="41"/>
      <c r="E4" s="41"/>
      <c r="F4" s="41"/>
      <c r="G4" s="41"/>
      <c r="H4" s="41"/>
      <c r="I4" s="41"/>
      <c r="J4" s="41"/>
      <c r="K4" s="48">
        <f>COUNT(B4:J4)</f>
        <v>0</v>
      </c>
      <c r="L4" s="44">
        <f>SUM(feb!F4 + mrt!J4 + apr!M4+ mei!L4+ jun!K4+ jul!M4+ K4)</f>
        <v>14</v>
      </c>
      <c r="M4" s="45">
        <f t="shared" ref="M4:M32" si="0">SUM(B4:J4)</f>
        <v>0</v>
      </c>
      <c r="N4" s="46">
        <f>SUM(feb!H4 + mrt!L4 + apr!O4+ mei!N4+ jun!M4+ jul!O4+ M4)</f>
        <v>1439</v>
      </c>
    </row>
    <row r="5" spans="1:14" x14ac:dyDescent="0.25">
      <c r="A5" s="9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8">
        <f t="shared" ref="K5:K68" si="1">COUNT(B5:J5)</f>
        <v>0</v>
      </c>
      <c r="L5" s="44">
        <f>SUM(feb!F5 + mrt!J5 + apr!M5+ mei!L5+ jun!K5+ jul!M5+ K5)</f>
        <v>2</v>
      </c>
      <c r="M5" s="45">
        <f t="shared" si="0"/>
        <v>0</v>
      </c>
      <c r="N5" s="46">
        <f>SUM(feb!H5 + mrt!L5 + apr!O5+ mei!N5+ jun!M5+ jul!O5+ M5)</f>
        <v>133</v>
      </c>
    </row>
    <row r="6" spans="1:14" x14ac:dyDescent="0.25">
      <c r="A6" s="9" t="s">
        <v>24</v>
      </c>
      <c r="B6" s="41"/>
      <c r="C6" s="41"/>
      <c r="D6" s="41"/>
      <c r="E6" s="41"/>
      <c r="F6" s="41"/>
      <c r="G6" s="41"/>
      <c r="H6" s="41"/>
      <c r="I6" s="41"/>
      <c r="J6" s="41"/>
      <c r="K6" s="48">
        <f t="shared" si="1"/>
        <v>0</v>
      </c>
      <c r="L6" s="44">
        <f>SUM(feb!F6 + mrt!J6 + apr!M6+ mei!L6+ jun!K6+ jul!M6+ K6)</f>
        <v>0</v>
      </c>
      <c r="M6" s="45">
        <f t="shared" si="0"/>
        <v>0</v>
      </c>
      <c r="N6" s="46">
        <f>SUM(feb!H6 + mrt!L6 + apr!O6+ mei!N6+ jun!M6+ jul!O6+ M6)</f>
        <v>0</v>
      </c>
    </row>
    <row r="7" spans="1:14" x14ac:dyDescent="0.25">
      <c r="A7" s="9" t="s">
        <v>65</v>
      </c>
      <c r="B7" s="41"/>
      <c r="C7" s="41"/>
      <c r="D7" s="41"/>
      <c r="E7" s="41"/>
      <c r="F7" s="41"/>
      <c r="G7" s="41"/>
      <c r="H7" s="41"/>
      <c r="I7" s="41"/>
      <c r="J7" s="41"/>
      <c r="K7" s="48">
        <f t="shared" si="1"/>
        <v>0</v>
      </c>
      <c r="L7" s="44">
        <f>SUM(feb!F7 + mrt!J7 + apr!M7+ mei!L7+ jun!K7+ jul!M7+ K7)</f>
        <v>3</v>
      </c>
      <c r="M7" s="45">
        <f t="shared" si="0"/>
        <v>0</v>
      </c>
      <c r="N7" s="46">
        <f>SUM(feb!H7 + mrt!L7 + apr!O7+ mei!N7+ jun!M7+ jul!O7+ M7)</f>
        <v>186</v>
      </c>
    </row>
    <row r="8" spans="1:14" x14ac:dyDescent="0.25">
      <c r="A8" s="9" t="s">
        <v>58</v>
      </c>
      <c r="B8" s="41"/>
      <c r="C8" s="41"/>
      <c r="D8" s="41"/>
      <c r="E8" s="41"/>
      <c r="F8" s="41"/>
      <c r="G8" s="41"/>
      <c r="H8" s="41"/>
      <c r="I8" s="41"/>
      <c r="J8" s="41"/>
      <c r="K8" s="48">
        <f t="shared" si="1"/>
        <v>0</v>
      </c>
      <c r="L8" s="44">
        <f>SUM(feb!F8 + mrt!J8 + apr!M8+ mei!L8+ jun!K8+ jul!M8+ K8)</f>
        <v>0</v>
      </c>
      <c r="M8" s="45">
        <f t="shared" si="0"/>
        <v>0</v>
      </c>
      <c r="N8" s="46">
        <f>SUM(feb!H8 + mrt!L8 + apr!O8+ mei!N8+ jun!M8+ jul!O8+ M8)</f>
        <v>0</v>
      </c>
    </row>
    <row r="9" spans="1:14" x14ac:dyDescent="0.25">
      <c r="A9" s="9" t="s">
        <v>62</v>
      </c>
      <c r="B9" s="41"/>
      <c r="C9" s="41">
        <v>78</v>
      </c>
      <c r="D9" s="41"/>
      <c r="E9" s="41">
        <v>79</v>
      </c>
      <c r="F9" s="41">
        <v>48</v>
      </c>
      <c r="G9" s="41"/>
      <c r="H9" s="41">
        <v>84</v>
      </c>
      <c r="I9" s="41"/>
      <c r="J9" s="41"/>
      <c r="K9" s="48">
        <f t="shared" si="1"/>
        <v>4</v>
      </c>
      <c r="L9" s="44">
        <f>SUM(feb!F9 + mrt!J9 + apr!M9+ mei!L9+ jun!K9+ jul!M9+ K9)</f>
        <v>24</v>
      </c>
      <c r="M9" s="45">
        <f t="shared" si="0"/>
        <v>289</v>
      </c>
      <c r="N9" s="46">
        <f>SUM(feb!H9 + mrt!L9 + apr!O9+ mei!N9+ jun!M9+ jul!O9+ M9)</f>
        <v>1856</v>
      </c>
    </row>
    <row r="10" spans="1:14" x14ac:dyDescent="0.25">
      <c r="A10" s="9" t="s">
        <v>3</v>
      </c>
      <c r="B10" s="41"/>
      <c r="C10" s="41">
        <v>78</v>
      </c>
      <c r="D10" s="41"/>
      <c r="E10" s="41">
        <v>79</v>
      </c>
      <c r="F10" s="41"/>
      <c r="G10" s="41"/>
      <c r="H10" s="41"/>
      <c r="I10" s="41">
        <v>96</v>
      </c>
      <c r="J10" s="41"/>
      <c r="K10" s="48">
        <f t="shared" si="1"/>
        <v>3</v>
      </c>
      <c r="L10" s="44">
        <f>SUM(feb!F10 + mrt!J10 + apr!M10+ mei!L10+ jun!K10+ jul!M10+ K10)</f>
        <v>27</v>
      </c>
      <c r="M10" s="45">
        <f t="shared" si="0"/>
        <v>253</v>
      </c>
      <c r="N10" s="46">
        <f>SUM(feb!H10 + mrt!L10 + apr!O10+ mei!N10+ jun!M10+ jul!O10+ M10)</f>
        <v>2332</v>
      </c>
    </row>
    <row r="11" spans="1:14" x14ac:dyDescent="0.25">
      <c r="A11" s="9" t="s">
        <v>61</v>
      </c>
      <c r="B11" s="41"/>
      <c r="C11" s="41"/>
      <c r="D11" s="41"/>
      <c r="E11" s="41">
        <v>85</v>
      </c>
      <c r="F11" s="41">
        <v>89</v>
      </c>
      <c r="G11" s="41"/>
      <c r="H11" s="41">
        <v>94</v>
      </c>
      <c r="I11" s="41"/>
      <c r="J11" s="41"/>
      <c r="K11" s="48">
        <f t="shared" si="1"/>
        <v>3</v>
      </c>
      <c r="L11" s="44">
        <f>SUM(feb!F11 + mrt!J11 + apr!M11+ mei!L11+ jun!K11+ jul!M11+ K11)</f>
        <v>26</v>
      </c>
      <c r="M11" s="45">
        <f t="shared" si="0"/>
        <v>268</v>
      </c>
      <c r="N11" s="46">
        <f>SUM(feb!H11 + mrt!L11 + apr!O11+ mei!N11+ jun!M11+ jul!O11+ M11)</f>
        <v>2179</v>
      </c>
    </row>
    <row r="12" spans="1:14" x14ac:dyDescent="0.25">
      <c r="A12" s="9" t="s">
        <v>46</v>
      </c>
      <c r="B12" s="41"/>
      <c r="C12" s="41">
        <v>78</v>
      </c>
      <c r="D12" s="41">
        <v>68</v>
      </c>
      <c r="E12" s="41"/>
      <c r="F12" s="41">
        <v>80</v>
      </c>
      <c r="G12" s="41">
        <v>110</v>
      </c>
      <c r="H12" s="41">
        <v>84</v>
      </c>
      <c r="I12" s="41"/>
      <c r="J12" s="41"/>
      <c r="K12" s="48">
        <f t="shared" si="1"/>
        <v>5</v>
      </c>
      <c r="L12" s="44">
        <f>SUM(feb!F12 + mrt!J12 + apr!M12+ mei!L12+ jun!K12+ jul!M12+ K12)</f>
        <v>43</v>
      </c>
      <c r="M12" s="45">
        <f t="shared" si="0"/>
        <v>420</v>
      </c>
      <c r="N12" s="46">
        <f>SUM(feb!H12 + mrt!L12 + apr!O12+ mei!N12+ jun!M12+ jul!O12+ M12)</f>
        <v>3668</v>
      </c>
    </row>
    <row r="13" spans="1:14" x14ac:dyDescent="0.25">
      <c r="A13" s="9" t="s">
        <v>50</v>
      </c>
      <c r="B13" s="41"/>
      <c r="C13" s="41"/>
      <c r="D13" s="41"/>
      <c r="E13" s="41">
        <v>85</v>
      </c>
      <c r="F13" s="41">
        <v>89</v>
      </c>
      <c r="G13" s="41">
        <v>159</v>
      </c>
      <c r="H13" s="41">
        <v>94</v>
      </c>
      <c r="I13" s="41">
        <v>128</v>
      </c>
      <c r="J13" s="41"/>
      <c r="K13" s="48">
        <f t="shared" si="1"/>
        <v>5</v>
      </c>
      <c r="L13" s="44">
        <f>SUM(feb!F13 + mrt!J13 + apr!M13+ mei!L13+ jun!K13+ jul!M13+ K13)</f>
        <v>38</v>
      </c>
      <c r="M13" s="45">
        <f t="shared" si="0"/>
        <v>555</v>
      </c>
      <c r="N13" s="46">
        <f>SUM(feb!H13 + mrt!L13 + apr!O13+ mei!N13+ jun!M13+ jul!O13+ M13)</f>
        <v>3661</v>
      </c>
    </row>
    <row r="14" spans="1:14" x14ac:dyDescent="0.25">
      <c r="A14" s="9" t="s">
        <v>47</v>
      </c>
      <c r="B14" s="41"/>
      <c r="C14" s="41"/>
      <c r="D14" s="41"/>
      <c r="E14" s="41"/>
      <c r="F14" s="41"/>
      <c r="G14" s="41"/>
      <c r="H14" s="41"/>
      <c r="I14" s="41"/>
      <c r="J14" s="41"/>
      <c r="K14" s="48">
        <f t="shared" si="1"/>
        <v>0</v>
      </c>
      <c r="L14" s="44">
        <f>SUM(feb!F14 + mrt!J14 + apr!M14+ mei!L14+ jun!K14+ jul!M14+ K14)</f>
        <v>2</v>
      </c>
      <c r="M14" s="45">
        <f t="shared" si="0"/>
        <v>0</v>
      </c>
      <c r="N14" s="46">
        <f>SUM(feb!H14 + mrt!L14 + apr!O14+ mei!N14+ jun!M14+ jul!O14+ M14)</f>
        <v>163</v>
      </c>
    </row>
    <row r="15" spans="1:14" x14ac:dyDescent="0.25">
      <c r="A15" s="9" t="s">
        <v>54</v>
      </c>
      <c r="B15" s="41"/>
      <c r="C15" s="41"/>
      <c r="D15" s="41"/>
      <c r="E15" s="41"/>
      <c r="F15" s="41"/>
      <c r="G15" s="41"/>
      <c r="H15" s="41"/>
      <c r="I15" s="41">
        <v>96</v>
      </c>
      <c r="J15" s="41"/>
      <c r="K15" s="48">
        <f t="shared" si="1"/>
        <v>1</v>
      </c>
      <c r="L15" s="44">
        <f>SUM(feb!F15 + mrt!J15 + apr!M15+ mei!L15+ jun!K15+ jul!M15+ K15)</f>
        <v>23</v>
      </c>
      <c r="M15" s="45">
        <f t="shared" si="0"/>
        <v>96</v>
      </c>
      <c r="N15" s="46">
        <f>SUM(feb!H15 + mrt!L15 + apr!O15+ mei!N15+ jun!M15+ jul!O15+ M15)</f>
        <v>2119</v>
      </c>
    </row>
    <row r="16" spans="1:14" x14ac:dyDescent="0.25">
      <c r="A16" s="9" t="s">
        <v>126</v>
      </c>
      <c r="B16" s="41"/>
      <c r="C16" s="41"/>
      <c r="D16" s="41"/>
      <c r="E16" s="41"/>
      <c r="F16" s="41"/>
      <c r="G16" s="41">
        <v>78</v>
      </c>
      <c r="H16" s="41">
        <v>53</v>
      </c>
      <c r="I16" s="64">
        <v>155</v>
      </c>
      <c r="J16" s="41">
        <v>54</v>
      </c>
      <c r="K16" s="48">
        <f t="shared" si="1"/>
        <v>4</v>
      </c>
      <c r="L16" s="44">
        <f>SUM(feb!F16 + mrt!J16 + apr!M16+ mei!L16+ jun!K16+ jul!M16+ K16)</f>
        <v>38</v>
      </c>
      <c r="M16" s="45">
        <f t="shared" ref="M16" si="2">SUM(B16:J16)</f>
        <v>340</v>
      </c>
      <c r="N16" s="46">
        <f>SUM(feb!H16 + mrt!L16 + apr!O16+ mei!N16+ jun!M16+ jul!O16+ M16)</f>
        <v>2608</v>
      </c>
    </row>
    <row r="17" spans="1:14" x14ac:dyDescent="0.25">
      <c r="A17" s="9" t="s">
        <v>117</v>
      </c>
      <c r="B17" s="41"/>
      <c r="C17" s="41"/>
      <c r="D17" s="41"/>
      <c r="E17" s="41">
        <v>79</v>
      </c>
      <c r="F17" s="41"/>
      <c r="G17" s="41">
        <v>110</v>
      </c>
      <c r="H17" s="41">
        <v>84</v>
      </c>
      <c r="I17" s="41"/>
      <c r="J17" s="41"/>
      <c r="K17" s="48">
        <f t="shared" si="1"/>
        <v>3</v>
      </c>
      <c r="L17" s="44">
        <f>SUM(feb!F17 + mrt!J17 + apr!M17+ mei!L17+ jun!K17+ jul!M17+ K17)</f>
        <v>34</v>
      </c>
      <c r="M17" s="45">
        <f t="shared" si="0"/>
        <v>273</v>
      </c>
      <c r="N17" s="46">
        <f>SUM(feb!H17 + mrt!L17 + apr!O17+ mei!N17+ jun!M17+ jul!O17+ M17)</f>
        <v>2937</v>
      </c>
    </row>
    <row r="18" spans="1:14" x14ac:dyDescent="0.25">
      <c r="A18" s="9" t="s">
        <v>68</v>
      </c>
      <c r="B18" s="41"/>
      <c r="C18" s="41">
        <v>50</v>
      </c>
      <c r="D18" s="41"/>
      <c r="E18" s="41">
        <v>49</v>
      </c>
      <c r="F18" s="41"/>
      <c r="G18" s="41"/>
      <c r="H18" s="41">
        <v>50</v>
      </c>
      <c r="I18" s="41"/>
      <c r="J18" s="41">
        <v>57</v>
      </c>
      <c r="K18" s="48">
        <f t="shared" si="1"/>
        <v>4</v>
      </c>
      <c r="L18" s="44">
        <f>SUM(feb!F18 + mrt!J18 + apr!M18+ mei!L18+ jun!K18+ jul!M18+ K18)</f>
        <v>20</v>
      </c>
      <c r="M18" s="45">
        <f t="shared" si="0"/>
        <v>206</v>
      </c>
      <c r="N18" s="46">
        <f>SUM(feb!H18 + mrt!L18 + apr!O18+ mei!N18+ jun!M18+ jul!O18+ M18)</f>
        <v>1056</v>
      </c>
    </row>
    <row r="19" spans="1:14" x14ac:dyDescent="0.25">
      <c r="A19" s="9" t="s">
        <v>99</v>
      </c>
      <c r="B19" s="41"/>
      <c r="C19" s="41"/>
      <c r="D19" s="41"/>
      <c r="E19" s="41"/>
      <c r="F19" s="41"/>
      <c r="G19" s="41"/>
      <c r="H19" s="41"/>
      <c r="I19" s="41">
        <v>155</v>
      </c>
      <c r="J19" s="41"/>
      <c r="K19" s="48">
        <f t="shared" si="1"/>
        <v>1</v>
      </c>
      <c r="L19" s="44">
        <f>SUM(feb!F19 + mrt!J19 + apr!M19+ mei!L19+ jun!K19+ jul!M19+ K19)</f>
        <v>18</v>
      </c>
      <c r="M19" s="45">
        <f t="shared" si="0"/>
        <v>155</v>
      </c>
      <c r="N19" s="46">
        <f>SUM(feb!H19 + mrt!L19 + apr!O19+ mei!N19+ jun!M19+ jul!O19+ M19)</f>
        <v>1217</v>
      </c>
    </row>
    <row r="20" spans="1:14" x14ac:dyDescent="0.25">
      <c r="A20" s="9" t="s">
        <v>4</v>
      </c>
      <c r="B20" s="41"/>
      <c r="C20" s="41"/>
      <c r="D20" s="41"/>
      <c r="E20" s="41"/>
      <c r="F20" s="41"/>
      <c r="G20" s="41"/>
      <c r="H20" s="41"/>
      <c r="I20" s="41"/>
      <c r="J20" s="41"/>
      <c r="K20" s="48">
        <f t="shared" si="1"/>
        <v>0</v>
      </c>
      <c r="L20" s="44">
        <f>SUM(feb!F20 + mrt!J20 + apr!M20+ mei!L20+ jun!K20+ jul!M20+ K20)</f>
        <v>0</v>
      </c>
      <c r="M20" s="45">
        <f t="shared" si="0"/>
        <v>0</v>
      </c>
      <c r="N20" s="46">
        <f>SUM(feb!H20 + mrt!L20 + apr!O20+ mei!N20+ jun!M20+ jul!O20+ M20)</f>
        <v>0</v>
      </c>
    </row>
    <row r="21" spans="1:14" x14ac:dyDescent="0.25">
      <c r="A21" s="9" t="s">
        <v>73</v>
      </c>
      <c r="B21" s="41"/>
      <c r="C21" s="41">
        <v>50</v>
      </c>
      <c r="D21" s="41"/>
      <c r="E21" s="41"/>
      <c r="F21" s="41"/>
      <c r="G21" s="41"/>
      <c r="H21" s="41"/>
      <c r="I21" s="41"/>
      <c r="J21" s="41"/>
      <c r="K21" s="48">
        <f t="shared" si="1"/>
        <v>1</v>
      </c>
      <c r="L21" s="44">
        <f>SUM(feb!F21 + mrt!J21 + apr!M21+ mei!L21+ jun!K21+ jul!M21+ K21)</f>
        <v>8</v>
      </c>
      <c r="M21" s="45">
        <f t="shared" si="0"/>
        <v>50</v>
      </c>
      <c r="N21" s="46">
        <f>SUM(feb!H21 + mrt!L21 + apr!O21+ mei!N21+ jun!M21+ jul!O21+ M21)</f>
        <v>460</v>
      </c>
    </row>
    <row r="22" spans="1:14" x14ac:dyDescent="0.25">
      <c r="A22" s="9" t="s">
        <v>85</v>
      </c>
      <c r="B22" s="41"/>
      <c r="C22" s="41"/>
      <c r="D22" s="41"/>
      <c r="E22" s="41"/>
      <c r="F22" s="41"/>
      <c r="G22" s="41"/>
      <c r="H22" s="41"/>
      <c r="I22" s="41"/>
      <c r="J22" s="41"/>
      <c r="K22" s="48">
        <f t="shared" si="1"/>
        <v>0</v>
      </c>
      <c r="L22" s="44">
        <f>SUM(feb!F22 + mrt!J22 + apr!M22+ mei!L22+ jun!K22+ jul!M22+ K22)</f>
        <v>11</v>
      </c>
      <c r="M22" s="45">
        <f t="shared" si="0"/>
        <v>0</v>
      </c>
      <c r="N22" s="46">
        <f>SUM(feb!H22 + mrt!L22 + apr!O22+ mei!N22+ jun!M22+ jul!O22+ M22)</f>
        <v>984</v>
      </c>
    </row>
    <row r="23" spans="1:14" x14ac:dyDescent="0.25">
      <c r="A23" s="9" t="s">
        <v>5</v>
      </c>
      <c r="B23" s="41"/>
      <c r="C23" s="41">
        <v>87</v>
      </c>
      <c r="D23" s="41">
        <v>101</v>
      </c>
      <c r="E23" s="41">
        <v>85</v>
      </c>
      <c r="F23" s="41">
        <v>89</v>
      </c>
      <c r="G23" s="41">
        <v>159</v>
      </c>
      <c r="H23" s="41">
        <v>94</v>
      </c>
      <c r="I23" s="41"/>
      <c r="J23" s="41"/>
      <c r="K23" s="48">
        <f t="shared" si="1"/>
        <v>6</v>
      </c>
      <c r="L23" s="44">
        <f>SUM(feb!F23 + mrt!J23 + apr!M23+ mei!L23+ jun!K23+ jul!M23+ K23)</f>
        <v>37</v>
      </c>
      <c r="M23" s="45">
        <f t="shared" si="0"/>
        <v>615</v>
      </c>
      <c r="N23" s="46">
        <f>SUM(feb!H23 + mrt!L23 + apr!O23+ mei!N23+ jun!M23+ jul!O23+ M23)</f>
        <v>3558</v>
      </c>
    </row>
    <row r="24" spans="1:14" x14ac:dyDescent="0.25">
      <c r="A24" s="9" t="s">
        <v>90</v>
      </c>
      <c r="B24" s="41"/>
      <c r="C24" s="41"/>
      <c r="D24" s="41"/>
      <c r="E24" s="41"/>
      <c r="F24" s="41"/>
      <c r="G24" s="41"/>
      <c r="H24" s="41"/>
      <c r="I24" s="41"/>
      <c r="J24" s="41"/>
      <c r="K24" s="48">
        <f t="shared" si="1"/>
        <v>0</v>
      </c>
      <c r="L24" s="44">
        <f>SUM(feb!F24 + mrt!J24 + apr!M24+ mei!L24+ jun!K24+ jul!M24+ K24)</f>
        <v>0</v>
      </c>
      <c r="M24" s="45">
        <f t="shared" si="0"/>
        <v>0</v>
      </c>
      <c r="N24" s="46">
        <f>SUM(feb!H24 + mrt!L24 + apr!O24+ mei!N24+ jun!M24+ jul!O24+ M24)</f>
        <v>0</v>
      </c>
    </row>
    <row r="25" spans="1:14" x14ac:dyDescent="0.25">
      <c r="A25" s="9" t="s">
        <v>27</v>
      </c>
      <c r="B25" s="41"/>
      <c r="C25" s="41"/>
      <c r="D25" s="41"/>
      <c r="E25" s="41"/>
      <c r="F25" s="41"/>
      <c r="G25" s="41"/>
      <c r="H25" s="41"/>
      <c r="I25" s="41"/>
      <c r="J25" s="41"/>
      <c r="K25" s="48">
        <f t="shared" si="1"/>
        <v>0</v>
      </c>
      <c r="L25" s="44">
        <f>SUM(feb!F25 + mrt!J25 + apr!M25+ mei!L25+ jun!K25+ jul!M25+ K25)</f>
        <v>2</v>
      </c>
      <c r="M25" s="45">
        <f t="shared" si="0"/>
        <v>0</v>
      </c>
      <c r="N25" s="46">
        <f>SUM(feb!H25 + mrt!L25 + apr!O25+ mei!N25+ jun!M25+ jul!O25+ M25)</f>
        <v>126</v>
      </c>
    </row>
    <row r="26" spans="1:14" x14ac:dyDescent="0.25">
      <c r="A26" s="9" t="s">
        <v>105</v>
      </c>
      <c r="B26" s="41">
        <v>85</v>
      </c>
      <c r="C26" s="41">
        <v>78</v>
      </c>
      <c r="D26" s="41">
        <v>68</v>
      </c>
      <c r="E26" s="41">
        <v>79</v>
      </c>
      <c r="F26" s="41">
        <v>48</v>
      </c>
      <c r="G26" s="41">
        <v>110</v>
      </c>
      <c r="H26" s="41">
        <v>84</v>
      </c>
      <c r="I26" s="41">
        <v>96</v>
      </c>
      <c r="J26" s="41">
        <v>82</v>
      </c>
      <c r="K26" s="48">
        <f t="shared" si="1"/>
        <v>9</v>
      </c>
      <c r="L26" s="44">
        <f>SUM(feb!F26 + mrt!J26 + apr!M26+ mei!L26+ jun!K26+ jul!M26+ K26)</f>
        <v>58</v>
      </c>
      <c r="M26" s="45">
        <f t="shared" si="0"/>
        <v>730</v>
      </c>
      <c r="N26" s="46">
        <f>SUM(feb!H26 + mrt!L26 + apr!O26+ mei!N26+ jun!M26+ jul!O26+ M26)</f>
        <v>4977</v>
      </c>
    </row>
    <row r="27" spans="1:14" x14ac:dyDescent="0.25">
      <c r="A27" s="9" t="s">
        <v>69</v>
      </c>
      <c r="B27" s="41"/>
      <c r="C27" s="41"/>
      <c r="D27" s="41"/>
      <c r="E27" s="41">
        <v>85</v>
      </c>
      <c r="F27" s="41"/>
      <c r="G27" s="41"/>
      <c r="H27" s="41"/>
      <c r="I27" s="41"/>
      <c r="J27" s="41">
        <v>90</v>
      </c>
      <c r="K27" s="48">
        <f t="shared" si="1"/>
        <v>2</v>
      </c>
      <c r="L27" s="44">
        <f>SUM(feb!F27 + mrt!J27 + apr!M27+ mei!L27+ jun!K27+ jul!M27+ K27)</f>
        <v>13</v>
      </c>
      <c r="M27" s="45">
        <f t="shared" si="0"/>
        <v>175</v>
      </c>
      <c r="N27" s="46">
        <f>SUM(feb!H27 + mrt!L27 + apr!O27+ mei!N27+ jun!M27+ jul!O27+ M27)</f>
        <v>1044</v>
      </c>
    </row>
    <row r="28" spans="1:14" x14ac:dyDescent="0.25">
      <c r="A28" s="9" t="s">
        <v>70</v>
      </c>
      <c r="B28" s="41"/>
      <c r="C28" s="41"/>
      <c r="D28" s="41"/>
      <c r="E28" s="41">
        <v>79</v>
      </c>
      <c r="F28" s="41"/>
      <c r="G28" s="41"/>
      <c r="H28" s="41">
        <v>84</v>
      </c>
      <c r="I28" s="41"/>
      <c r="J28" s="41"/>
      <c r="K28" s="48">
        <f t="shared" si="1"/>
        <v>2</v>
      </c>
      <c r="L28" s="44">
        <f>SUM(feb!F28 + mrt!J28 + apr!M28+ mei!L28+ jun!K28+ jul!M28+ K28)</f>
        <v>33</v>
      </c>
      <c r="M28" s="45">
        <f t="shared" si="0"/>
        <v>163</v>
      </c>
      <c r="N28" s="46">
        <f>SUM(feb!H28 + mrt!L28 + apr!O28+ mei!N28+ jun!M28+ jul!O28+ M28)</f>
        <v>2810</v>
      </c>
    </row>
    <row r="29" spans="1:14" x14ac:dyDescent="0.25">
      <c r="A29" s="9" t="s">
        <v>6</v>
      </c>
      <c r="B29" s="41"/>
      <c r="C29" s="41">
        <v>78</v>
      </c>
      <c r="D29" s="41">
        <v>68</v>
      </c>
      <c r="E29" s="41">
        <v>79</v>
      </c>
      <c r="F29" s="41"/>
      <c r="G29" s="41"/>
      <c r="H29" s="41">
        <v>84</v>
      </c>
      <c r="I29" s="41">
        <v>96</v>
      </c>
      <c r="J29" s="41">
        <v>82</v>
      </c>
      <c r="K29" s="48">
        <f t="shared" si="1"/>
        <v>6</v>
      </c>
      <c r="L29" s="44">
        <f>SUM(feb!F29 + mrt!J29 + apr!M29+ mei!L29+ jun!K29+ jul!M29+ K29)</f>
        <v>42</v>
      </c>
      <c r="M29" s="45">
        <f t="shared" si="0"/>
        <v>487</v>
      </c>
      <c r="N29" s="46">
        <f>SUM(feb!H29 + mrt!L29 + apr!O29+ mei!N29+ jun!M29+ jul!O29+ M29)</f>
        <v>3566</v>
      </c>
    </row>
    <row r="30" spans="1:14" x14ac:dyDescent="0.25">
      <c r="A30" s="9" t="s">
        <v>7</v>
      </c>
      <c r="B30" s="41"/>
      <c r="C30" s="41">
        <v>50</v>
      </c>
      <c r="D30" s="41"/>
      <c r="E30" s="41">
        <v>49</v>
      </c>
      <c r="F30" s="41"/>
      <c r="G30" s="41"/>
      <c r="H30" s="41">
        <v>50</v>
      </c>
      <c r="I30" s="41"/>
      <c r="J30" s="41">
        <v>57</v>
      </c>
      <c r="K30" s="48">
        <f t="shared" si="1"/>
        <v>4</v>
      </c>
      <c r="L30" s="44">
        <f>SUM(feb!F30 + mrt!J30 + apr!M30+ mei!L30+ jun!K30+ jul!M30+ K30)</f>
        <v>11</v>
      </c>
      <c r="M30" s="45">
        <f t="shared" si="0"/>
        <v>206</v>
      </c>
      <c r="N30" s="46">
        <f>SUM(feb!H30 + mrt!L30 + apr!O30+ mei!N30+ jun!M30+ jul!O30+ M30)</f>
        <v>598</v>
      </c>
    </row>
    <row r="31" spans="1:14" x14ac:dyDescent="0.25">
      <c r="A31" s="9" t="s">
        <v>127</v>
      </c>
      <c r="B31" s="41"/>
      <c r="C31" s="41">
        <v>52</v>
      </c>
      <c r="D31" s="41"/>
      <c r="E31" s="41">
        <v>49</v>
      </c>
      <c r="F31" s="41"/>
      <c r="G31" s="41"/>
      <c r="H31" s="41">
        <v>53</v>
      </c>
      <c r="I31" s="41">
        <v>155</v>
      </c>
      <c r="J31" s="41">
        <v>54</v>
      </c>
      <c r="K31" s="48">
        <f t="shared" si="1"/>
        <v>5</v>
      </c>
      <c r="L31" s="44">
        <f>SUM(feb!F31 + mrt!J31 + apr!M31+ mei!L31+ jun!K31+ jul!M31+ K31)</f>
        <v>21</v>
      </c>
      <c r="M31" s="45">
        <f t="shared" ref="M31" si="3">SUM(B31:J31)</f>
        <v>363</v>
      </c>
      <c r="N31" s="46">
        <f>SUM(feb!H31 + mrt!L31 + apr!O31+ mei!N31+ jun!M31+ jul!O31+ M31)</f>
        <v>1425</v>
      </c>
    </row>
    <row r="32" spans="1:14" x14ac:dyDescent="0.25">
      <c r="A32" s="9" t="s">
        <v>8</v>
      </c>
      <c r="B32" s="41"/>
      <c r="C32" s="41">
        <v>87</v>
      </c>
      <c r="D32" s="41"/>
      <c r="E32" s="41">
        <v>85</v>
      </c>
      <c r="F32" s="41">
        <v>89</v>
      </c>
      <c r="G32" s="41">
        <v>107</v>
      </c>
      <c r="H32" s="41">
        <v>94</v>
      </c>
      <c r="I32" s="41">
        <v>128</v>
      </c>
      <c r="J32" s="41">
        <v>90</v>
      </c>
      <c r="K32" s="48">
        <f t="shared" si="1"/>
        <v>7</v>
      </c>
      <c r="L32" s="44">
        <f>SUM(feb!F32 + mrt!J32 + apr!M32+ mei!L32+ jun!K32+ jul!M32+ K32)</f>
        <v>50</v>
      </c>
      <c r="M32" s="45">
        <f t="shared" si="0"/>
        <v>680</v>
      </c>
      <c r="N32" s="46">
        <f>SUM(feb!H32 + mrt!L32 + apr!O32+ mei!N32+ jun!M32+ jul!O32+ M32)</f>
        <v>4669</v>
      </c>
    </row>
    <row r="33" spans="1:14" x14ac:dyDescent="0.25">
      <c r="A33" s="9" t="s">
        <v>107</v>
      </c>
      <c r="B33" s="41"/>
      <c r="C33" s="41"/>
      <c r="D33" s="41"/>
      <c r="E33" s="41"/>
      <c r="F33" s="41"/>
      <c r="G33" s="41"/>
      <c r="H33" s="41"/>
      <c r="I33" s="41"/>
      <c r="J33" s="41"/>
      <c r="K33" s="48">
        <f t="shared" si="1"/>
        <v>0</v>
      </c>
      <c r="L33" s="44">
        <f>SUM(feb!F33 + mrt!J33 + apr!M33+ mei!L33+ jun!K33+ jul!M33+ K33)</f>
        <v>14</v>
      </c>
      <c r="M33" s="45">
        <f t="shared" ref="M33:M61" si="4">SUM(B33:J33)</f>
        <v>0</v>
      </c>
      <c r="N33" s="46">
        <f>SUM(feb!H33 + mrt!L33 + apr!O33+ mei!N33+ jun!M33+ jul!O33+ M33)</f>
        <v>1238</v>
      </c>
    </row>
    <row r="34" spans="1:14" x14ac:dyDescent="0.25">
      <c r="A34" s="20" t="s">
        <v>82</v>
      </c>
      <c r="B34" s="41"/>
      <c r="C34" s="41">
        <v>87</v>
      </c>
      <c r="D34" s="41"/>
      <c r="E34" s="41"/>
      <c r="F34" s="41"/>
      <c r="G34" s="41"/>
      <c r="H34" s="41"/>
      <c r="I34" s="41"/>
      <c r="J34" s="41"/>
      <c r="K34" s="48">
        <f t="shared" si="1"/>
        <v>1</v>
      </c>
      <c r="L34" s="44">
        <f>SUM(feb!F34 + mrt!J34 + apr!M34+ mei!L34+ jun!K34+ jul!M34+ K34)</f>
        <v>20</v>
      </c>
      <c r="M34" s="45">
        <f t="shared" si="4"/>
        <v>87</v>
      </c>
      <c r="N34" s="46">
        <f>SUM(feb!H34 + mrt!L34 + apr!O34+ mei!N34+ jun!M34+ jul!O34+ M34)</f>
        <v>1641</v>
      </c>
    </row>
    <row r="35" spans="1:14" x14ac:dyDescent="0.25">
      <c r="A35" s="20" t="s">
        <v>98</v>
      </c>
      <c r="B35" s="41"/>
      <c r="C35" s="41"/>
      <c r="D35" s="41"/>
      <c r="E35" s="41"/>
      <c r="F35" s="41"/>
      <c r="G35" s="41"/>
      <c r="H35" s="41"/>
      <c r="I35" s="41"/>
      <c r="J35" s="41"/>
      <c r="K35" s="48">
        <f t="shared" si="1"/>
        <v>0</v>
      </c>
      <c r="L35" s="44">
        <f>SUM(feb!F35 + mrt!J35 + apr!M35+ mei!L35+ jun!K35+ jul!M35+ K35)</f>
        <v>9</v>
      </c>
      <c r="M35" s="45">
        <f t="shared" si="4"/>
        <v>0</v>
      </c>
      <c r="N35" s="46">
        <f>SUM(feb!H35 + mrt!L35 + apr!O35+ mei!N35+ jun!M35+ jul!O35+ M35)</f>
        <v>556</v>
      </c>
    </row>
    <row r="36" spans="1:14" x14ac:dyDescent="0.25">
      <c r="A36" s="20" t="s">
        <v>100</v>
      </c>
      <c r="B36" s="41"/>
      <c r="C36" s="41">
        <v>87</v>
      </c>
      <c r="D36" s="41"/>
      <c r="E36" s="41"/>
      <c r="F36" s="41"/>
      <c r="G36" s="41">
        <v>130</v>
      </c>
      <c r="H36" s="41"/>
      <c r="I36" s="41"/>
      <c r="J36" s="41"/>
      <c r="K36" s="48">
        <f t="shared" si="1"/>
        <v>2</v>
      </c>
      <c r="L36" s="44">
        <f>SUM(feb!F36 + mrt!J36 + apr!M36+ mei!L36+ jun!K36+ jul!M36+ K36)</f>
        <v>10</v>
      </c>
      <c r="M36" s="45">
        <f t="shared" si="4"/>
        <v>217</v>
      </c>
      <c r="N36" s="46">
        <f>SUM(feb!H36 + mrt!L36 + apr!O36+ mei!N36+ jun!M36+ jul!O36+ M36)</f>
        <v>1002</v>
      </c>
    </row>
    <row r="37" spans="1:14" x14ac:dyDescent="0.25">
      <c r="A37" s="20" t="s">
        <v>109</v>
      </c>
      <c r="B37" s="41"/>
      <c r="C37" s="41">
        <v>87</v>
      </c>
      <c r="D37" s="41"/>
      <c r="E37" s="41">
        <v>85</v>
      </c>
      <c r="F37" s="41"/>
      <c r="G37" s="41">
        <v>130</v>
      </c>
      <c r="H37" s="41"/>
      <c r="I37" s="41">
        <v>160</v>
      </c>
      <c r="J37" s="41"/>
      <c r="K37" s="48">
        <f t="shared" si="1"/>
        <v>4</v>
      </c>
      <c r="L37" s="44">
        <f>SUM(feb!F37 + mrt!J37 + apr!M37+ mei!L37+ jun!K37+ jul!M37+ K37)</f>
        <v>30</v>
      </c>
      <c r="M37" s="45">
        <f t="shared" si="4"/>
        <v>462</v>
      </c>
      <c r="N37" s="46">
        <f>SUM(feb!H37 + mrt!L37 + apr!O37+ mei!N37+ jun!M37+ jul!O37+ M37)</f>
        <v>2927</v>
      </c>
    </row>
    <row r="38" spans="1:14" x14ac:dyDescent="0.25">
      <c r="A38" s="20" t="s">
        <v>116</v>
      </c>
      <c r="B38" s="41"/>
      <c r="C38" s="41"/>
      <c r="D38" s="41"/>
      <c r="E38" s="41"/>
      <c r="F38" s="41"/>
      <c r="G38" s="41"/>
      <c r="H38" s="41">
        <v>84</v>
      </c>
      <c r="I38" s="41"/>
      <c r="J38" s="41">
        <v>90</v>
      </c>
      <c r="K38" s="48">
        <f t="shared" si="1"/>
        <v>2</v>
      </c>
      <c r="L38" s="44">
        <f>SUM(feb!F38 + mrt!J38 + apr!M38+ mei!L38+ jun!K38+ jul!M38+ K38)</f>
        <v>38</v>
      </c>
      <c r="M38" s="45">
        <f t="shared" si="4"/>
        <v>174</v>
      </c>
      <c r="N38" s="46">
        <f>SUM(feb!H38 + mrt!L38 + apr!O38+ mei!N38+ jun!M38+ jul!O38+ M38)</f>
        <v>3230</v>
      </c>
    </row>
    <row r="39" spans="1:14" x14ac:dyDescent="0.25">
      <c r="A39" s="20" t="s">
        <v>74</v>
      </c>
      <c r="B39" s="41"/>
      <c r="C39" s="41"/>
      <c r="D39" s="41"/>
      <c r="E39" s="41"/>
      <c r="F39" s="41"/>
      <c r="G39" s="41"/>
      <c r="H39" s="41"/>
      <c r="I39" s="41"/>
      <c r="J39" s="41"/>
      <c r="K39" s="48">
        <f t="shared" si="1"/>
        <v>0</v>
      </c>
      <c r="L39" s="44">
        <f>SUM(feb!F39 + mrt!J39 + apr!M39+ mei!L39+ jun!K39+ jul!M39+ K39)</f>
        <v>0</v>
      </c>
      <c r="M39" s="45">
        <f t="shared" si="4"/>
        <v>0</v>
      </c>
      <c r="N39" s="46">
        <f>SUM(feb!H39 + mrt!L39 + apr!O39+ mei!N39+ jun!M39+ jul!O39+ M39)</f>
        <v>0</v>
      </c>
    </row>
    <row r="40" spans="1:14" x14ac:dyDescent="0.25">
      <c r="A40" s="20" t="s">
        <v>94</v>
      </c>
      <c r="B40" s="41"/>
      <c r="C40" s="41"/>
      <c r="D40" s="41"/>
      <c r="E40" s="41">
        <v>85</v>
      </c>
      <c r="F40" s="41">
        <v>48</v>
      </c>
      <c r="G40" s="41"/>
      <c r="H40" s="41">
        <v>84</v>
      </c>
      <c r="I40" s="41"/>
      <c r="J40" s="41"/>
      <c r="K40" s="48">
        <f t="shared" si="1"/>
        <v>3</v>
      </c>
      <c r="L40" s="44">
        <f>SUM(feb!F40 + mrt!J40 + apr!M40+ mei!L40+ jun!K40+ jul!M40+ K40)</f>
        <v>25</v>
      </c>
      <c r="M40" s="45">
        <f t="shared" si="4"/>
        <v>217</v>
      </c>
      <c r="N40" s="46">
        <f>SUM(feb!H40 + mrt!L40 + apr!O40+ mei!N40+ jun!M40+ jul!O40+ M40)</f>
        <v>2369</v>
      </c>
    </row>
    <row r="41" spans="1:14" x14ac:dyDescent="0.25">
      <c r="A41" s="9" t="s">
        <v>79</v>
      </c>
      <c r="B41" s="41"/>
      <c r="C41" s="41">
        <v>50</v>
      </c>
      <c r="D41" s="41"/>
      <c r="E41" s="41">
        <v>49</v>
      </c>
      <c r="F41" s="41"/>
      <c r="G41" s="41"/>
      <c r="H41" s="41">
        <v>50</v>
      </c>
      <c r="I41" s="41"/>
      <c r="J41" s="41">
        <v>57</v>
      </c>
      <c r="K41" s="48">
        <f t="shared" si="1"/>
        <v>4</v>
      </c>
      <c r="L41" s="44">
        <f>SUM(feb!F41 + mrt!J41 + apr!M41+ mei!L41+ jun!K41+ jul!M41+ K41)</f>
        <v>16</v>
      </c>
      <c r="M41" s="45">
        <f t="shared" si="4"/>
        <v>206</v>
      </c>
      <c r="N41" s="46">
        <f>SUM(feb!H41 + mrt!L41 + apr!O41+ mei!N41+ jun!M41+ jul!O41+ M41)</f>
        <v>876</v>
      </c>
    </row>
    <row r="42" spans="1:14" x14ac:dyDescent="0.25">
      <c r="A42" s="9" t="s">
        <v>9</v>
      </c>
      <c r="B42" s="41"/>
      <c r="C42" s="41">
        <v>50</v>
      </c>
      <c r="D42" s="41"/>
      <c r="E42" s="41">
        <v>49</v>
      </c>
      <c r="F42" s="41"/>
      <c r="G42" s="41">
        <v>78</v>
      </c>
      <c r="H42" s="41">
        <v>50</v>
      </c>
      <c r="I42" s="41">
        <v>155</v>
      </c>
      <c r="J42" s="41"/>
      <c r="K42" s="48">
        <f t="shared" si="1"/>
        <v>5</v>
      </c>
      <c r="L42" s="44">
        <f>SUM(feb!F42 + mrt!J42 + apr!M42+ mei!L42+ jun!K42+ jul!M42+ K42)</f>
        <v>23</v>
      </c>
      <c r="M42" s="45">
        <f t="shared" si="4"/>
        <v>382</v>
      </c>
      <c r="N42" s="46">
        <f>SUM(feb!H42 + mrt!L42 + apr!O42+ mei!N42+ jun!M42+ jul!O42+ M42)</f>
        <v>1525</v>
      </c>
    </row>
    <row r="43" spans="1:14" x14ac:dyDescent="0.25">
      <c r="A43" s="9" t="s">
        <v>52</v>
      </c>
      <c r="B43" s="41">
        <v>85</v>
      </c>
      <c r="C43" s="41">
        <v>52</v>
      </c>
      <c r="D43" s="41"/>
      <c r="E43" s="41"/>
      <c r="F43" s="41"/>
      <c r="G43" s="41">
        <v>78</v>
      </c>
      <c r="H43" s="41">
        <v>53</v>
      </c>
      <c r="I43" s="41">
        <v>155</v>
      </c>
      <c r="J43" s="41">
        <v>54</v>
      </c>
      <c r="K43" s="48">
        <f t="shared" si="1"/>
        <v>6</v>
      </c>
      <c r="L43" s="44">
        <f>SUM(feb!F43 + mrt!J43 + apr!M43+ mei!L43+ jun!K43+ jul!M43+ K43)</f>
        <v>52</v>
      </c>
      <c r="M43" s="45">
        <f t="shared" si="4"/>
        <v>477</v>
      </c>
      <c r="N43" s="46">
        <f>SUM(feb!H43 + mrt!L43 + apr!O43+ mei!N43+ jun!M43+ jul!O43+ M43)</f>
        <v>3733</v>
      </c>
    </row>
    <row r="44" spans="1:14" x14ac:dyDescent="0.25">
      <c r="A44" s="9" t="s">
        <v>114</v>
      </c>
      <c r="B44" s="41"/>
      <c r="C44" s="41"/>
      <c r="D44" s="41"/>
      <c r="E44" s="41"/>
      <c r="F44" s="41"/>
      <c r="G44" s="41">
        <v>110</v>
      </c>
      <c r="H44" s="41"/>
      <c r="I44" s="41"/>
      <c r="J44" s="41"/>
      <c r="K44" s="48">
        <f t="shared" si="1"/>
        <v>1</v>
      </c>
      <c r="L44" s="44">
        <f>SUM(feb!F44 + mrt!J44 + apr!M44+ mei!L44+ jun!K44+ jul!M44+ K44)</f>
        <v>17</v>
      </c>
      <c r="M44" s="45">
        <f t="shared" si="4"/>
        <v>110</v>
      </c>
      <c r="N44" s="46">
        <f>SUM(feb!H44 + mrt!L44 + apr!O44+ mei!N44+ jun!M44+ jul!O44+ M44)</f>
        <v>1712</v>
      </c>
    </row>
    <row r="45" spans="1:14" x14ac:dyDescent="0.25">
      <c r="A45" s="9" t="s">
        <v>83</v>
      </c>
      <c r="B45" s="41"/>
      <c r="C45" s="41">
        <v>87</v>
      </c>
      <c r="D45" s="41"/>
      <c r="E45" s="41">
        <v>85</v>
      </c>
      <c r="F45" s="41"/>
      <c r="G45" s="41">
        <v>130</v>
      </c>
      <c r="H45" s="41"/>
      <c r="I45" s="41">
        <v>160</v>
      </c>
      <c r="J45" s="41"/>
      <c r="K45" s="48">
        <f t="shared" si="1"/>
        <v>4</v>
      </c>
      <c r="L45" s="44">
        <f>SUM(feb!F45 + mrt!J45 + apr!M45+ mei!L45+ jun!K45+ jul!M45+ K45)</f>
        <v>31</v>
      </c>
      <c r="M45" s="45">
        <f t="shared" si="4"/>
        <v>462</v>
      </c>
      <c r="N45" s="46">
        <f>SUM(feb!H45 + mrt!L45 + apr!O45+ mei!N45+ jun!M45+ jul!O45+ M45)</f>
        <v>3048</v>
      </c>
    </row>
    <row r="46" spans="1:14" x14ac:dyDescent="0.25">
      <c r="A46" s="9" t="s">
        <v>115</v>
      </c>
      <c r="B46" s="41"/>
      <c r="C46" s="41"/>
      <c r="D46" s="41"/>
      <c r="E46" s="41"/>
      <c r="F46" s="41"/>
      <c r="G46" s="41"/>
      <c r="H46" s="41"/>
      <c r="I46" s="41"/>
      <c r="J46" s="41"/>
      <c r="K46" s="48">
        <f t="shared" si="1"/>
        <v>0</v>
      </c>
      <c r="L46" s="44">
        <f>SUM(feb!F46 + mrt!J46 + apr!M46+ mei!L46+ jun!K46+ jul!M46+ K46)</f>
        <v>0</v>
      </c>
      <c r="M46" s="45">
        <f t="shared" si="4"/>
        <v>0</v>
      </c>
      <c r="N46" s="46">
        <f>SUM(feb!H46 + mrt!L46 + apr!O46+ mei!N46+ jun!M46+ jul!O46+ M46)</f>
        <v>0</v>
      </c>
    </row>
    <row r="47" spans="1:14" x14ac:dyDescent="0.25">
      <c r="A47" s="9" t="s">
        <v>26</v>
      </c>
      <c r="B47" s="41"/>
      <c r="C47" s="41"/>
      <c r="D47" s="41"/>
      <c r="E47" s="41"/>
      <c r="F47" s="41"/>
      <c r="G47" s="41"/>
      <c r="H47" s="41"/>
      <c r="I47" s="41"/>
      <c r="J47" s="41"/>
      <c r="K47" s="48">
        <f t="shared" si="1"/>
        <v>0</v>
      </c>
      <c r="L47" s="44">
        <f>SUM(feb!F47 + mrt!J47 + apr!M47+ mei!L47+ jun!K47+ jul!M47+ K47)</f>
        <v>10</v>
      </c>
      <c r="M47" s="45">
        <f t="shared" si="4"/>
        <v>0</v>
      </c>
      <c r="N47" s="46">
        <f>SUM(feb!H47 + mrt!L47 + apr!O47+ mei!N47+ jun!M47+ jul!O47+ M47)</f>
        <v>807</v>
      </c>
    </row>
    <row r="48" spans="1:14" ht="12" customHeight="1" x14ac:dyDescent="0.25">
      <c r="A48" s="9" t="s">
        <v>66</v>
      </c>
      <c r="B48" s="41"/>
      <c r="C48" s="41"/>
      <c r="D48" s="41"/>
      <c r="E48" s="41"/>
      <c r="F48" s="41"/>
      <c r="G48" s="41"/>
      <c r="H48" s="41"/>
      <c r="I48" s="41"/>
      <c r="J48" s="41"/>
      <c r="K48" s="48">
        <f t="shared" si="1"/>
        <v>0</v>
      </c>
      <c r="L48" s="44">
        <f>SUM(feb!F48 + mrt!J48 + apr!M48+ mei!L48+ jun!K48+ jul!M48+ K48)</f>
        <v>0</v>
      </c>
      <c r="M48" s="45">
        <f t="shared" si="4"/>
        <v>0</v>
      </c>
      <c r="N48" s="46">
        <f>SUM(feb!H48 + mrt!L48 + apr!O48+ mei!N48+ jun!M48+ jul!O48+ M48)</f>
        <v>0</v>
      </c>
    </row>
    <row r="49" spans="1:14" ht="12" customHeight="1" x14ac:dyDescent="0.25">
      <c r="A49" s="9" t="s">
        <v>10</v>
      </c>
      <c r="B49" s="41"/>
      <c r="C49" s="41"/>
      <c r="D49" s="41"/>
      <c r="E49" s="41"/>
      <c r="F49" s="41"/>
      <c r="G49" s="41"/>
      <c r="H49" s="41"/>
      <c r="I49" s="41"/>
      <c r="J49" s="41"/>
      <c r="K49" s="48">
        <f t="shared" si="1"/>
        <v>0</v>
      </c>
      <c r="L49" s="44">
        <f>SUM(feb!F49 + mrt!J49 + apr!M49+ mei!L49+ jun!K49+ jul!M49+ K49)</f>
        <v>3</v>
      </c>
      <c r="M49" s="45">
        <f t="shared" si="4"/>
        <v>0</v>
      </c>
      <c r="N49" s="46">
        <f>SUM(feb!H49 + mrt!L49 + apr!O49+ mei!N49+ jun!M49+ jul!O49+ M49)</f>
        <v>165</v>
      </c>
    </row>
    <row r="50" spans="1:14" ht="12" customHeight="1" x14ac:dyDescent="0.25">
      <c r="A50" s="9" t="s">
        <v>81</v>
      </c>
      <c r="B50" s="41"/>
      <c r="C50" s="41">
        <v>78</v>
      </c>
      <c r="D50" s="41"/>
      <c r="E50" s="41">
        <v>79</v>
      </c>
      <c r="F50" s="41">
        <v>48</v>
      </c>
      <c r="G50" s="41">
        <v>110</v>
      </c>
      <c r="H50" s="41"/>
      <c r="I50" s="41"/>
      <c r="J50" s="41">
        <v>82</v>
      </c>
      <c r="K50" s="48">
        <f t="shared" si="1"/>
        <v>5</v>
      </c>
      <c r="L50" s="44">
        <f>SUM(feb!F50 + mrt!J50 + apr!M50+ mei!L50+ jun!K50+ jul!M50+ K50)</f>
        <v>44</v>
      </c>
      <c r="M50" s="45">
        <f t="shared" si="4"/>
        <v>397</v>
      </c>
      <c r="N50" s="46">
        <f>SUM(feb!H50 + mrt!L50 + apr!O50+ mei!N50+ jun!M50+ jul!O50+ M50)</f>
        <v>3742</v>
      </c>
    </row>
    <row r="51" spans="1:14" x14ac:dyDescent="0.25">
      <c r="A51" s="9" t="s">
        <v>11</v>
      </c>
      <c r="B51" s="41"/>
      <c r="C51" s="41"/>
      <c r="D51" s="41"/>
      <c r="E51" s="41">
        <v>85</v>
      </c>
      <c r="F51" s="41"/>
      <c r="G51" s="41">
        <v>107</v>
      </c>
      <c r="H51" s="41">
        <v>94</v>
      </c>
      <c r="I51" s="41">
        <v>128</v>
      </c>
      <c r="J51" s="41">
        <v>90</v>
      </c>
      <c r="K51" s="48">
        <f t="shared" si="1"/>
        <v>5</v>
      </c>
      <c r="L51" s="44">
        <f>SUM(feb!F51 + mrt!J51 + apr!M51+ mei!L51+ jun!K51+ jul!M51+ K51)</f>
        <v>45</v>
      </c>
      <c r="M51" s="45">
        <f t="shared" si="4"/>
        <v>504</v>
      </c>
      <c r="N51" s="46">
        <f>SUM(feb!H51 + mrt!L51 + apr!O51+ mei!N51+ jun!M51+ jul!O51+ M51)</f>
        <v>4359</v>
      </c>
    </row>
    <row r="52" spans="1:14" x14ac:dyDescent="0.25">
      <c r="A52" s="9" t="s">
        <v>55</v>
      </c>
      <c r="B52" s="41"/>
      <c r="C52" s="41">
        <v>50</v>
      </c>
      <c r="D52" s="41">
        <v>68</v>
      </c>
      <c r="E52" s="41">
        <v>49</v>
      </c>
      <c r="F52" s="41"/>
      <c r="G52" s="41">
        <v>52</v>
      </c>
      <c r="H52" s="41">
        <v>50</v>
      </c>
      <c r="I52" s="41">
        <v>155</v>
      </c>
      <c r="J52" s="41">
        <v>57</v>
      </c>
      <c r="K52" s="48">
        <f t="shared" si="1"/>
        <v>7</v>
      </c>
      <c r="L52" s="44">
        <f>SUM(feb!F52 + mrt!J52 + apr!M52+ mei!L52+ jun!K52+ jul!M52+ K52)</f>
        <v>38</v>
      </c>
      <c r="M52" s="45">
        <f t="shared" si="4"/>
        <v>481</v>
      </c>
      <c r="N52" s="46">
        <f>SUM(feb!H52 + mrt!L52 + apr!O52+ mei!N52+ jun!M52+ jul!O52+ M52)</f>
        <v>2319</v>
      </c>
    </row>
    <row r="53" spans="1:14" x14ac:dyDescent="0.25">
      <c r="A53" s="9" t="s">
        <v>12</v>
      </c>
      <c r="B53" s="41"/>
      <c r="C53" s="41">
        <v>52</v>
      </c>
      <c r="D53" s="41"/>
      <c r="E53" s="41">
        <v>49</v>
      </c>
      <c r="F53" s="41"/>
      <c r="G53" s="41"/>
      <c r="H53" s="41">
        <v>50</v>
      </c>
      <c r="I53" s="41"/>
      <c r="J53" s="41"/>
      <c r="K53" s="48">
        <f t="shared" si="1"/>
        <v>3</v>
      </c>
      <c r="L53" s="44">
        <f>SUM(feb!F53 + mrt!J53 + apr!M53+ mei!L53+ jun!K53+ jul!M53+ K53)</f>
        <v>22</v>
      </c>
      <c r="M53" s="45">
        <f t="shared" si="4"/>
        <v>151</v>
      </c>
      <c r="N53" s="46">
        <f>SUM(feb!H53 + mrt!L53 + apr!O53+ mei!N53+ jun!M53+ jul!O53+ M53)</f>
        <v>1181</v>
      </c>
    </row>
    <row r="54" spans="1:14" x14ac:dyDescent="0.25">
      <c r="A54" s="9" t="s">
        <v>13</v>
      </c>
      <c r="B54" s="41"/>
      <c r="C54" s="41"/>
      <c r="D54" s="41"/>
      <c r="E54" s="41"/>
      <c r="F54" s="41"/>
      <c r="G54" s="41"/>
      <c r="H54" s="41"/>
      <c r="I54" s="41"/>
      <c r="J54" s="41"/>
      <c r="K54" s="48">
        <f t="shared" si="1"/>
        <v>0</v>
      </c>
      <c r="L54" s="44">
        <f>SUM(feb!F54 + mrt!J54 + apr!M54+ mei!L54+ jun!K54+ jul!M54+ K54)</f>
        <v>0</v>
      </c>
      <c r="M54" s="45">
        <f t="shared" si="4"/>
        <v>0</v>
      </c>
      <c r="N54" s="46">
        <f>SUM(feb!H54 + mrt!L54 + apr!O54+ mei!N54+ jun!M54+ jul!O54+ M54)</f>
        <v>0</v>
      </c>
    </row>
    <row r="55" spans="1:14" x14ac:dyDescent="0.25">
      <c r="A55" s="9" t="s">
        <v>51</v>
      </c>
      <c r="B55" s="41"/>
      <c r="C55" s="41"/>
      <c r="D55" s="41"/>
      <c r="E55" s="41">
        <v>79</v>
      </c>
      <c r="F55" s="41"/>
      <c r="G55" s="41"/>
      <c r="H55" s="41">
        <v>84</v>
      </c>
      <c r="I55" s="41"/>
      <c r="J55" s="41"/>
      <c r="K55" s="48">
        <f t="shared" si="1"/>
        <v>2</v>
      </c>
      <c r="L55" s="44">
        <f>SUM(feb!F55 + mrt!J55 + apr!M55+ mei!L55+ jun!K55+ jul!M55+ K55)</f>
        <v>17</v>
      </c>
      <c r="M55" s="45">
        <f t="shared" si="4"/>
        <v>163</v>
      </c>
      <c r="N55" s="46">
        <f>SUM(feb!H55 + mrt!L55 + apr!O55+ mei!N55+ jun!M55+ jul!O55+ M55)</f>
        <v>1331</v>
      </c>
    </row>
    <row r="56" spans="1:14" x14ac:dyDescent="0.25">
      <c r="A56" s="9" t="s">
        <v>25</v>
      </c>
      <c r="B56" s="41"/>
      <c r="C56" s="41"/>
      <c r="D56" s="41"/>
      <c r="E56" s="41"/>
      <c r="F56" s="41"/>
      <c r="G56" s="41"/>
      <c r="H56" s="41"/>
      <c r="I56" s="41"/>
      <c r="J56" s="41"/>
      <c r="K56" s="48">
        <f t="shared" si="1"/>
        <v>0</v>
      </c>
      <c r="L56" s="44">
        <f>SUM(feb!F56 + mrt!J56 + apr!M56+ mei!L56+ jun!K56+ jul!M56+ K56)</f>
        <v>1</v>
      </c>
      <c r="M56" s="45">
        <f t="shared" si="4"/>
        <v>0</v>
      </c>
      <c r="N56" s="46">
        <f>SUM(feb!H56 + mrt!L56 + apr!O56+ mei!N56+ jun!M56+ jul!O56+ M56)</f>
        <v>63</v>
      </c>
    </row>
    <row r="57" spans="1:14" x14ac:dyDescent="0.25">
      <c r="A57" s="9" t="s">
        <v>144</v>
      </c>
      <c r="B57" s="41"/>
      <c r="C57" s="41"/>
      <c r="D57" s="41"/>
      <c r="E57" s="41"/>
      <c r="F57" s="41"/>
      <c r="G57" s="41"/>
      <c r="H57" s="41"/>
      <c r="I57" s="41"/>
      <c r="J57" s="41"/>
      <c r="K57" s="48">
        <f t="shared" si="1"/>
        <v>0</v>
      </c>
      <c r="L57" s="44">
        <f>SUM(feb!F57 + mrt!J57 + apr!M57+ mei!L57+ jun!K57+ jul!M57+ K57)</f>
        <v>1</v>
      </c>
      <c r="M57" s="45">
        <f t="shared" ref="M57" si="5">SUM(B57:J57)</f>
        <v>0</v>
      </c>
      <c r="N57" s="46">
        <f>SUM(feb!H57 + mrt!L57 + apr!O57+ mei!N57+ jun!M57+ jul!O57+ M57)</f>
        <v>55</v>
      </c>
    </row>
    <row r="58" spans="1:14" x14ac:dyDescent="0.25">
      <c r="A58" s="9" t="s">
        <v>88</v>
      </c>
      <c r="B58" s="41"/>
      <c r="C58" s="41"/>
      <c r="D58" s="41"/>
      <c r="E58" s="41">
        <v>79</v>
      </c>
      <c r="F58" s="41"/>
      <c r="G58" s="41"/>
      <c r="H58" s="41"/>
      <c r="I58" s="41"/>
      <c r="J58" s="41">
        <v>82</v>
      </c>
      <c r="K58" s="48">
        <f t="shared" si="1"/>
        <v>2</v>
      </c>
      <c r="L58" s="44">
        <f>SUM(feb!F58 + mrt!J58 + apr!M58+ mei!L58+ jun!K58+ jul!M58+ K58)</f>
        <v>30</v>
      </c>
      <c r="M58" s="45">
        <f t="shared" si="4"/>
        <v>161</v>
      </c>
      <c r="N58" s="46">
        <f>SUM(feb!H58 + mrt!L58 + apr!O58+ mei!N58+ jun!M58+ jul!O58+ M58)</f>
        <v>2392</v>
      </c>
    </row>
    <row r="59" spans="1:14" x14ac:dyDescent="0.25">
      <c r="A59" s="9" t="s">
        <v>71</v>
      </c>
      <c r="B59" s="41"/>
      <c r="C59" s="41"/>
      <c r="D59" s="41"/>
      <c r="E59" s="41">
        <v>79</v>
      </c>
      <c r="F59" s="41">
        <v>48</v>
      </c>
      <c r="G59" s="41"/>
      <c r="H59" s="41"/>
      <c r="I59" s="41">
        <v>96</v>
      </c>
      <c r="J59" s="41">
        <v>82</v>
      </c>
      <c r="K59" s="48">
        <f t="shared" si="1"/>
        <v>4</v>
      </c>
      <c r="L59" s="44">
        <f>SUM(feb!F59 + mrt!J59 + apr!M59+ mei!L59+ jun!K59+ jul!M59+ K59)</f>
        <v>39</v>
      </c>
      <c r="M59" s="45">
        <f t="shared" si="4"/>
        <v>305</v>
      </c>
      <c r="N59" s="46">
        <f>SUM(feb!H59 + mrt!L59 + apr!O59+ mei!N59+ jun!M59+ jul!O59+ M59)</f>
        <v>3342</v>
      </c>
    </row>
    <row r="60" spans="1:14" x14ac:dyDescent="0.25">
      <c r="A60" s="9" t="s">
        <v>110</v>
      </c>
      <c r="B60" s="41"/>
      <c r="C60" s="41"/>
      <c r="D60" s="41"/>
      <c r="E60" s="41"/>
      <c r="F60" s="41"/>
      <c r="G60" s="41"/>
      <c r="H60" s="41"/>
      <c r="I60" s="41"/>
      <c r="J60" s="41"/>
      <c r="K60" s="48">
        <f t="shared" si="1"/>
        <v>0</v>
      </c>
      <c r="L60" s="44">
        <f>SUM(feb!F60 + mrt!J60 + apr!M60+ mei!L60+ jun!K60+ jul!M60+ K60)</f>
        <v>0</v>
      </c>
      <c r="M60" s="45">
        <f t="shared" si="4"/>
        <v>0</v>
      </c>
      <c r="N60" s="46">
        <f>SUM(feb!H60 + mrt!L60 + apr!O60+ mei!N60+ jun!M60+ jul!O60+ M60)</f>
        <v>0</v>
      </c>
    </row>
    <row r="61" spans="1:14" x14ac:dyDescent="0.25">
      <c r="A61" s="9" t="s">
        <v>59</v>
      </c>
      <c r="B61" s="41"/>
      <c r="C61" s="41"/>
      <c r="D61" s="41"/>
      <c r="E61" s="41"/>
      <c r="F61" s="41"/>
      <c r="G61" s="41"/>
      <c r="H61" s="41"/>
      <c r="I61" s="41"/>
      <c r="J61" s="41"/>
      <c r="K61" s="48">
        <f t="shared" si="1"/>
        <v>0</v>
      </c>
      <c r="L61" s="44">
        <f>SUM(feb!F61 + mrt!J61 + apr!M61+ mei!L61+ jun!K61+ jul!M61+ K61)</f>
        <v>2</v>
      </c>
      <c r="M61" s="45">
        <f t="shared" si="4"/>
        <v>0</v>
      </c>
      <c r="N61" s="46">
        <f>SUM(feb!H61 + mrt!L61 + apr!O61+ mei!N61+ jun!M61+ jul!O61+ M61)</f>
        <v>117</v>
      </c>
    </row>
    <row r="62" spans="1:14" x14ac:dyDescent="0.25">
      <c r="A62" s="9" t="s">
        <v>53</v>
      </c>
      <c r="B62" s="41"/>
      <c r="C62" s="41"/>
      <c r="D62" s="41"/>
      <c r="E62" s="41"/>
      <c r="F62" s="41"/>
      <c r="G62" s="41"/>
      <c r="H62" s="41"/>
      <c r="I62" s="41"/>
      <c r="J62" s="41"/>
      <c r="K62" s="48">
        <f t="shared" si="1"/>
        <v>0</v>
      </c>
      <c r="L62" s="44">
        <f>SUM(feb!F62 + mrt!J62 + apr!M62+ mei!L62+ jun!K62+ jul!M62+ K62)</f>
        <v>34</v>
      </c>
      <c r="M62" s="45">
        <f t="shared" ref="M62:M91" si="6">SUM(B62:J62)</f>
        <v>0</v>
      </c>
      <c r="N62" s="46">
        <f>SUM(feb!H62 + mrt!L62 + apr!O62+ mei!N62+ jun!M62+ jul!O62+ M62)</f>
        <v>2933</v>
      </c>
    </row>
    <row r="63" spans="1:14" x14ac:dyDescent="0.25">
      <c r="A63" s="9" t="s">
        <v>72</v>
      </c>
      <c r="B63" s="41"/>
      <c r="C63" s="41">
        <v>78</v>
      </c>
      <c r="D63" s="41">
        <v>68</v>
      </c>
      <c r="E63" s="41"/>
      <c r="F63" s="41"/>
      <c r="G63" s="41">
        <v>110</v>
      </c>
      <c r="H63" s="41"/>
      <c r="I63" s="41"/>
      <c r="J63" s="41"/>
      <c r="K63" s="48">
        <f t="shared" si="1"/>
        <v>3</v>
      </c>
      <c r="L63" s="44">
        <f>SUM(feb!F63 + mrt!J63 + apr!M63+ mei!L63+ jun!K63+ jul!M63+ K63)</f>
        <v>7</v>
      </c>
      <c r="M63" s="45">
        <f t="shared" si="6"/>
        <v>256</v>
      </c>
      <c r="N63" s="46">
        <f>SUM(feb!H63 + mrt!L63 + apr!O63+ mei!N63+ jun!M63+ jul!O63+ M63)</f>
        <v>493</v>
      </c>
    </row>
    <row r="64" spans="1:14" x14ac:dyDescent="0.25">
      <c r="A64" s="9" t="s">
        <v>14</v>
      </c>
      <c r="B64" s="41"/>
      <c r="C64" s="41"/>
      <c r="D64" s="41"/>
      <c r="E64" s="41"/>
      <c r="F64" s="41"/>
      <c r="G64" s="41"/>
      <c r="H64" s="41"/>
      <c r="I64" s="41"/>
      <c r="J64" s="41"/>
      <c r="K64" s="48">
        <f t="shared" si="1"/>
        <v>0</v>
      </c>
      <c r="L64" s="44">
        <f>SUM(feb!F64 + mrt!J64 + apr!M64+ mei!L64+ jun!K64+ jul!M64+ K64)</f>
        <v>4</v>
      </c>
      <c r="M64" s="45">
        <f t="shared" si="6"/>
        <v>0</v>
      </c>
      <c r="N64" s="46">
        <f>SUM(feb!H64 + mrt!L64 + apr!O64+ mei!N64+ jun!M64+ jul!O64+ M64)</f>
        <v>235</v>
      </c>
    </row>
    <row r="65" spans="1:14" x14ac:dyDescent="0.25">
      <c r="A65" s="9" t="s">
        <v>63</v>
      </c>
      <c r="B65" s="41"/>
      <c r="C65" s="41">
        <v>50</v>
      </c>
      <c r="D65" s="41"/>
      <c r="E65" s="41">
        <v>49</v>
      </c>
      <c r="F65" s="41"/>
      <c r="G65" s="41"/>
      <c r="H65" s="41"/>
      <c r="I65" s="41"/>
      <c r="J65" s="41"/>
      <c r="K65" s="48">
        <f t="shared" si="1"/>
        <v>2</v>
      </c>
      <c r="L65" s="44">
        <f>SUM(feb!F65 + mrt!J65 + apr!M65+ mei!L65+ jun!K65+ jul!M65+ K65)</f>
        <v>16</v>
      </c>
      <c r="M65" s="45">
        <f t="shared" si="6"/>
        <v>99</v>
      </c>
      <c r="N65" s="46">
        <f>SUM(feb!H65 + mrt!L65 + apr!O65+ mei!N65+ jun!M65+ jul!O65+ M65)</f>
        <v>839</v>
      </c>
    </row>
    <row r="66" spans="1:14" x14ac:dyDescent="0.25">
      <c r="A66" s="9" t="s">
        <v>75</v>
      </c>
      <c r="B66" s="41"/>
      <c r="C66" s="41">
        <v>87</v>
      </c>
      <c r="D66" s="41"/>
      <c r="E66" s="41">
        <v>85</v>
      </c>
      <c r="F66" s="50"/>
      <c r="G66" s="41"/>
      <c r="H66" s="41">
        <v>94</v>
      </c>
      <c r="I66" s="41">
        <v>128</v>
      </c>
      <c r="J66" s="41">
        <v>90</v>
      </c>
      <c r="K66" s="48">
        <f t="shared" si="1"/>
        <v>5</v>
      </c>
      <c r="L66" s="44">
        <f>SUM(feb!F66 + mrt!J66 + apr!M66+ mei!L66+ jun!K66+ jul!M66+ K66)</f>
        <v>34</v>
      </c>
      <c r="M66" s="45">
        <f t="shared" si="6"/>
        <v>484</v>
      </c>
      <c r="N66" s="46">
        <f>SUM(feb!H66 + mrt!L66 + apr!O66+ mei!N66+ jun!M66+ jul!O66+ M66)</f>
        <v>2938</v>
      </c>
    </row>
    <row r="67" spans="1:14" x14ac:dyDescent="0.25">
      <c r="A67" s="9" t="s">
        <v>146</v>
      </c>
      <c r="B67" s="41"/>
      <c r="C67" s="41"/>
      <c r="D67" s="41"/>
      <c r="E67" s="41"/>
      <c r="F67" s="50"/>
      <c r="G67" s="41"/>
      <c r="H67" s="41">
        <v>94</v>
      </c>
      <c r="I67" s="41">
        <v>128</v>
      </c>
      <c r="J67" s="41">
        <v>90</v>
      </c>
      <c r="K67" s="48">
        <f t="shared" si="1"/>
        <v>3</v>
      </c>
      <c r="L67" s="44">
        <f>SUM(feb!F67 + mrt!J67 + apr!M67+ mei!L67+ jun!K67+ jul!M67+ K67)</f>
        <v>43</v>
      </c>
      <c r="M67" s="45">
        <f t="shared" ref="M67" si="7">SUM(B67:J67)</f>
        <v>312</v>
      </c>
      <c r="N67" s="46">
        <f>SUM(feb!H67 + mrt!L67 + apr!O67+ mei!N67+ jun!M67+ jul!O67+ M67)</f>
        <v>3793</v>
      </c>
    </row>
    <row r="68" spans="1:14" x14ac:dyDescent="0.25">
      <c r="A68" s="9" t="s">
        <v>15</v>
      </c>
      <c r="B68" s="41"/>
      <c r="C68" s="41"/>
      <c r="D68" s="41"/>
      <c r="E68" s="41">
        <v>85</v>
      </c>
      <c r="F68" s="41">
        <v>89</v>
      </c>
      <c r="G68" s="41"/>
      <c r="H68" s="41">
        <v>94</v>
      </c>
      <c r="I68" s="41"/>
      <c r="J68" s="41">
        <v>90</v>
      </c>
      <c r="K68" s="48">
        <f t="shared" si="1"/>
        <v>4</v>
      </c>
      <c r="L68" s="44">
        <f>SUM(feb!F68 + mrt!J68 + apr!M68+ mei!L68+ jun!K68+ jul!M68+ K68)</f>
        <v>23</v>
      </c>
      <c r="M68" s="45">
        <f t="shared" si="6"/>
        <v>358</v>
      </c>
      <c r="N68" s="46">
        <f>SUM(feb!H68 + mrt!L68 + apr!O68+ mei!N68+ jun!M68+ jul!O68+ M68)</f>
        <v>1953</v>
      </c>
    </row>
    <row r="69" spans="1:14" x14ac:dyDescent="0.25">
      <c r="A69" s="9" t="s">
        <v>49</v>
      </c>
      <c r="B69" s="41">
        <v>125</v>
      </c>
      <c r="C69" s="41">
        <v>87</v>
      </c>
      <c r="D69" s="41">
        <v>162</v>
      </c>
      <c r="E69" s="41">
        <v>85</v>
      </c>
      <c r="F69" s="41">
        <v>89</v>
      </c>
      <c r="G69" s="41">
        <v>173</v>
      </c>
      <c r="H69" s="41">
        <v>94</v>
      </c>
      <c r="I69" s="41">
        <v>150</v>
      </c>
      <c r="J69" s="41">
        <v>93</v>
      </c>
      <c r="K69" s="48">
        <f t="shared" ref="K69:K104" si="8">COUNT(B69:J69)</f>
        <v>9</v>
      </c>
      <c r="L69" s="44">
        <f>SUM(feb!F69 + mrt!J69 + apr!M69+ mei!L69+ jun!K69+ jul!M69+ K69)</f>
        <v>58</v>
      </c>
      <c r="M69" s="45">
        <f t="shared" si="6"/>
        <v>1058</v>
      </c>
      <c r="N69" s="46">
        <f>SUM(feb!H69 + mrt!L69 + apr!O69+ mei!N69+ jun!M69+ jul!O69+ M69)</f>
        <v>6124</v>
      </c>
    </row>
    <row r="70" spans="1:14" x14ac:dyDescent="0.25">
      <c r="A70" s="9" t="s">
        <v>89</v>
      </c>
      <c r="B70" s="41"/>
      <c r="C70" s="41">
        <v>50</v>
      </c>
      <c r="D70" s="41"/>
      <c r="E70" s="41">
        <v>49</v>
      </c>
      <c r="F70" s="41"/>
      <c r="G70" s="41"/>
      <c r="H70" s="41">
        <v>50</v>
      </c>
      <c r="I70" s="41"/>
      <c r="J70" s="41">
        <v>57</v>
      </c>
      <c r="K70" s="48">
        <f t="shared" si="8"/>
        <v>4</v>
      </c>
      <c r="L70" s="44">
        <f>SUM(feb!F70 + mrt!J70 + apr!M70+ mei!L70+ jun!K70+ jul!M70+ K70)</f>
        <v>21</v>
      </c>
      <c r="M70" s="45">
        <f t="shared" si="6"/>
        <v>206</v>
      </c>
      <c r="N70" s="46">
        <f>SUM(feb!H70 + mrt!L70 + apr!O70+ mei!N70+ jun!M70+ jul!O70+ M70)</f>
        <v>1162</v>
      </c>
    </row>
    <row r="71" spans="1:14" x14ac:dyDescent="0.25">
      <c r="A71" s="9" t="s">
        <v>16</v>
      </c>
      <c r="B71" s="41"/>
      <c r="C71" s="41"/>
      <c r="D71" s="41"/>
      <c r="E71" s="41">
        <v>85</v>
      </c>
      <c r="F71" s="41">
        <v>48</v>
      </c>
      <c r="G71" s="41">
        <v>110</v>
      </c>
      <c r="H71" s="41">
        <v>94</v>
      </c>
      <c r="I71" s="64">
        <v>96</v>
      </c>
      <c r="J71" s="41"/>
      <c r="K71" s="48">
        <f t="shared" si="8"/>
        <v>5</v>
      </c>
      <c r="L71" s="44">
        <f>SUM(feb!F71 + mrt!J71 + apr!M71+ mei!L71+ jun!K71+ jul!M71+ K71)</f>
        <v>45</v>
      </c>
      <c r="M71" s="45">
        <f t="shared" si="6"/>
        <v>433</v>
      </c>
      <c r="N71" s="46">
        <f>SUM(feb!H71 + mrt!L71 + apr!O71+ mei!N71+ jun!M71+ jul!O71+ M71)</f>
        <v>4134</v>
      </c>
    </row>
    <row r="72" spans="1:14" x14ac:dyDescent="0.25">
      <c r="A72" s="9" t="s">
        <v>48</v>
      </c>
      <c r="B72" s="41"/>
      <c r="C72" s="41"/>
      <c r="D72" s="41"/>
      <c r="E72" s="41">
        <v>49</v>
      </c>
      <c r="F72" s="41"/>
      <c r="G72" s="41"/>
      <c r="H72" s="41">
        <v>50</v>
      </c>
      <c r="I72" s="41"/>
      <c r="J72" s="41">
        <v>57</v>
      </c>
      <c r="K72" s="48">
        <f t="shared" si="8"/>
        <v>3</v>
      </c>
      <c r="L72" s="44">
        <f>SUM(feb!F72 + mrt!J72 + apr!M72+ mei!L72+ jun!K72+ jul!M72+ K72)</f>
        <v>24</v>
      </c>
      <c r="M72" s="45">
        <f t="shared" si="6"/>
        <v>156</v>
      </c>
      <c r="N72" s="46">
        <f>SUM(feb!H72 + mrt!L72 + apr!O72+ mei!N72+ jun!M72+ jul!O72+ M72)</f>
        <v>1414</v>
      </c>
    </row>
    <row r="73" spans="1:14" x14ac:dyDescent="0.25">
      <c r="A73" s="9" t="s">
        <v>17</v>
      </c>
      <c r="B73" s="41"/>
      <c r="C73" s="41"/>
      <c r="D73" s="41"/>
      <c r="E73" s="41"/>
      <c r="F73" s="41"/>
      <c r="G73" s="41"/>
      <c r="H73" s="41"/>
      <c r="I73" s="41"/>
      <c r="J73" s="41"/>
      <c r="K73" s="48">
        <f t="shared" si="8"/>
        <v>0</v>
      </c>
      <c r="L73" s="44">
        <f>SUM(feb!F73 + mrt!J73 + apr!M73+ mei!L73+ jun!K73+ jul!M73+ K73)</f>
        <v>0</v>
      </c>
      <c r="M73" s="45">
        <f t="shared" si="6"/>
        <v>0</v>
      </c>
      <c r="N73" s="46">
        <f>SUM(feb!H73 + mrt!L73 + apr!O73+ mei!N73+ jun!M73+ jul!O73+ M73)</f>
        <v>0</v>
      </c>
    </row>
    <row r="74" spans="1:14" x14ac:dyDescent="0.25">
      <c r="A74" s="9" t="s">
        <v>56</v>
      </c>
      <c r="B74" s="41"/>
      <c r="C74" s="41">
        <v>87</v>
      </c>
      <c r="D74" s="41"/>
      <c r="E74" s="41">
        <v>85</v>
      </c>
      <c r="F74" s="41"/>
      <c r="G74" s="41">
        <v>130</v>
      </c>
      <c r="H74" s="50"/>
      <c r="I74" s="41">
        <v>150</v>
      </c>
      <c r="J74" s="41"/>
      <c r="K74" s="48">
        <f t="shared" si="8"/>
        <v>4</v>
      </c>
      <c r="L74" s="44">
        <f>SUM(feb!F74 + mrt!J74 + apr!M74+ mei!L74+ jun!K74+ jul!M74+ K74)</f>
        <v>37</v>
      </c>
      <c r="M74" s="45">
        <f t="shared" si="6"/>
        <v>452</v>
      </c>
      <c r="N74" s="46">
        <f>SUM(feb!H74 + mrt!L74 + apr!O74+ mei!N74+ jun!M74+ jul!O74+ M74)</f>
        <v>3467</v>
      </c>
    </row>
    <row r="75" spans="1:14" x14ac:dyDescent="0.25">
      <c r="A75" s="9" t="s">
        <v>108</v>
      </c>
      <c r="B75" s="41"/>
      <c r="C75" s="41"/>
      <c r="D75" s="41"/>
      <c r="E75" s="41"/>
      <c r="F75" s="41"/>
      <c r="G75" s="41"/>
      <c r="H75" s="41"/>
      <c r="I75" s="41"/>
      <c r="J75" s="41">
        <v>93</v>
      </c>
      <c r="K75" s="48">
        <f t="shared" si="8"/>
        <v>1</v>
      </c>
      <c r="L75" s="44">
        <f>SUM(feb!F75 + mrt!J75 + apr!M75+ mei!L75+ jun!K75+ jul!M75+ K75)</f>
        <v>25</v>
      </c>
      <c r="M75" s="45">
        <f t="shared" si="6"/>
        <v>93</v>
      </c>
      <c r="N75" s="46">
        <f>SUM(feb!H75 + mrt!L75 + apr!O75+ mei!N75+ jun!M75+ jul!O75+ M75)</f>
        <v>2237</v>
      </c>
    </row>
    <row r="76" spans="1:14" x14ac:dyDescent="0.25">
      <c r="A76" s="9" t="s">
        <v>57</v>
      </c>
      <c r="B76" s="41"/>
      <c r="C76" s="41"/>
      <c r="D76" s="41"/>
      <c r="E76" s="41"/>
      <c r="F76" s="41"/>
      <c r="G76" s="41"/>
      <c r="H76" s="41"/>
      <c r="I76" s="41"/>
      <c r="J76" s="41"/>
      <c r="K76" s="48">
        <f t="shared" si="8"/>
        <v>0</v>
      </c>
      <c r="L76" s="44">
        <f>SUM(feb!F76 + mrt!J76 + apr!M76+ mei!L76+ jun!K76+ jul!M76+ K76)</f>
        <v>0</v>
      </c>
      <c r="M76" s="45">
        <f t="shared" si="6"/>
        <v>0</v>
      </c>
      <c r="N76" s="46">
        <f>SUM(feb!H76 + mrt!L76 + apr!O76+ mei!N76+ jun!M76+ jul!O76+ M76)</f>
        <v>0</v>
      </c>
    </row>
    <row r="77" spans="1:14" x14ac:dyDescent="0.25">
      <c r="A77" s="9" t="s">
        <v>18</v>
      </c>
      <c r="B77" s="41"/>
      <c r="C77" s="41">
        <v>50</v>
      </c>
      <c r="D77" s="41"/>
      <c r="E77" s="41"/>
      <c r="F77" s="41"/>
      <c r="G77" s="41"/>
      <c r="H77" s="41"/>
      <c r="I77" s="41"/>
      <c r="J77" s="41">
        <v>57</v>
      </c>
      <c r="K77" s="48">
        <f t="shared" si="8"/>
        <v>2</v>
      </c>
      <c r="L77" s="44">
        <f>SUM(feb!F77 + mrt!J77 + apr!M77+ mei!L77+ jun!K77+ jul!M77+ K77)</f>
        <v>16</v>
      </c>
      <c r="M77" s="45">
        <f t="shared" si="6"/>
        <v>107</v>
      </c>
      <c r="N77" s="46">
        <f>SUM(feb!H77 + mrt!L77 + apr!O77+ mei!N77+ jun!M77+ jul!O77+ M77)</f>
        <v>866</v>
      </c>
    </row>
    <row r="78" spans="1:14" x14ac:dyDescent="0.25">
      <c r="A78" s="9" t="s">
        <v>84</v>
      </c>
      <c r="B78" s="41"/>
      <c r="C78" s="41">
        <v>87</v>
      </c>
      <c r="D78" s="41"/>
      <c r="E78" s="41">
        <v>85</v>
      </c>
      <c r="F78" s="41">
        <v>89</v>
      </c>
      <c r="G78" s="41">
        <v>159</v>
      </c>
      <c r="H78" s="41"/>
      <c r="I78" s="41">
        <v>128</v>
      </c>
      <c r="J78" s="41">
        <v>90</v>
      </c>
      <c r="K78" s="48">
        <f t="shared" si="8"/>
        <v>6</v>
      </c>
      <c r="L78" s="44">
        <f>SUM(feb!F78 + mrt!J78 + apr!M78+ mei!L78+ jun!K78+ jul!M78+ K78)</f>
        <v>33</v>
      </c>
      <c r="M78" s="45">
        <f t="shared" si="6"/>
        <v>638</v>
      </c>
      <c r="N78" s="46">
        <f>SUM(feb!H78 + mrt!L78 + apr!O78+ mei!N78+ jun!M78+ jul!O78+ M78)</f>
        <v>3286</v>
      </c>
    </row>
    <row r="79" spans="1:14" x14ac:dyDescent="0.25">
      <c r="A79" s="9" t="s">
        <v>19</v>
      </c>
      <c r="B79" s="41"/>
      <c r="C79" s="41">
        <v>78</v>
      </c>
      <c r="D79" s="41"/>
      <c r="E79" s="41">
        <v>85</v>
      </c>
      <c r="F79" s="41"/>
      <c r="G79" s="41">
        <v>110</v>
      </c>
      <c r="H79" s="41"/>
      <c r="I79" s="41"/>
      <c r="J79" s="41">
        <v>82</v>
      </c>
      <c r="K79" s="48">
        <f t="shared" si="8"/>
        <v>4</v>
      </c>
      <c r="L79" s="44">
        <f>SUM(feb!F79 + mrt!J79 + apr!M79+ mei!L79+ jun!K79+ jul!M79+ K79)</f>
        <v>31</v>
      </c>
      <c r="M79" s="45">
        <f t="shared" si="6"/>
        <v>355</v>
      </c>
      <c r="N79" s="46">
        <f>SUM(feb!H79 + mrt!L79 + apr!O79+ mei!N79+ jun!M79+ jul!O79+ M79)</f>
        <v>2750</v>
      </c>
    </row>
    <row r="80" spans="1:14" x14ac:dyDescent="0.25">
      <c r="A80" s="9" t="s">
        <v>20</v>
      </c>
      <c r="B80" s="41"/>
      <c r="C80" s="41">
        <v>87</v>
      </c>
      <c r="D80" s="41"/>
      <c r="E80" s="41">
        <v>85</v>
      </c>
      <c r="F80" s="41">
        <v>89</v>
      </c>
      <c r="G80" s="41"/>
      <c r="H80" s="41"/>
      <c r="I80" s="41"/>
      <c r="J80" s="41">
        <v>90</v>
      </c>
      <c r="K80" s="48">
        <f t="shared" si="8"/>
        <v>4</v>
      </c>
      <c r="L80" s="44">
        <f>SUM(feb!F80 + mrt!J80 + apr!M80+ mei!L80+ jun!K80+ jul!M80+ K80)</f>
        <v>26</v>
      </c>
      <c r="M80" s="45">
        <f t="shared" si="6"/>
        <v>351</v>
      </c>
      <c r="N80" s="46">
        <f>SUM(feb!H80 + mrt!L80 + apr!O80+ mei!N80+ jun!M80+ jul!O80+ M80)</f>
        <v>2067</v>
      </c>
    </row>
    <row r="81" spans="1:14" x14ac:dyDescent="0.25">
      <c r="A81" s="9" t="s">
        <v>112</v>
      </c>
      <c r="B81" s="41"/>
      <c r="C81" s="41">
        <v>87</v>
      </c>
      <c r="D81" s="41"/>
      <c r="E81" s="41">
        <v>85</v>
      </c>
      <c r="F81" s="41"/>
      <c r="G81" s="41"/>
      <c r="H81" s="41"/>
      <c r="I81" s="41">
        <v>128</v>
      </c>
      <c r="J81" s="41"/>
      <c r="K81" s="48">
        <f t="shared" si="8"/>
        <v>3</v>
      </c>
      <c r="L81" s="44">
        <f>SUM(feb!F81 + mrt!J81 + apr!M81+ mei!L83+ jun!K81+ jul!M81+ K81)</f>
        <v>8</v>
      </c>
      <c r="M81" s="45">
        <f t="shared" si="6"/>
        <v>300</v>
      </c>
      <c r="N81" s="46">
        <f>SUM(feb!H81 + mrt!L81 + apr!O81+ mei!N81+ jun!M81+ jul!O81+ M81)</f>
        <v>1040</v>
      </c>
    </row>
    <row r="82" spans="1:14" x14ac:dyDescent="0.25">
      <c r="A82" s="9" t="s">
        <v>119</v>
      </c>
      <c r="B82" s="41"/>
      <c r="C82" s="41"/>
      <c r="D82" s="41"/>
      <c r="E82" s="41"/>
      <c r="F82" s="41"/>
      <c r="G82" s="41"/>
      <c r="H82" s="41"/>
      <c r="I82" s="41"/>
      <c r="J82" s="41"/>
      <c r="K82" s="48">
        <f t="shared" si="8"/>
        <v>0</v>
      </c>
      <c r="L82" s="44">
        <f>SUM(feb!F82 + mrt!J82 + apr!M82+ mei!L84+ jun!K82+ jul!M82+ K82)</f>
        <v>7</v>
      </c>
      <c r="M82" s="45">
        <f t="shared" si="6"/>
        <v>0</v>
      </c>
      <c r="N82" s="46">
        <f>SUM(feb!H82 + mrt!L82 + apr!O82+ mei!N82+ jun!M82+ jul!O82+ M82)</f>
        <v>0</v>
      </c>
    </row>
    <row r="83" spans="1:14" x14ac:dyDescent="0.25">
      <c r="A83" s="9" t="s">
        <v>60</v>
      </c>
      <c r="B83" s="41"/>
      <c r="C83" s="41"/>
      <c r="D83" s="41"/>
      <c r="E83" s="41"/>
      <c r="F83" s="41"/>
      <c r="G83" s="41"/>
      <c r="H83" s="41"/>
      <c r="I83" s="41"/>
      <c r="J83" s="41"/>
      <c r="K83" s="48">
        <f t="shared" si="8"/>
        <v>0</v>
      </c>
      <c r="L83" s="44">
        <f>SUM(feb!F83 + mrt!J83 + apr!M83+ mei!L84+ jun!K83+ jul!M83+ K83)</f>
        <v>7</v>
      </c>
      <c r="M83" s="45">
        <f t="shared" si="6"/>
        <v>0</v>
      </c>
      <c r="N83" s="46">
        <f>SUM(feb!H83 + mrt!L83 + apr!O83+ mei!N83+ jun!M83+ jul!O83+ M83)</f>
        <v>0</v>
      </c>
    </row>
    <row r="84" spans="1:14" x14ac:dyDescent="0.25">
      <c r="A84" s="9" t="s">
        <v>21</v>
      </c>
      <c r="B84" s="41"/>
      <c r="C84" s="41"/>
      <c r="D84" s="41"/>
      <c r="E84" s="41">
        <v>79</v>
      </c>
      <c r="F84" s="41"/>
      <c r="G84" s="41">
        <v>110</v>
      </c>
      <c r="H84" s="41"/>
      <c r="I84" s="41">
        <v>96</v>
      </c>
      <c r="J84" s="41">
        <v>82</v>
      </c>
      <c r="K84" s="48">
        <f t="shared" si="8"/>
        <v>4</v>
      </c>
      <c r="L84" s="44">
        <f>SUM(feb!F84 + mrt!J84 + apr!M84+ mei!L85+ jun!K84+ jul!M84+ K84)</f>
        <v>44</v>
      </c>
      <c r="M84" s="45">
        <f t="shared" si="6"/>
        <v>367</v>
      </c>
      <c r="N84" s="46">
        <f>SUM(feb!H84 + mrt!L84 + apr!O84+ mei!N84+ jun!M84+ jul!O84+ M84)</f>
        <v>3759</v>
      </c>
    </row>
    <row r="85" spans="1:14" x14ac:dyDescent="0.25">
      <c r="A85" s="9" t="s">
        <v>78</v>
      </c>
      <c r="B85" s="41"/>
      <c r="C85" s="41"/>
      <c r="D85" s="41"/>
      <c r="E85" s="41">
        <v>79</v>
      </c>
      <c r="F85" s="41"/>
      <c r="G85" s="41"/>
      <c r="H85" s="41"/>
      <c r="I85" s="41"/>
      <c r="J85" s="41"/>
      <c r="K85" s="48">
        <f t="shared" si="8"/>
        <v>1</v>
      </c>
      <c r="L85" s="44">
        <f>SUM(feb!F85 + mrt!J85 + apr!M85+ mei!L85+ jun!K85+ jul!M85+ K85)</f>
        <v>31</v>
      </c>
      <c r="M85" s="45">
        <f t="shared" si="6"/>
        <v>79</v>
      </c>
      <c r="N85" s="46">
        <f>SUM(feb!H85 + mrt!L85 + apr!O85+ mei!N85+ jun!M85+ jul!O85+ M85)</f>
        <v>2680</v>
      </c>
    </row>
    <row r="86" spans="1:14" x14ac:dyDescent="0.25">
      <c r="A86" s="9" t="s">
        <v>22</v>
      </c>
      <c r="B86" s="41"/>
      <c r="C86" s="41">
        <v>50</v>
      </c>
      <c r="D86" s="41"/>
      <c r="E86" s="41">
        <v>49</v>
      </c>
      <c r="F86" s="41"/>
      <c r="G86" s="41">
        <v>78</v>
      </c>
      <c r="H86" s="41">
        <v>50</v>
      </c>
      <c r="I86" s="41">
        <v>155</v>
      </c>
      <c r="J86" s="41"/>
      <c r="K86" s="48">
        <f t="shared" si="8"/>
        <v>5</v>
      </c>
      <c r="L86" s="44">
        <f>SUM(feb!F86 + mrt!J86 + apr!M86+ mei!L86+ jun!K86+ jul!M86+ K86)</f>
        <v>31</v>
      </c>
      <c r="M86" s="45">
        <f t="shared" si="6"/>
        <v>382</v>
      </c>
      <c r="N86" s="46">
        <f>SUM(feb!H86 + mrt!L86 + apr!O86+ mei!N86+ jun!M86+ jul!O86+ M86)</f>
        <v>2112</v>
      </c>
    </row>
    <row r="87" spans="1:14" x14ac:dyDescent="0.25">
      <c r="A87" s="9" t="s">
        <v>67</v>
      </c>
      <c r="B87" s="41"/>
      <c r="C87" s="41"/>
      <c r="D87" s="41"/>
      <c r="E87" s="41"/>
      <c r="F87" s="41"/>
      <c r="G87" s="41"/>
      <c r="H87" s="41"/>
      <c r="I87" s="41"/>
      <c r="J87" s="41"/>
      <c r="K87" s="48">
        <f t="shared" si="8"/>
        <v>0</v>
      </c>
      <c r="L87" s="44">
        <f>SUM(feb!F87 + mrt!J87 + apr!M87+ mei!L87+ jun!K87+ jul!M87+ K87)</f>
        <v>1</v>
      </c>
      <c r="M87" s="45">
        <f t="shared" si="6"/>
        <v>0</v>
      </c>
      <c r="N87" s="46">
        <f>SUM(feb!H87 + mrt!L87 + apr!O87+ mei!N87+ jun!M87+ jul!O87+ M87)</f>
        <v>63</v>
      </c>
    </row>
    <row r="88" spans="1:14" x14ac:dyDescent="0.25">
      <c r="A88" s="9" t="s">
        <v>28</v>
      </c>
      <c r="B88" s="41"/>
      <c r="C88" s="41">
        <v>50</v>
      </c>
      <c r="D88" s="41"/>
      <c r="E88" s="41">
        <v>49</v>
      </c>
      <c r="F88" s="41"/>
      <c r="G88" s="41"/>
      <c r="H88" s="41">
        <v>50</v>
      </c>
      <c r="I88" s="41"/>
      <c r="J88" s="41">
        <v>57</v>
      </c>
      <c r="K88" s="48">
        <f t="shared" si="8"/>
        <v>4</v>
      </c>
      <c r="L88" s="44">
        <f>SUM(feb!F88 + mrt!J88 + apr!M88+ mei!L88+ jun!K88+ jul!M88+ K88)</f>
        <v>15</v>
      </c>
      <c r="M88" s="45">
        <f t="shared" si="6"/>
        <v>206</v>
      </c>
      <c r="N88" s="46">
        <f>SUM(feb!H88 + mrt!L88 + apr!O88+ mei!N88+ jun!M88+ jul!O88+ M88)</f>
        <v>862</v>
      </c>
    </row>
    <row r="89" spans="1:14" x14ac:dyDescent="0.25">
      <c r="A89" s="9" t="s">
        <v>45</v>
      </c>
      <c r="B89" s="41"/>
      <c r="C89" s="41">
        <v>87</v>
      </c>
      <c r="D89" s="41">
        <v>101</v>
      </c>
      <c r="E89" s="41">
        <v>85</v>
      </c>
      <c r="F89" s="41">
        <v>89</v>
      </c>
      <c r="G89" s="41">
        <v>159</v>
      </c>
      <c r="H89" s="41">
        <v>94</v>
      </c>
      <c r="I89" s="41">
        <v>128</v>
      </c>
      <c r="J89" s="41">
        <v>90</v>
      </c>
      <c r="K89" s="48">
        <f t="shared" si="8"/>
        <v>8</v>
      </c>
      <c r="L89" s="44">
        <f>SUM(feb!F89 + mrt!J89 + apr!M89+ mei!L89+ jun!K89+ jul!M89+ K89)</f>
        <v>49</v>
      </c>
      <c r="M89" s="45">
        <f t="shared" si="6"/>
        <v>833</v>
      </c>
      <c r="N89" s="46">
        <f>SUM(feb!H89 + mrt!L89 + apr!O89+ mei!N89+ jun!M89+ jul!O89+ M89)</f>
        <v>4750</v>
      </c>
    </row>
    <row r="90" spans="1:14" x14ac:dyDescent="0.25">
      <c r="A90" s="9" t="s">
        <v>154</v>
      </c>
      <c r="B90" s="41"/>
      <c r="C90" s="41"/>
      <c r="D90" s="41"/>
      <c r="E90" s="41"/>
      <c r="F90" s="41"/>
      <c r="G90" s="41"/>
      <c r="H90" s="41"/>
      <c r="I90" s="41"/>
      <c r="J90" s="41"/>
      <c r="K90" s="48">
        <f t="shared" ref="K90" si="9">COUNT(B90:J90)</f>
        <v>0</v>
      </c>
      <c r="L90" s="44">
        <f>SUM(feb!F90 + mrt!J90 + apr!M90+ mei!L90+ jun!K90+ jul!M90+ K90)</f>
        <v>0</v>
      </c>
      <c r="M90" s="45">
        <f t="shared" ref="M90" si="10">SUM(B90:J90)</f>
        <v>0</v>
      </c>
      <c r="N90" s="46">
        <f>SUM(feb!H90 + mrt!L90 + apr!O90+ mei!N90+ jun!M90+ jul!O90+ M90)</f>
        <v>0</v>
      </c>
    </row>
    <row r="91" spans="1:14" x14ac:dyDescent="0.25">
      <c r="A91" s="9" t="s">
        <v>64</v>
      </c>
      <c r="B91" s="41"/>
      <c r="C91" s="41"/>
      <c r="D91" s="41"/>
      <c r="E91" s="41"/>
      <c r="F91" s="41"/>
      <c r="G91" s="41"/>
      <c r="H91" s="41"/>
      <c r="I91" s="41"/>
      <c r="J91" s="41"/>
      <c r="K91" s="48">
        <f t="shared" si="8"/>
        <v>0</v>
      </c>
      <c r="L91" s="44">
        <f>SUM(feb!F91 + mrt!J91 + apr!M91+ mei!L91+ jun!K91+ jul!M91+ K91)</f>
        <v>1</v>
      </c>
      <c r="M91" s="45">
        <f t="shared" si="6"/>
        <v>0</v>
      </c>
      <c r="N91" s="46">
        <f>SUM(feb!H91 + mrt!L91 + apr!O91+ mei!N91+ jun!M91+ jul!O91+ M91)</f>
        <v>63</v>
      </c>
    </row>
    <row r="92" spans="1:14" x14ac:dyDescent="0.25">
      <c r="A92" s="9" t="s">
        <v>128</v>
      </c>
      <c r="B92" s="41"/>
      <c r="C92" s="41"/>
      <c r="D92" s="41"/>
      <c r="E92" s="41">
        <v>49</v>
      </c>
      <c r="F92" s="41"/>
      <c r="G92" s="41">
        <v>78</v>
      </c>
      <c r="H92" s="41"/>
      <c r="I92" s="41"/>
      <c r="J92" s="41"/>
      <c r="K92" s="48">
        <f t="shared" si="8"/>
        <v>2</v>
      </c>
      <c r="L92" s="44">
        <f>SUM(feb!F92 + mrt!J92 + apr!M92+ mei!L92+ jun!K92+ jul!M92+ K92)</f>
        <v>14</v>
      </c>
      <c r="M92" s="45">
        <f t="shared" ref="M92:M104" si="11">SUM(B92:J92)</f>
        <v>127</v>
      </c>
      <c r="N92" s="46">
        <f>SUM(feb!H92 + mrt!L92 + apr!O92+ mei!N92+ jun!M92+ jul!O92+ M92)</f>
        <v>976</v>
      </c>
    </row>
    <row r="93" spans="1:14" x14ac:dyDescent="0.25">
      <c r="A93" s="9" t="s">
        <v>101</v>
      </c>
      <c r="B93" s="41"/>
      <c r="C93" s="41"/>
      <c r="D93" s="41"/>
      <c r="E93" s="41"/>
      <c r="F93" s="41"/>
      <c r="G93" s="41"/>
      <c r="H93" s="41"/>
      <c r="I93" s="41"/>
      <c r="J93" s="41"/>
      <c r="K93" s="48">
        <f t="shared" si="8"/>
        <v>0</v>
      </c>
      <c r="L93" s="44">
        <f>SUM(feb!F93 + mrt!J93 + apr!M93+ mei!L93+ jun!K93+ jul!M93+ K93)</f>
        <v>0</v>
      </c>
      <c r="M93" s="45">
        <f t="shared" si="11"/>
        <v>0</v>
      </c>
      <c r="N93" s="46">
        <f>SUM(feb!H93 + mrt!L93 + apr!O93+ mei!N93+ jun!M93+ jul!O93+ M93)</f>
        <v>0</v>
      </c>
    </row>
    <row r="94" spans="1:14" x14ac:dyDescent="0.25">
      <c r="A94" s="9" t="s">
        <v>102</v>
      </c>
      <c r="B94" s="41"/>
      <c r="C94" s="41"/>
      <c r="D94" s="41"/>
      <c r="E94" s="41"/>
      <c r="F94" s="41"/>
      <c r="G94" s="41"/>
      <c r="H94" s="41"/>
      <c r="I94" s="41"/>
      <c r="J94" s="41"/>
      <c r="K94" s="48">
        <f t="shared" si="8"/>
        <v>0</v>
      </c>
      <c r="L94" s="44">
        <f>SUM(feb!F94 + mrt!J94 + apr!M94+ mei!L94+ jun!K94+ jul!M94+ K94)</f>
        <v>0</v>
      </c>
      <c r="M94" s="45">
        <f t="shared" si="11"/>
        <v>0</v>
      </c>
      <c r="N94" s="46">
        <f>SUM(feb!H94 + mrt!L94 + apr!O94+ mei!N94+ jun!M94+ jul!O94+ M94)</f>
        <v>0</v>
      </c>
    </row>
    <row r="95" spans="1:14" x14ac:dyDescent="0.25">
      <c r="A95" s="9" t="s">
        <v>86</v>
      </c>
      <c r="B95" s="41"/>
      <c r="C95" s="41"/>
      <c r="D95" s="41"/>
      <c r="E95" s="41"/>
      <c r="F95" s="41"/>
      <c r="G95" s="41"/>
      <c r="H95" s="41"/>
      <c r="I95" s="41"/>
      <c r="J95" s="41"/>
      <c r="K95" s="48">
        <f t="shared" si="8"/>
        <v>0</v>
      </c>
      <c r="L95" s="44">
        <f>SUM(feb!F95 + mrt!J95 + apr!M95+ mei!L95+ jun!K95+ jul!M95+ K95)</f>
        <v>3</v>
      </c>
      <c r="M95" s="45">
        <f t="shared" si="11"/>
        <v>0</v>
      </c>
      <c r="N95" s="46">
        <f>SUM(feb!H95 + mrt!L95 + apr!O95+ mei!N95+ jun!M95+ jul!O95+ M95)</f>
        <v>315</v>
      </c>
    </row>
    <row r="96" spans="1:14" x14ac:dyDescent="0.25">
      <c r="A96" s="9" t="s">
        <v>76</v>
      </c>
      <c r="B96" s="41"/>
      <c r="C96" s="41"/>
      <c r="D96" s="41"/>
      <c r="E96" s="41"/>
      <c r="F96" s="41"/>
      <c r="G96" s="41"/>
      <c r="H96" s="41"/>
      <c r="I96" s="41"/>
      <c r="J96" s="41"/>
      <c r="K96" s="48">
        <f t="shared" si="8"/>
        <v>0</v>
      </c>
      <c r="L96" s="44">
        <f>SUM(feb!F96 + mrt!J96 + apr!M96+ mei!L96+ jun!K96+ jul!M96+ K96)</f>
        <v>0</v>
      </c>
      <c r="M96" s="45">
        <f t="shared" si="11"/>
        <v>0</v>
      </c>
      <c r="N96" s="46">
        <f>SUM(feb!H96 + mrt!L96 + apr!O96+ mei!N96+ jun!M96+ jul!O96+ M96)</f>
        <v>0</v>
      </c>
    </row>
    <row r="97" spans="1:14" x14ac:dyDescent="0.25">
      <c r="A97" s="9" t="s">
        <v>80</v>
      </c>
      <c r="B97" s="41"/>
      <c r="C97" s="41"/>
      <c r="D97" s="41"/>
      <c r="E97" s="41"/>
      <c r="F97" s="41"/>
      <c r="G97" s="41"/>
      <c r="H97" s="41"/>
      <c r="I97" s="41"/>
      <c r="J97" s="41"/>
      <c r="K97" s="48">
        <f t="shared" si="8"/>
        <v>0</v>
      </c>
      <c r="L97" s="44">
        <f>SUM(feb!F97 + mrt!J97 + apr!M97+ mei!L97+ jun!K97+ jul!M97+ K97)</f>
        <v>0</v>
      </c>
      <c r="M97" s="45">
        <f t="shared" si="11"/>
        <v>0</v>
      </c>
      <c r="N97" s="46">
        <f>SUM(feb!H97 + mrt!L97 + apr!O97+ mei!N97+ jun!M97+ jul!O97+ M97)</f>
        <v>0</v>
      </c>
    </row>
    <row r="98" spans="1:14" x14ac:dyDescent="0.25">
      <c r="A98" s="18" t="s">
        <v>118</v>
      </c>
      <c r="B98" s="41"/>
      <c r="C98" s="41"/>
      <c r="D98" s="41"/>
      <c r="E98" s="41"/>
      <c r="F98" s="41"/>
      <c r="G98" s="41"/>
      <c r="H98" s="41"/>
      <c r="I98" s="41"/>
      <c r="J98" s="41"/>
      <c r="K98" s="48">
        <f t="shared" si="8"/>
        <v>0</v>
      </c>
      <c r="L98" s="44">
        <f>SUM(feb!F98 + mrt!J98 + apr!M98+ mei!L98+ jun!K98+ jul!M98+ K98)</f>
        <v>0</v>
      </c>
      <c r="M98" s="45">
        <f t="shared" si="11"/>
        <v>0</v>
      </c>
      <c r="N98" s="46">
        <f>SUM(feb!H98 + mrt!L98 + apr!O98+ mei!N98+ jun!M98+ jul!O98+ M98)</f>
        <v>0</v>
      </c>
    </row>
    <row r="99" spans="1:14" x14ac:dyDescent="0.25">
      <c r="A99" s="18" t="s">
        <v>103</v>
      </c>
      <c r="B99" s="41"/>
      <c r="C99" s="41">
        <v>78</v>
      </c>
      <c r="D99" s="41"/>
      <c r="E99" s="41">
        <v>79</v>
      </c>
      <c r="F99" s="41"/>
      <c r="G99" s="41"/>
      <c r="H99" s="41"/>
      <c r="I99" s="41"/>
      <c r="J99" s="41"/>
      <c r="K99" s="48">
        <f t="shared" si="8"/>
        <v>2</v>
      </c>
      <c r="L99" s="44">
        <f>SUM(feb!F99 + mrt!J99 + apr!M99+ mei!L99+ jun!K99+ jul!M99+ K99)</f>
        <v>17</v>
      </c>
      <c r="M99" s="45">
        <f t="shared" si="11"/>
        <v>157</v>
      </c>
      <c r="N99" s="46">
        <f>SUM(feb!H99 + mrt!L99 + apr!O99+ mei!N99+ jun!M99+ jul!O99+ M99)</f>
        <v>1202</v>
      </c>
    </row>
    <row r="100" spans="1:14" x14ac:dyDescent="0.25">
      <c r="A100" s="18" t="s">
        <v>145</v>
      </c>
      <c r="B100" s="41"/>
      <c r="C100" s="41"/>
      <c r="D100" s="41"/>
      <c r="E100" s="41"/>
      <c r="F100" s="41"/>
      <c r="G100" s="41"/>
      <c r="H100" s="41"/>
      <c r="I100" s="41"/>
      <c r="J100" s="41">
        <v>82</v>
      </c>
      <c r="K100" s="48">
        <f t="shared" si="8"/>
        <v>1</v>
      </c>
      <c r="L100" s="44">
        <f>SUM(feb!F100 + mrt!J100 + apr!M100+ mei!L100+ jun!K100+ jul!M100+ K100)</f>
        <v>17</v>
      </c>
      <c r="M100" s="45">
        <f t="shared" ref="M100" si="12">SUM(B100:J100)</f>
        <v>82</v>
      </c>
      <c r="N100" s="46">
        <f>SUM(feb!H100 + mrt!L100 + apr!O100+ mei!N100+ jun!M100+ jul!O100+ M100)</f>
        <v>1400</v>
      </c>
    </row>
    <row r="101" spans="1:14" x14ac:dyDescent="0.25">
      <c r="A101" s="18" t="s">
        <v>106</v>
      </c>
      <c r="B101" s="41">
        <v>85</v>
      </c>
      <c r="C101" s="41">
        <v>78</v>
      </c>
      <c r="D101" s="41">
        <v>68</v>
      </c>
      <c r="E101" s="41">
        <v>79</v>
      </c>
      <c r="F101" s="41"/>
      <c r="G101" s="41"/>
      <c r="H101" s="41"/>
      <c r="I101" s="41">
        <v>96</v>
      </c>
      <c r="J101" s="41">
        <v>82</v>
      </c>
      <c r="K101" s="48">
        <f t="shared" si="8"/>
        <v>6</v>
      </c>
      <c r="L101" s="44">
        <f>SUM(feb!F101 + mrt!J101 + apr!M101+ mei!L101+ jun!K101+ jul!M101+ K101)</f>
        <v>39</v>
      </c>
      <c r="M101" s="45">
        <f t="shared" si="11"/>
        <v>488</v>
      </c>
      <c r="N101" s="46">
        <f>SUM(feb!H101 + mrt!L101 + apr!O101+ mei!N101+ jun!M101+ jul!O101+ M101)</f>
        <v>3420</v>
      </c>
    </row>
    <row r="102" spans="1:14" x14ac:dyDescent="0.25">
      <c r="A102" s="18" t="s">
        <v>104</v>
      </c>
      <c r="B102" s="41"/>
      <c r="C102" s="41"/>
      <c r="D102" s="41"/>
      <c r="E102" s="41"/>
      <c r="F102" s="41"/>
      <c r="G102" s="41"/>
      <c r="H102" s="41"/>
      <c r="I102" s="41"/>
      <c r="J102" s="41">
        <v>90</v>
      </c>
      <c r="K102" s="48">
        <f t="shared" si="8"/>
        <v>1</v>
      </c>
      <c r="L102" s="44">
        <f>SUM(feb!F102 + mrt!J102 + apr!M102+ mei!L102+ jun!K102+ jul!M102+ K102)</f>
        <v>15</v>
      </c>
      <c r="M102" s="45">
        <f t="shared" si="11"/>
        <v>90</v>
      </c>
      <c r="N102" s="46">
        <f>SUM(feb!H102 + mrt!L102 + apr!O102+ mei!N102+ jun!M102+ jul!O102+ M102)</f>
        <v>1224</v>
      </c>
    </row>
    <row r="103" spans="1:14" x14ac:dyDescent="0.25">
      <c r="A103" s="18" t="s">
        <v>77</v>
      </c>
      <c r="B103" s="41"/>
      <c r="C103" s="41">
        <v>50</v>
      </c>
      <c r="D103" s="41"/>
      <c r="E103" s="41">
        <v>49</v>
      </c>
      <c r="F103" s="41"/>
      <c r="G103" s="41">
        <v>52</v>
      </c>
      <c r="H103" s="41">
        <v>50</v>
      </c>
      <c r="I103" s="41">
        <v>155</v>
      </c>
      <c r="J103" s="41">
        <v>57</v>
      </c>
      <c r="K103" s="48">
        <f t="shared" si="8"/>
        <v>6</v>
      </c>
      <c r="L103" s="44">
        <f>SUM(feb!F103 + mrt!J103 + apr!M103+ mei!L103+ jun!K103+ jul!M103+ K103)</f>
        <v>41</v>
      </c>
      <c r="M103" s="45">
        <f t="shared" si="11"/>
        <v>413</v>
      </c>
      <c r="N103" s="46">
        <f>SUM(feb!H103 + mrt!L103 + apr!O103+ mei!N103+ jun!M103+ jul!O103+ M103)</f>
        <v>2587</v>
      </c>
    </row>
    <row r="104" spans="1:14" ht="13.8" thickBot="1" x14ac:dyDescent="0.3">
      <c r="A104" s="10" t="s">
        <v>23</v>
      </c>
      <c r="B104" s="47"/>
      <c r="C104" s="47">
        <v>50</v>
      </c>
      <c r="D104" s="47"/>
      <c r="E104" s="47"/>
      <c r="F104" s="47"/>
      <c r="G104" s="47"/>
      <c r="H104" s="47">
        <v>50</v>
      </c>
      <c r="I104" s="47"/>
      <c r="J104" s="47">
        <v>57</v>
      </c>
      <c r="K104" s="68">
        <f t="shared" si="8"/>
        <v>3</v>
      </c>
      <c r="L104" s="65">
        <f>SUM(feb!F104 + mrt!J104 + apr!M104+ mei!L104+ jun!K104+ jul!M104+ K104)</f>
        <v>12</v>
      </c>
      <c r="M104" s="66">
        <f t="shared" si="11"/>
        <v>157</v>
      </c>
      <c r="N104" s="67">
        <f>SUM(feb!H104 + mrt!L104 + apr!O104+ mei!N104+ jun!M104+ jul!O104+ M104)</f>
        <v>689</v>
      </c>
    </row>
  </sheetData>
  <mergeCells count="4">
    <mergeCell ref="M2:M3"/>
    <mergeCell ref="N2:N3"/>
    <mergeCell ref="K2:K3"/>
    <mergeCell ref="L2:L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zoomScale="130" zoomScaleNormal="130" workbookViewId="0">
      <pane ySplit="3" topLeftCell="A4" activePane="bottomLeft" state="frozen"/>
      <selection pane="bottomLeft"/>
    </sheetView>
  </sheetViews>
  <sheetFormatPr defaultColWidth="9.109375" defaultRowHeight="13.2" x14ac:dyDescent="0.25"/>
  <cols>
    <col min="1" max="1" width="16.6640625" style="4" customWidth="1"/>
    <col min="2" max="10" width="4" style="4" customWidth="1"/>
    <col min="11" max="14" width="5.6640625" style="4" customWidth="1"/>
    <col min="15" max="16384" width="9.109375" style="4"/>
  </cols>
  <sheetData>
    <row r="1" spans="1:14" ht="27.75" customHeight="1" thickBot="1" x14ac:dyDescent="0.35">
      <c r="A1" s="26" t="s">
        <v>138</v>
      </c>
      <c r="N1" s="27" t="s">
        <v>29</v>
      </c>
    </row>
    <row r="2" spans="1:14" s="6" customFormat="1" ht="54.75" customHeight="1" x14ac:dyDescent="0.25">
      <c r="A2" s="14"/>
      <c r="B2" s="35" t="s">
        <v>0</v>
      </c>
      <c r="C2" s="13" t="s">
        <v>1</v>
      </c>
      <c r="D2" s="13" t="s">
        <v>0</v>
      </c>
      <c r="E2" s="13" t="s">
        <v>1</v>
      </c>
      <c r="F2" s="13" t="s">
        <v>0</v>
      </c>
      <c r="G2" s="13" t="s">
        <v>1</v>
      </c>
      <c r="H2" s="13" t="s">
        <v>0</v>
      </c>
      <c r="I2" s="13" t="s">
        <v>1</v>
      </c>
      <c r="J2" s="13" t="s">
        <v>0</v>
      </c>
      <c r="K2" s="120" t="s">
        <v>149</v>
      </c>
      <c r="L2" s="118" t="s">
        <v>32</v>
      </c>
      <c r="M2" s="112" t="s">
        <v>30</v>
      </c>
      <c r="N2" s="114" t="s">
        <v>31</v>
      </c>
    </row>
    <row r="3" spans="1:14" ht="18" customHeight="1" thickBot="1" x14ac:dyDescent="0.3">
      <c r="A3" s="15"/>
      <c r="B3" s="3">
        <v>2</v>
      </c>
      <c r="C3" s="3">
        <v>3</v>
      </c>
      <c r="D3" s="3">
        <v>9</v>
      </c>
      <c r="E3" s="3">
        <v>10</v>
      </c>
      <c r="F3" s="3">
        <v>16</v>
      </c>
      <c r="G3" s="3">
        <v>17</v>
      </c>
      <c r="H3" s="3">
        <v>23</v>
      </c>
      <c r="I3" s="3">
        <v>24</v>
      </c>
      <c r="J3" s="3">
        <v>30</v>
      </c>
      <c r="K3" s="121"/>
      <c r="L3" s="119"/>
      <c r="M3" s="113"/>
      <c r="N3" s="115"/>
    </row>
    <row r="4" spans="1:14" x14ac:dyDescent="0.25">
      <c r="A4" s="9" t="s">
        <v>87</v>
      </c>
      <c r="B4" s="41"/>
      <c r="C4" s="41">
        <v>92</v>
      </c>
      <c r="D4" s="41">
        <v>165</v>
      </c>
      <c r="E4" s="41"/>
      <c r="F4" s="41"/>
      <c r="G4" s="41"/>
      <c r="H4" s="41"/>
      <c r="I4" s="41"/>
      <c r="J4" s="41"/>
      <c r="K4" s="48">
        <f>COUNT(B4:J4)</f>
        <v>2</v>
      </c>
      <c r="L4" s="44">
        <f>SUM(feb!F4 + mrt!J4 + apr!M4+ mei!L4+ jun!K4+ jul!M4+aug!K4+  K4)</f>
        <v>16</v>
      </c>
      <c r="M4" s="45">
        <f t="shared" ref="M4:M29" si="0">SUM(B4:J4)</f>
        <v>257</v>
      </c>
      <c r="N4" s="46">
        <f>SUM(feb!H4 + mrt!L4 + apr!O4+ mei!N4+ jun!M4+ jul!O4+aug!M4+  M4)</f>
        <v>1696</v>
      </c>
    </row>
    <row r="5" spans="1:14" x14ac:dyDescent="0.25">
      <c r="A5" s="9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8">
        <f t="shared" ref="K5:K68" si="1">COUNT(B5:J5)</f>
        <v>0</v>
      </c>
      <c r="L5" s="44">
        <f>SUM(feb!F5 + mrt!J5 + apr!M5+ mei!L5+ jun!K5+ jul!M5+aug!K5+  K5)</f>
        <v>2</v>
      </c>
      <c r="M5" s="45">
        <f t="shared" si="0"/>
        <v>0</v>
      </c>
      <c r="N5" s="46">
        <f>SUM(feb!H5 + mrt!L5 + apr!O5+ mei!N5+ jun!M5+ jul!O5+aug!M5+  M5)</f>
        <v>133</v>
      </c>
    </row>
    <row r="6" spans="1:14" x14ac:dyDescent="0.25">
      <c r="A6" s="9" t="s">
        <v>24</v>
      </c>
      <c r="B6" s="41"/>
      <c r="C6" s="41"/>
      <c r="D6" s="41"/>
      <c r="E6" s="41"/>
      <c r="F6" s="41"/>
      <c r="G6" s="41"/>
      <c r="H6" s="41"/>
      <c r="I6" s="41"/>
      <c r="J6" s="41"/>
      <c r="K6" s="48">
        <f t="shared" si="1"/>
        <v>0</v>
      </c>
      <c r="L6" s="44">
        <f>SUM(feb!F6 + mrt!J6 + apr!M6+ mei!L6+ jun!K6+ jul!M6+aug!K6+  K6)</f>
        <v>0</v>
      </c>
      <c r="M6" s="45">
        <f t="shared" si="0"/>
        <v>0</v>
      </c>
      <c r="N6" s="46">
        <f>SUM(feb!H6 + mrt!L6 + apr!O6+ mei!N6+ jun!M6+ jul!O6+aug!M6+  M6)</f>
        <v>0</v>
      </c>
    </row>
    <row r="7" spans="1:14" x14ac:dyDescent="0.25">
      <c r="A7" s="9" t="s">
        <v>65</v>
      </c>
      <c r="B7" s="41"/>
      <c r="C7" s="41"/>
      <c r="D7" s="41"/>
      <c r="E7" s="41"/>
      <c r="F7" s="41"/>
      <c r="G7" s="41"/>
      <c r="H7" s="41"/>
      <c r="I7" s="41"/>
      <c r="J7" s="41"/>
      <c r="K7" s="48">
        <f t="shared" si="1"/>
        <v>0</v>
      </c>
      <c r="L7" s="44">
        <f>SUM(feb!F7 + mrt!J7 + apr!M7+ mei!L7+ jun!K7+ jul!M7+aug!K7+  K7)</f>
        <v>3</v>
      </c>
      <c r="M7" s="45">
        <f t="shared" si="0"/>
        <v>0</v>
      </c>
      <c r="N7" s="46">
        <f>SUM(feb!H7 + mrt!L7 + apr!O7+ mei!N7+ jun!M7+ jul!O7+aug!M7+  M7)</f>
        <v>186</v>
      </c>
    </row>
    <row r="8" spans="1:14" x14ac:dyDescent="0.25">
      <c r="A8" s="9" t="s">
        <v>58</v>
      </c>
      <c r="B8" s="50"/>
      <c r="C8" s="41"/>
      <c r="D8" s="41"/>
      <c r="E8" s="41"/>
      <c r="F8" s="41">
        <v>75</v>
      </c>
      <c r="G8" s="41"/>
      <c r="H8" s="41"/>
      <c r="I8" s="41"/>
      <c r="J8" s="41"/>
      <c r="K8" s="48">
        <f t="shared" si="1"/>
        <v>1</v>
      </c>
      <c r="L8" s="44">
        <f>SUM(feb!F8 + mrt!J8 + apr!M8+ mei!L8+ jun!K8+ jul!M8+aug!K8+  K8)</f>
        <v>1</v>
      </c>
      <c r="M8" s="45">
        <f t="shared" si="0"/>
        <v>75</v>
      </c>
      <c r="N8" s="46">
        <f>SUM(feb!H8 + mrt!L8 + apr!O8+ mei!N8+ jun!M8+ jul!O8+aug!M8+  M8)</f>
        <v>75</v>
      </c>
    </row>
    <row r="9" spans="1:14" x14ac:dyDescent="0.25">
      <c r="A9" s="9" t="s">
        <v>62</v>
      </c>
      <c r="B9" s="41"/>
      <c r="C9" s="41">
        <v>82</v>
      </c>
      <c r="D9" s="41"/>
      <c r="E9" s="41">
        <v>83</v>
      </c>
      <c r="F9" s="41">
        <v>96</v>
      </c>
      <c r="G9" s="41">
        <v>73</v>
      </c>
      <c r="H9" s="41"/>
      <c r="I9" s="41"/>
      <c r="J9" s="41"/>
      <c r="K9" s="48">
        <f t="shared" si="1"/>
        <v>4</v>
      </c>
      <c r="L9" s="44">
        <f>SUM(feb!F9 + mrt!J9 + apr!M9+ mei!L9+ jun!K9+ jul!M9+aug!K9+  K9)</f>
        <v>28</v>
      </c>
      <c r="M9" s="45">
        <f t="shared" si="0"/>
        <v>334</v>
      </c>
      <c r="N9" s="46">
        <f>SUM(feb!H9 + mrt!L9 + apr!O9+ mei!N9+ jun!M9+ jul!O9+aug!M9+  M9)</f>
        <v>2190</v>
      </c>
    </row>
    <row r="10" spans="1:14" x14ac:dyDescent="0.25">
      <c r="A10" s="9" t="s">
        <v>3</v>
      </c>
      <c r="B10" s="41"/>
      <c r="C10" s="41">
        <v>82</v>
      </c>
      <c r="D10" s="41"/>
      <c r="E10" s="41">
        <v>83</v>
      </c>
      <c r="F10" s="41"/>
      <c r="G10" s="41">
        <v>74</v>
      </c>
      <c r="H10" s="41"/>
      <c r="I10" s="41"/>
      <c r="J10" s="41"/>
      <c r="K10" s="48">
        <f t="shared" si="1"/>
        <v>3</v>
      </c>
      <c r="L10" s="44">
        <f>SUM(feb!F10 + mrt!J10 + apr!M10+ mei!L10+ jun!K10+ jul!M10+aug!K10+  K10)</f>
        <v>30</v>
      </c>
      <c r="M10" s="45">
        <f t="shared" si="0"/>
        <v>239</v>
      </c>
      <c r="N10" s="46">
        <f>SUM(feb!H10 + mrt!L10 + apr!O10+ mei!N10+ jun!M10+ jul!O10+aug!M10+  M10)</f>
        <v>2571</v>
      </c>
    </row>
    <row r="11" spans="1:14" x14ac:dyDescent="0.25">
      <c r="A11" s="9" t="s">
        <v>61</v>
      </c>
      <c r="B11" s="41"/>
      <c r="C11" s="41">
        <v>92</v>
      </c>
      <c r="D11" s="41"/>
      <c r="E11" s="41">
        <v>85</v>
      </c>
      <c r="F11" s="41"/>
      <c r="G11" s="41">
        <v>74</v>
      </c>
      <c r="H11" s="41"/>
      <c r="I11" s="41"/>
      <c r="J11" s="41"/>
      <c r="K11" s="48">
        <f t="shared" si="1"/>
        <v>3</v>
      </c>
      <c r="L11" s="44">
        <f>SUM(feb!F11 + mrt!J11 + apr!M11+ mei!L11+ jun!K11+ jul!M11+aug!K11+  K11)</f>
        <v>29</v>
      </c>
      <c r="M11" s="45">
        <f t="shared" si="0"/>
        <v>251</v>
      </c>
      <c r="N11" s="46">
        <f>SUM(feb!H11 + mrt!L11 + apr!O11+ mei!N11+ jun!M11+ jul!O11+aug!M11+  M11)</f>
        <v>2430</v>
      </c>
    </row>
    <row r="12" spans="1:14" x14ac:dyDescent="0.25">
      <c r="A12" s="9" t="s">
        <v>46</v>
      </c>
      <c r="B12" s="41"/>
      <c r="C12" s="41">
        <v>82</v>
      </c>
      <c r="D12" s="41"/>
      <c r="E12" s="41">
        <v>83</v>
      </c>
      <c r="F12" s="41">
        <v>75</v>
      </c>
      <c r="G12" s="41">
        <v>73</v>
      </c>
      <c r="H12" s="41">
        <v>94</v>
      </c>
      <c r="I12" s="41">
        <v>69</v>
      </c>
      <c r="J12" s="41"/>
      <c r="K12" s="48">
        <f t="shared" si="1"/>
        <v>6</v>
      </c>
      <c r="L12" s="44">
        <f>SUM(feb!F12 + mrt!J12 + apr!M12+ mei!L12+ jun!K12+ jul!M12+aug!K12+  K12)</f>
        <v>49</v>
      </c>
      <c r="M12" s="45">
        <f t="shared" si="0"/>
        <v>476</v>
      </c>
      <c r="N12" s="46">
        <f>SUM(feb!H12 + mrt!L12 + apr!O12+ mei!N12+ jun!M12+ jul!O12+aug!M12+  M12)</f>
        <v>4144</v>
      </c>
    </row>
    <row r="13" spans="1:14" x14ac:dyDescent="0.25">
      <c r="A13" s="9" t="s">
        <v>50</v>
      </c>
      <c r="B13" s="41">
        <v>124</v>
      </c>
      <c r="C13" s="41">
        <v>92</v>
      </c>
      <c r="D13" s="41"/>
      <c r="E13" s="41"/>
      <c r="F13" s="41">
        <v>95</v>
      </c>
      <c r="G13" s="41">
        <v>74</v>
      </c>
      <c r="H13" s="41"/>
      <c r="I13" s="41"/>
      <c r="J13" s="41"/>
      <c r="K13" s="48">
        <f t="shared" si="1"/>
        <v>4</v>
      </c>
      <c r="L13" s="44">
        <f>SUM(feb!F13 + mrt!J13 + apr!M13+ mei!L13+ jun!K13+ jul!M13+aug!K13+  K13)</f>
        <v>42</v>
      </c>
      <c r="M13" s="45">
        <f t="shared" si="0"/>
        <v>385</v>
      </c>
      <c r="N13" s="46">
        <f>SUM(feb!H13 + mrt!L13 + apr!O13+ mei!N13+ jun!M13+ jul!O13+aug!M13+  M13)</f>
        <v>4046</v>
      </c>
    </row>
    <row r="14" spans="1:14" x14ac:dyDescent="0.25">
      <c r="A14" s="9" t="s">
        <v>47</v>
      </c>
      <c r="B14" s="41"/>
      <c r="C14" s="41"/>
      <c r="D14" s="41"/>
      <c r="E14" s="41"/>
      <c r="F14" s="41"/>
      <c r="G14" s="41"/>
      <c r="H14" s="41"/>
      <c r="I14" s="41"/>
      <c r="J14" s="41"/>
      <c r="K14" s="48">
        <f t="shared" si="1"/>
        <v>0</v>
      </c>
      <c r="L14" s="44">
        <f>SUM(feb!F14 + mrt!J14 + apr!M14+ mei!L14+ jun!K14+ jul!M14+aug!K14+  K14)</f>
        <v>2</v>
      </c>
      <c r="M14" s="45">
        <f t="shared" si="0"/>
        <v>0</v>
      </c>
      <c r="N14" s="46">
        <f>SUM(feb!H14 + mrt!L14 + apr!O14+ mei!N14+ jun!M14+ jul!O14+aug!M14+  M14)</f>
        <v>163</v>
      </c>
    </row>
    <row r="15" spans="1:14" x14ac:dyDescent="0.25">
      <c r="A15" s="9" t="s">
        <v>54</v>
      </c>
      <c r="B15" s="41"/>
      <c r="C15" s="41"/>
      <c r="D15" s="41"/>
      <c r="E15" s="41"/>
      <c r="F15" s="41"/>
      <c r="G15" s="41"/>
      <c r="H15" s="41"/>
      <c r="I15" s="41"/>
      <c r="J15" s="41"/>
      <c r="K15" s="48">
        <f t="shared" si="1"/>
        <v>0</v>
      </c>
      <c r="L15" s="44">
        <f>SUM(feb!F15 + mrt!J15 + apr!M15+ mei!L15+ jun!K15+ jul!M15+aug!K15+  K15)</f>
        <v>23</v>
      </c>
      <c r="M15" s="45">
        <f t="shared" ref="M15:M18" si="2">SUM(B15:J15)</f>
        <v>0</v>
      </c>
      <c r="N15" s="46">
        <f>SUM(feb!H15 + mrt!L15 + apr!O15+ mei!N15+ jun!M15+ jul!O15+aug!M15+  M15)</f>
        <v>2119</v>
      </c>
    </row>
    <row r="16" spans="1:14" x14ac:dyDescent="0.25">
      <c r="A16" s="9" t="s">
        <v>126</v>
      </c>
      <c r="B16" s="41">
        <v>89</v>
      </c>
      <c r="C16" s="41">
        <v>54</v>
      </c>
      <c r="D16" s="41">
        <v>90</v>
      </c>
      <c r="E16" s="41"/>
      <c r="F16" s="41">
        <v>96</v>
      </c>
      <c r="G16" s="41">
        <v>73</v>
      </c>
      <c r="H16" s="41">
        <v>86</v>
      </c>
      <c r="I16" s="41">
        <v>69</v>
      </c>
      <c r="J16" s="41"/>
      <c r="K16" s="48">
        <f t="shared" si="1"/>
        <v>7</v>
      </c>
      <c r="L16" s="44">
        <f>SUM(feb!F16 + mrt!J16 + apr!M16+ mei!L16+ jun!K16+ jul!M16+aug!K16+  K16)</f>
        <v>45</v>
      </c>
      <c r="M16" s="45">
        <f t="shared" ref="M16" si="3">SUM(B16:J16)</f>
        <v>557</v>
      </c>
      <c r="N16" s="46">
        <f>SUM(feb!H16 + mrt!L16 + apr!O16+ mei!N16+ jun!M16+ jul!O16+aug!M16+  M16)</f>
        <v>3165</v>
      </c>
    </row>
    <row r="17" spans="1:14" x14ac:dyDescent="0.25">
      <c r="A17" s="9" t="s">
        <v>117</v>
      </c>
      <c r="B17" s="41"/>
      <c r="C17" s="41">
        <v>82</v>
      </c>
      <c r="D17" s="41"/>
      <c r="E17" s="41">
        <v>83</v>
      </c>
      <c r="F17" s="41"/>
      <c r="G17" s="41"/>
      <c r="H17" s="41"/>
      <c r="I17" s="41"/>
      <c r="J17" s="41"/>
      <c r="K17" s="48">
        <f t="shared" si="1"/>
        <v>2</v>
      </c>
      <c r="L17" s="44">
        <f>SUM(feb!F17 + mrt!J17 + apr!M17+ mei!L17+ jun!K17+ jul!M17+aug!K17+  K17)</f>
        <v>36</v>
      </c>
      <c r="M17" s="45">
        <f t="shared" si="2"/>
        <v>165</v>
      </c>
      <c r="N17" s="46">
        <f>SUM(feb!H17 + mrt!L17 + apr!O17+ mei!N17+ jun!M17+ jul!O17+aug!M17+  M17)</f>
        <v>3102</v>
      </c>
    </row>
    <row r="18" spans="1:14" x14ac:dyDescent="0.25">
      <c r="A18" s="9" t="s">
        <v>68</v>
      </c>
      <c r="B18" s="41"/>
      <c r="C18" s="41"/>
      <c r="D18" s="41"/>
      <c r="E18" s="41"/>
      <c r="F18" s="41"/>
      <c r="G18" s="41">
        <v>56</v>
      </c>
      <c r="H18" s="41"/>
      <c r="I18" s="41">
        <v>47</v>
      </c>
      <c r="J18" s="41"/>
      <c r="K18" s="48">
        <f t="shared" si="1"/>
        <v>2</v>
      </c>
      <c r="L18" s="44">
        <f>SUM(feb!F18 + mrt!J18 + apr!M18+ mei!L18+ jun!K18+ jul!M18+aug!K18+  K18)</f>
        <v>22</v>
      </c>
      <c r="M18" s="45">
        <f t="shared" si="2"/>
        <v>103</v>
      </c>
      <c r="N18" s="46">
        <f>SUM(feb!H18 + mrt!L18 + apr!O18+ mei!N18+ jun!M18+ jul!O18+aug!M18+  M18)</f>
        <v>1159</v>
      </c>
    </row>
    <row r="19" spans="1:14" x14ac:dyDescent="0.25">
      <c r="A19" s="9" t="s">
        <v>99</v>
      </c>
      <c r="B19" s="41">
        <v>74</v>
      </c>
      <c r="C19" s="41"/>
      <c r="D19" s="41"/>
      <c r="E19" s="41"/>
      <c r="F19" s="41"/>
      <c r="G19" s="41"/>
      <c r="H19" s="41">
        <v>65</v>
      </c>
      <c r="I19" s="41">
        <v>69</v>
      </c>
      <c r="J19" s="41"/>
      <c r="K19" s="48">
        <f t="shared" si="1"/>
        <v>3</v>
      </c>
      <c r="L19" s="44">
        <f>SUM(feb!F19 + mrt!J19 + apr!M19+ mei!L19+ jun!K19+ jul!M19+aug!K19+  K19)</f>
        <v>21</v>
      </c>
      <c r="M19" s="45">
        <f t="shared" si="0"/>
        <v>208</v>
      </c>
      <c r="N19" s="46">
        <f>SUM(feb!H19 + mrt!L19 + apr!O19+ mei!N19+ jun!M19+ jul!O19+aug!M19+  M19)</f>
        <v>1425</v>
      </c>
    </row>
    <row r="20" spans="1:14" x14ac:dyDescent="0.25">
      <c r="A20" s="9" t="s">
        <v>4</v>
      </c>
      <c r="B20" s="41"/>
      <c r="C20" s="41"/>
      <c r="D20" s="41"/>
      <c r="E20" s="41"/>
      <c r="F20" s="41"/>
      <c r="G20" s="41"/>
      <c r="H20" s="41"/>
      <c r="I20" s="41"/>
      <c r="J20" s="41"/>
      <c r="K20" s="48">
        <f t="shared" si="1"/>
        <v>0</v>
      </c>
      <c r="L20" s="44">
        <f>SUM(feb!F20 + mrt!J20 + apr!M20+ mei!L20+ jun!K20+ jul!M20+aug!K20+  K20)</f>
        <v>0</v>
      </c>
      <c r="M20" s="45">
        <f t="shared" si="0"/>
        <v>0</v>
      </c>
      <c r="N20" s="46">
        <f>SUM(feb!H20 + mrt!L20 + apr!O20+ mei!N20+ jun!M20+ jul!O20+aug!M20+  M20)</f>
        <v>0</v>
      </c>
    </row>
    <row r="21" spans="1:14" x14ac:dyDescent="0.25">
      <c r="A21" s="9" t="s">
        <v>73</v>
      </c>
      <c r="B21" s="41"/>
      <c r="C21" s="41"/>
      <c r="D21" s="41"/>
      <c r="E21" s="41"/>
      <c r="F21" s="41"/>
      <c r="G21" s="41"/>
      <c r="H21" s="41"/>
      <c r="I21" s="41"/>
      <c r="J21" s="41"/>
      <c r="K21" s="48">
        <f t="shared" si="1"/>
        <v>0</v>
      </c>
      <c r="L21" s="44">
        <f>SUM(feb!F21 + mrt!J21 + apr!M21+ mei!L21+ jun!K21+ jul!M21+aug!K21+  K21)</f>
        <v>8</v>
      </c>
      <c r="M21" s="45">
        <f t="shared" si="0"/>
        <v>0</v>
      </c>
      <c r="N21" s="46">
        <f>SUM(feb!H21 + mrt!L21 + apr!O21+ mei!N21+ jun!M21+ jul!O21+aug!M21+  M21)</f>
        <v>460</v>
      </c>
    </row>
    <row r="22" spans="1:14" x14ac:dyDescent="0.25">
      <c r="A22" s="9" t="s">
        <v>85</v>
      </c>
      <c r="B22" s="41"/>
      <c r="C22" s="41"/>
      <c r="D22" s="41"/>
      <c r="E22" s="41"/>
      <c r="F22" s="41"/>
      <c r="G22" s="41"/>
      <c r="H22" s="41"/>
      <c r="I22" s="41"/>
      <c r="J22" s="41"/>
      <c r="K22" s="48">
        <f t="shared" si="1"/>
        <v>0</v>
      </c>
      <c r="L22" s="44">
        <f>SUM(feb!F22 + mrt!J22 + apr!M22+ mei!L22+ jun!K22+ jul!M22+aug!K22+  K22)</f>
        <v>11</v>
      </c>
      <c r="M22" s="45">
        <f t="shared" si="0"/>
        <v>0</v>
      </c>
      <c r="N22" s="46">
        <f>SUM(feb!H22 + mrt!L22 + apr!O22+ mei!N22+ jun!M22+ jul!O22+aug!M22+  M22)</f>
        <v>984</v>
      </c>
    </row>
    <row r="23" spans="1:14" x14ac:dyDescent="0.25">
      <c r="A23" s="9" t="s">
        <v>5</v>
      </c>
      <c r="B23" s="41">
        <v>124</v>
      </c>
      <c r="C23" s="41">
        <v>92</v>
      </c>
      <c r="D23" s="41">
        <v>90</v>
      </c>
      <c r="E23" s="41">
        <v>85</v>
      </c>
      <c r="F23" s="41">
        <v>95</v>
      </c>
      <c r="G23" s="41">
        <v>74</v>
      </c>
      <c r="H23" s="41"/>
      <c r="I23" s="41">
        <v>76</v>
      </c>
      <c r="J23" s="41">
        <v>85</v>
      </c>
      <c r="K23" s="48">
        <f t="shared" si="1"/>
        <v>8</v>
      </c>
      <c r="L23" s="44">
        <f>SUM(feb!F23 + mrt!J23 + apr!M23+ mei!L23+ jun!K23+ jul!M23+aug!K23+  K23)</f>
        <v>45</v>
      </c>
      <c r="M23" s="45">
        <f t="shared" si="0"/>
        <v>721</v>
      </c>
      <c r="N23" s="46">
        <f>SUM(feb!H23 + mrt!L23 + apr!O23+ mei!N23+ jun!M23+ jul!O23+aug!M23+  M23)</f>
        <v>4279</v>
      </c>
    </row>
    <row r="24" spans="1:14" x14ac:dyDescent="0.25">
      <c r="A24" s="9" t="s">
        <v>90</v>
      </c>
      <c r="B24" s="41"/>
      <c r="C24" s="41"/>
      <c r="D24" s="41"/>
      <c r="E24" s="41"/>
      <c r="F24" s="41"/>
      <c r="G24" s="41"/>
      <c r="H24" s="41"/>
      <c r="I24" s="41"/>
      <c r="J24" s="41"/>
      <c r="K24" s="48">
        <f t="shared" si="1"/>
        <v>0</v>
      </c>
      <c r="L24" s="44">
        <f>SUM(feb!F24 + mrt!J24 + apr!M24+ mei!L24+ jun!K24+ jul!M24+aug!K24+  K24)</f>
        <v>0</v>
      </c>
      <c r="M24" s="45">
        <f t="shared" si="0"/>
        <v>0</v>
      </c>
      <c r="N24" s="46">
        <f>SUM(feb!H24 + mrt!L24 + apr!O24+ mei!N24+ jun!M24+ jul!O24+aug!M24+  M24)</f>
        <v>0</v>
      </c>
    </row>
    <row r="25" spans="1:14" x14ac:dyDescent="0.25">
      <c r="A25" s="9" t="s">
        <v>27</v>
      </c>
      <c r="B25" s="41"/>
      <c r="C25" s="41"/>
      <c r="D25" s="41"/>
      <c r="E25" s="41"/>
      <c r="F25" s="41"/>
      <c r="G25" s="41"/>
      <c r="H25" s="41"/>
      <c r="I25" s="41"/>
      <c r="J25" s="41"/>
      <c r="K25" s="48">
        <f t="shared" si="1"/>
        <v>0</v>
      </c>
      <c r="L25" s="44">
        <f>SUM(feb!F25 + mrt!J25 + apr!M25+ mei!L25+ jun!K25+ jul!M25+aug!K25+  K25)</f>
        <v>2</v>
      </c>
      <c r="M25" s="45">
        <f t="shared" si="0"/>
        <v>0</v>
      </c>
      <c r="N25" s="46">
        <f>SUM(feb!H25 + mrt!L25 + apr!O25+ mei!N25+ jun!M25+ jul!O25+aug!M25+  M25)</f>
        <v>126</v>
      </c>
    </row>
    <row r="26" spans="1:14" x14ac:dyDescent="0.25">
      <c r="A26" s="9" t="s">
        <v>105</v>
      </c>
      <c r="B26" s="41">
        <v>96</v>
      </c>
      <c r="C26" s="41">
        <v>82</v>
      </c>
      <c r="D26" s="41">
        <v>90</v>
      </c>
      <c r="E26" s="41">
        <v>83</v>
      </c>
      <c r="F26" s="41">
        <v>96</v>
      </c>
      <c r="G26" s="41">
        <v>73</v>
      </c>
      <c r="H26" s="41">
        <v>94</v>
      </c>
      <c r="I26" s="41">
        <v>69</v>
      </c>
      <c r="J26" s="41">
        <v>85</v>
      </c>
      <c r="K26" s="48">
        <f t="shared" si="1"/>
        <v>9</v>
      </c>
      <c r="L26" s="44">
        <f>SUM(feb!F26 + mrt!J26 + apr!M26+ mei!L26+ jun!K26+ jul!M26+aug!K26+  K26)</f>
        <v>67</v>
      </c>
      <c r="M26" s="45">
        <f t="shared" si="0"/>
        <v>768</v>
      </c>
      <c r="N26" s="46">
        <f>SUM(feb!H26 + mrt!L26 + apr!O26+ mei!N26+ jun!M26+ jul!O26+aug!M26+  M26)</f>
        <v>5745</v>
      </c>
    </row>
    <row r="27" spans="1:14" x14ac:dyDescent="0.25">
      <c r="A27" s="9" t="s">
        <v>69</v>
      </c>
      <c r="B27" s="41"/>
      <c r="C27" s="41">
        <v>92</v>
      </c>
      <c r="D27" s="41"/>
      <c r="E27" s="41"/>
      <c r="F27" s="41"/>
      <c r="G27" s="41"/>
      <c r="H27" s="41"/>
      <c r="I27" s="41"/>
      <c r="J27" s="41"/>
      <c r="K27" s="48">
        <f t="shared" si="1"/>
        <v>1</v>
      </c>
      <c r="L27" s="44">
        <f>SUM(feb!F27 + mrt!J27 + apr!M27+ mei!L27+ jun!K27+ jul!M27+aug!K27+  K27)</f>
        <v>14</v>
      </c>
      <c r="M27" s="45">
        <f t="shared" si="0"/>
        <v>92</v>
      </c>
      <c r="N27" s="46">
        <f>SUM(feb!H27 + mrt!L27 + apr!O27+ mei!N27+ jun!M27+ jul!O27+aug!M27+  M27)</f>
        <v>1136</v>
      </c>
    </row>
    <row r="28" spans="1:14" x14ac:dyDescent="0.25">
      <c r="A28" s="9" t="s">
        <v>70</v>
      </c>
      <c r="B28" s="41"/>
      <c r="C28" s="41"/>
      <c r="D28" s="41"/>
      <c r="E28" s="41">
        <v>83</v>
      </c>
      <c r="F28" s="41"/>
      <c r="G28" s="41"/>
      <c r="H28" s="41">
        <v>94</v>
      </c>
      <c r="I28" s="41"/>
      <c r="J28" s="41"/>
      <c r="K28" s="48">
        <f t="shared" si="1"/>
        <v>2</v>
      </c>
      <c r="L28" s="44">
        <f>SUM(feb!F28 + mrt!J28 + apr!M28+ mei!L28+ jun!K28+ jul!M28+aug!K28+  K28)</f>
        <v>35</v>
      </c>
      <c r="M28" s="45">
        <f t="shared" si="0"/>
        <v>177</v>
      </c>
      <c r="N28" s="46">
        <f>SUM(feb!H28 + mrt!L28 + apr!O28+ mei!N28+ jun!M28+ jul!O28+aug!M28+  M28)</f>
        <v>2987</v>
      </c>
    </row>
    <row r="29" spans="1:14" x14ac:dyDescent="0.25">
      <c r="A29" s="9" t="s">
        <v>6</v>
      </c>
      <c r="B29" s="41">
        <v>96</v>
      </c>
      <c r="C29" s="41">
        <v>82</v>
      </c>
      <c r="D29" s="41"/>
      <c r="E29" s="41">
        <v>83</v>
      </c>
      <c r="F29" s="41">
        <v>96</v>
      </c>
      <c r="G29" s="41">
        <v>73</v>
      </c>
      <c r="H29" s="41">
        <v>94</v>
      </c>
      <c r="I29" s="41">
        <v>69</v>
      </c>
      <c r="J29" s="41"/>
      <c r="K29" s="48">
        <f t="shared" si="1"/>
        <v>7</v>
      </c>
      <c r="L29" s="44">
        <f>SUM(feb!F29 + mrt!J29 + apr!M29+ mei!L29+ jun!K29+ jul!M29+aug!K29+  K29)</f>
        <v>49</v>
      </c>
      <c r="M29" s="45">
        <f t="shared" si="0"/>
        <v>593</v>
      </c>
      <c r="N29" s="46">
        <f>SUM(feb!H29 + mrt!L29 + apr!O29+ mei!N29+ jun!M29+ jul!O29+aug!M29+  M29)</f>
        <v>4159</v>
      </c>
    </row>
    <row r="30" spans="1:14" x14ac:dyDescent="0.25">
      <c r="A30" s="9" t="s">
        <v>7</v>
      </c>
      <c r="B30" s="41">
        <v>74</v>
      </c>
      <c r="C30" s="41">
        <v>52</v>
      </c>
      <c r="D30" s="41"/>
      <c r="E30" s="41">
        <v>59</v>
      </c>
      <c r="F30" s="41"/>
      <c r="G30" s="41">
        <v>56</v>
      </c>
      <c r="H30" s="41">
        <v>65</v>
      </c>
      <c r="I30" s="41">
        <v>47</v>
      </c>
      <c r="J30" s="41"/>
      <c r="K30" s="48">
        <f t="shared" si="1"/>
        <v>6</v>
      </c>
      <c r="L30" s="44">
        <f>SUM(feb!F30 + mrt!J30 + apr!M30+ mei!L30+ jun!K30+ jul!M30+aug!K30+  K30)</f>
        <v>17</v>
      </c>
      <c r="M30" s="45">
        <f t="shared" ref="M30:M53" si="4">SUM(B30:J30)</f>
        <v>353</v>
      </c>
      <c r="N30" s="46">
        <f>SUM(feb!H30 + mrt!L30 + apr!O30+ mei!N30+ jun!M30+ jul!O30+aug!M30+  M30)</f>
        <v>951</v>
      </c>
    </row>
    <row r="31" spans="1:14" x14ac:dyDescent="0.25">
      <c r="A31" s="9" t="s">
        <v>127</v>
      </c>
      <c r="B31" s="41"/>
      <c r="C31" s="41"/>
      <c r="D31" s="41"/>
      <c r="E31" s="41">
        <v>51</v>
      </c>
      <c r="F31" s="41"/>
      <c r="G31" s="41"/>
      <c r="H31" s="41"/>
      <c r="I31" s="41"/>
      <c r="J31" s="41"/>
      <c r="K31" s="48">
        <f t="shared" si="1"/>
        <v>1</v>
      </c>
      <c r="L31" s="44">
        <f>SUM(feb!F31 + mrt!J31 + apr!M31+ mei!L31+ jun!K31+ jul!M31+aug!K31+  K31)</f>
        <v>22</v>
      </c>
      <c r="M31" s="45">
        <f t="shared" ref="M31" si="5">SUM(B31:J31)</f>
        <v>51</v>
      </c>
      <c r="N31" s="46">
        <f>SUM(feb!H31 + mrt!L31 + apr!O31+ mei!N31+ jun!M31+ jul!O31+aug!M31+  M31)</f>
        <v>1476</v>
      </c>
    </row>
    <row r="32" spans="1:14" x14ac:dyDescent="0.25">
      <c r="A32" s="9" t="s">
        <v>8</v>
      </c>
      <c r="B32" s="41">
        <v>124</v>
      </c>
      <c r="C32" s="41">
        <v>92</v>
      </c>
      <c r="D32" s="41"/>
      <c r="E32" s="41">
        <v>85</v>
      </c>
      <c r="F32" s="41">
        <v>95</v>
      </c>
      <c r="G32" s="41">
        <v>74</v>
      </c>
      <c r="H32" s="41"/>
      <c r="I32" s="41">
        <v>76</v>
      </c>
      <c r="J32" s="41"/>
      <c r="K32" s="48">
        <f t="shared" si="1"/>
        <v>6</v>
      </c>
      <c r="L32" s="44">
        <f>SUM(feb!F32 + mrt!J32 + apr!M32+ mei!L32+ jun!K32+ jul!M32+aug!K32+  K32)</f>
        <v>56</v>
      </c>
      <c r="M32" s="45">
        <f t="shared" ref="M32:M36" si="6">SUM(B32:J32)</f>
        <v>546</v>
      </c>
      <c r="N32" s="46">
        <f>SUM(feb!H32 + mrt!L32 + apr!O32+ mei!N32+ jun!M32+ jul!O32+aug!M32+  M32)</f>
        <v>5215</v>
      </c>
    </row>
    <row r="33" spans="1:14" x14ac:dyDescent="0.25">
      <c r="A33" s="9" t="s">
        <v>107</v>
      </c>
      <c r="B33" s="41"/>
      <c r="C33" s="41"/>
      <c r="D33" s="41"/>
      <c r="E33" s="41"/>
      <c r="F33" s="41"/>
      <c r="G33" s="41"/>
      <c r="H33" s="41"/>
      <c r="I33" s="41"/>
      <c r="J33" s="41"/>
      <c r="K33" s="48">
        <f t="shared" si="1"/>
        <v>0</v>
      </c>
      <c r="L33" s="44">
        <f>SUM(feb!F33 + mrt!J33 + apr!M33+ mei!L33+ jun!K33+ jul!M33+aug!K33+  K33)</f>
        <v>14</v>
      </c>
      <c r="M33" s="45">
        <f t="shared" si="6"/>
        <v>0</v>
      </c>
      <c r="N33" s="46">
        <f>SUM(feb!H33 + mrt!L33 + apr!O33+ mei!N33+ jun!M33+ jul!O33+aug!M33+  M33)</f>
        <v>1238</v>
      </c>
    </row>
    <row r="34" spans="1:14" x14ac:dyDescent="0.25">
      <c r="A34" s="20" t="s">
        <v>82</v>
      </c>
      <c r="B34" s="41"/>
      <c r="C34" s="41"/>
      <c r="D34" s="41"/>
      <c r="E34" s="41"/>
      <c r="F34" s="41">
        <v>95</v>
      </c>
      <c r="G34" s="41"/>
      <c r="H34" s="41"/>
      <c r="I34" s="41">
        <v>76</v>
      </c>
      <c r="J34" s="41"/>
      <c r="K34" s="48">
        <f t="shared" si="1"/>
        <v>2</v>
      </c>
      <c r="L34" s="44">
        <f>SUM(feb!F34 + mrt!J34 + apr!M34+ mei!L34+ jun!K34+ jul!M34+aug!K34+  K34)</f>
        <v>22</v>
      </c>
      <c r="M34" s="45">
        <f t="shared" si="6"/>
        <v>171</v>
      </c>
      <c r="N34" s="46">
        <f>SUM(feb!H34 + mrt!L34 + apr!O34+ mei!N34+ jun!M34+ jul!O34+aug!M34+  M34)</f>
        <v>1812</v>
      </c>
    </row>
    <row r="35" spans="1:14" x14ac:dyDescent="0.25">
      <c r="A35" s="20" t="s">
        <v>98</v>
      </c>
      <c r="B35" s="41"/>
      <c r="C35" s="41"/>
      <c r="D35" s="41"/>
      <c r="E35" s="41"/>
      <c r="F35" s="41">
        <v>75</v>
      </c>
      <c r="G35" s="41"/>
      <c r="H35" s="41">
        <v>65</v>
      </c>
      <c r="I35" s="41"/>
      <c r="J35" s="41"/>
      <c r="K35" s="48">
        <f t="shared" si="1"/>
        <v>2</v>
      </c>
      <c r="L35" s="44">
        <f>SUM(feb!F35 + mrt!J35 + apr!M35+ mei!L35+ jun!K35+ jul!M35+aug!K35+  K35)</f>
        <v>11</v>
      </c>
      <c r="M35" s="45">
        <f t="shared" si="6"/>
        <v>140</v>
      </c>
      <c r="N35" s="46">
        <f>SUM(feb!H35 + mrt!L35 + apr!O35+ mei!N35+ jun!M35+ jul!O35+aug!M35+  M35)</f>
        <v>696</v>
      </c>
    </row>
    <row r="36" spans="1:14" x14ac:dyDescent="0.25">
      <c r="A36" s="20" t="s">
        <v>100</v>
      </c>
      <c r="B36" s="41"/>
      <c r="C36" s="41"/>
      <c r="D36" s="41"/>
      <c r="E36" s="41"/>
      <c r="F36" s="41"/>
      <c r="G36" s="41">
        <v>74</v>
      </c>
      <c r="H36" s="41"/>
      <c r="I36" s="41"/>
      <c r="J36" s="41"/>
      <c r="K36" s="48">
        <f t="shared" si="1"/>
        <v>1</v>
      </c>
      <c r="L36" s="44">
        <f>SUM(feb!F36 + mrt!J36 + apr!M36+ mei!L36+ jun!K36+ jul!M36+aug!K36+  K36)</f>
        <v>11</v>
      </c>
      <c r="M36" s="45">
        <f t="shared" si="6"/>
        <v>74</v>
      </c>
      <c r="N36" s="46">
        <f>SUM(feb!H36 + mrt!L36 + apr!O36+ mei!N36+ jun!M36+ jul!O36+aug!M36+  M36)</f>
        <v>1076</v>
      </c>
    </row>
    <row r="37" spans="1:14" x14ac:dyDescent="0.25">
      <c r="A37" s="20" t="s">
        <v>109</v>
      </c>
      <c r="B37" s="41"/>
      <c r="C37" s="41">
        <v>164</v>
      </c>
      <c r="D37" s="41"/>
      <c r="E37" s="41"/>
      <c r="F37" s="41"/>
      <c r="G37" s="41"/>
      <c r="H37" s="41">
        <v>115</v>
      </c>
      <c r="I37" s="41">
        <v>79</v>
      </c>
      <c r="J37" s="41"/>
      <c r="K37" s="48">
        <f t="shared" si="1"/>
        <v>3</v>
      </c>
      <c r="L37" s="44">
        <f>SUM(feb!F37 + mrt!J37 + apr!M37+ mei!L37+ jun!K37+ jul!M37+aug!K37+  K37)</f>
        <v>33</v>
      </c>
      <c r="M37" s="45">
        <f t="shared" ref="M37:M40" si="7">SUM(B37:J37)</f>
        <v>358</v>
      </c>
      <c r="N37" s="46">
        <f>SUM(feb!H37 + mrt!L37 + apr!O37+ mei!N37+ jun!M37+ jul!O37+aug!M37+  M37)</f>
        <v>3285</v>
      </c>
    </row>
    <row r="38" spans="1:14" x14ac:dyDescent="0.25">
      <c r="A38" s="20" t="s">
        <v>116</v>
      </c>
      <c r="B38" s="41">
        <v>124</v>
      </c>
      <c r="C38" s="41">
        <v>92</v>
      </c>
      <c r="D38" s="41"/>
      <c r="E38" s="41"/>
      <c r="F38" s="41"/>
      <c r="G38" s="41">
        <v>74</v>
      </c>
      <c r="H38" s="41">
        <v>115</v>
      </c>
      <c r="I38" s="41">
        <v>76</v>
      </c>
      <c r="J38" s="41"/>
      <c r="K38" s="48">
        <f t="shared" si="1"/>
        <v>5</v>
      </c>
      <c r="L38" s="44">
        <f>SUM(feb!F38 + mrt!J38 + apr!M38+ mei!L38+ jun!K38+ jul!M38+aug!K38+  K38)</f>
        <v>43</v>
      </c>
      <c r="M38" s="45">
        <f t="shared" si="7"/>
        <v>481</v>
      </c>
      <c r="N38" s="46">
        <f>SUM(feb!H38 + mrt!L38 + apr!O38+ mei!N38+ jun!M38+ jul!O38+aug!M38+  M38)</f>
        <v>3711</v>
      </c>
    </row>
    <row r="39" spans="1:14" x14ac:dyDescent="0.25">
      <c r="A39" s="20" t="s">
        <v>74</v>
      </c>
      <c r="B39" s="41"/>
      <c r="C39" s="41"/>
      <c r="D39" s="41"/>
      <c r="E39" s="41"/>
      <c r="F39" s="41"/>
      <c r="G39" s="41"/>
      <c r="H39" s="41"/>
      <c r="I39" s="41"/>
      <c r="J39" s="41"/>
      <c r="K39" s="48">
        <f t="shared" si="1"/>
        <v>0</v>
      </c>
      <c r="L39" s="44">
        <f>SUM(feb!F39 + mrt!J39 + apr!M39+ mei!L39+ jun!K39+ jul!M39+aug!K39+  K39)</f>
        <v>0</v>
      </c>
      <c r="M39" s="45">
        <f t="shared" si="7"/>
        <v>0</v>
      </c>
      <c r="N39" s="46">
        <f>SUM(feb!H39 + mrt!L39 + apr!O39+ mei!N39+ jun!M39+ jul!O39+aug!M39+  M39)</f>
        <v>0</v>
      </c>
    </row>
    <row r="40" spans="1:14" x14ac:dyDescent="0.25">
      <c r="A40" s="20" t="s">
        <v>94</v>
      </c>
      <c r="B40" s="41"/>
      <c r="C40" s="41">
        <v>92</v>
      </c>
      <c r="D40" s="41"/>
      <c r="E40" s="41">
        <v>85</v>
      </c>
      <c r="F40" s="41"/>
      <c r="G40" s="41"/>
      <c r="H40" s="41">
        <v>94</v>
      </c>
      <c r="I40" s="41"/>
      <c r="J40" s="41"/>
      <c r="K40" s="48">
        <f t="shared" si="1"/>
        <v>3</v>
      </c>
      <c r="L40" s="44">
        <f>SUM(feb!F40 + mrt!J40 + apr!M40+ mei!L40+ jun!K40+ jul!M40+aug!K40+  K40)</f>
        <v>28</v>
      </c>
      <c r="M40" s="45">
        <f t="shared" si="7"/>
        <v>271</v>
      </c>
      <c r="N40" s="46">
        <f>SUM(feb!H40 + mrt!L40 + apr!O40+ mei!N40+ jun!M40+ jul!O40+aug!M40+  M40)</f>
        <v>2640</v>
      </c>
    </row>
    <row r="41" spans="1:14" x14ac:dyDescent="0.25">
      <c r="A41" s="9" t="s">
        <v>79</v>
      </c>
      <c r="B41" s="41"/>
      <c r="C41" s="41">
        <v>52</v>
      </c>
      <c r="D41" s="41"/>
      <c r="E41" s="41">
        <v>59</v>
      </c>
      <c r="F41" s="41"/>
      <c r="G41" s="41">
        <v>56</v>
      </c>
      <c r="H41" s="41"/>
      <c r="I41" s="41">
        <v>47</v>
      </c>
      <c r="J41" s="41"/>
      <c r="K41" s="48">
        <f t="shared" si="1"/>
        <v>4</v>
      </c>
      <c r="L41" s="44">
        <f>SUM(feb!F41 + mrt!J41 + apr!M41+ mei!L41+ jun!K41+ jul!M41+aug!K41+  K41)</f>
        <v>20</v>
      </c>
      <c r="M41" s="45">
        <f t="shared" si="4"/>
        <v>214</v>
      </c>
      <c r="N41" s="46">
        <f>SUM(feb!H41 + mrt!L41 + apr!O41+ mei!N41+ jun!M41+ jul!O41+aug!M41+  M41)</f>
        <v>1090</v>
      </c>
    </row>
    <row r="42" spans="1:14" x14ac:dyDescent="0.25">
      <c r="A42" s="9" t="s">
        <v>9</v>
      </c>
      <c r="B42" s="41"/>
      <c r="C42" s="41">
        <v>52</v>
      </c>
      <c r="D42" s="41"/>
      <c r="E42" s="41"/>
      <c r="F42" s="41">
        <v>75</v>
      </c>
      <c r="G42" s="41"/>
      <c r="H42" s="41"/>
      <c r="I42" s="41">
        <v>47</v>
      </c>
      <c r="J42" s="41"/>
      <c r="K42" s="48">
        <f t="shared" si="1"/>
        <v>3</v>
      </c>
      <c r="L42" s="44">
        <f>SUM(feb!F42 + mrt!J42 + apr!M42+ mei!L42+ jun!K42+ jul!M42+aug!K42+  K42)</f>
        <v>26</v>
      </c>
      <c r="M42" s="45">
        <f t="shared" si="4"/>
        <v>174</v>
      </c>
      <c r="N42" s="46">
        <f>SUM(feb!H42 + mrt!L42 + apr!O42+ mei!N42+ jun!M42+ jul!O42+aug!M42+  M42)</f>
        <v>1699</v>
      </c>
    </row>
    <row r="43" spans="1:14" x14ac:dyDescent="0.25">
      <c r="A43" s="9" t="s">
        <v>52</v>
      </c>
      <c r="B43" s="41">
        <v>89</v>
      </c>
      <c r="C43" s="41">
        <v>54</v>
      </c>
      <c r="D43" s="41">
        <v>90</v>
      </c>
      <c r="E43" s="41">
        <v>51</v>
      </c>
      <c r="F43" s="41">
        <v>96</v>
      </c>
      <c r="G43" s="41">
        <v>73</v>
      </c>
      <c r="H43" s="41">
        <v>86</v>
      </c>
      <c r="I43" s="41">
        <v>69</v>
      </c>
      <c r="J43" s="41">
        <v>85</v>
      </c>
      <c r="K43" s="48">
        <f t="shared" si="1"/>
        <v>9</v>
      </c>
      <c r="L43" s="44">
        <f>SUM(feb!F43 + mrt!J43 + apr!M43+ mei!L43+ jun!K43+ jul!M43+aug!K43+  K43)</f>
        <v>61</v>
      </c>
      <c r="M43" s="45">
        <f t="shared" ref="M43:M46" si="8">SUM(B43:J43)</f>
        <v>693</v>
      </c>
      <c r="N43" s="46">
        <f>SUM(feb!H43 + mrt!L43 + apr!O43+ mei!N43+ jun!M43+ jul!O43+aug!M43+  M43)</f>
        <v>4426</v>
      </c>
    </row>
    <row r="44" spans="1:14" x14ac:dyDescent="0.25">
      <c r="A44" s="9" t="s">
        <v>114</v>
      </c>
      <c r="B44" s="41"/>
      <c r="C44" s="41"/>
      <c r="D44" s="41"/>
      <c r="E44" s="41"/>
      <c r="F44" s="41">
        <v>75</v>
      </c>
      <c r="G44" s="41">
        <v>73</v>
      </c>
      <c r="H44" s="41"/>
      <c r="I44" s="41"/>
      <c r="J44" s="41"/>
      <c r="K44" s="48">
        <f t="shared" si="1"/>
        <v>2</v>
      </c>
      <c r="L44" s="44">
        <f>SUM(feb!F44 + mrt!J44 + apr!M44+ mei!L44+ jun!K44+ jul!M44+aug!K44+  K44)</f>
        <v>19</v>
      </c>
      <c r="M44" s="45">
        <f t="shared" si="8"/>
        <v>148</v>
      </c>
      <c r="N44" s="46">
        <f>SUM(feb!H44 + mrt!L44 + apr!O44+ mei!N44+ jun!M44+ jul!O44+aug!M44+  M44)</f>
        <v>1860</v>
      </c>
    </row>
    <row r="45" spans="1:14" x14ac:dyDescent="0.25">
      <c r="A45" s="9" t="s">
        <v>83</v>
      </c>
      <c r="B45" s="41"/>
      <c r="C45" s="41">
        <v>164</v>
      </c>
      <c r="D45" s="41"/>
      <c r="E45" s="41"/>
      <c r="F45" s="41"/>
      <c r="G45" s="41"/>
      <c r="H45" s="41"/>
      <c r="I45" s="41">
        <v>79</v>
      </c>
      <c r="J45" s="41">
        <v>110</v>
      </c>
      <c r="K45" s="48">
        <f t="shared" si="1"/>
        <v>3</v>
      </c>
      <c r="L45" s="44">
        <f>SUM(feb!F45 + mrt!J45 + apr!M45+ mei!L45+ jun!K45+ jul!M45+aug!K45+  K45)</f>
        <v>34</v>
      </c>
      <c r="M45" s="45">
        <f t="shared" si="8"/>
        <v>353</v>
      </c>
      <c r="N45" s="46">
        <f>SUM(feb!H45 + mrt!L45 + apr!O45+ mei!N45+ jun!M45+ jul!O45+aug!M45+  M45)</f>
        <v>3401</v>
      </c>
    </row>
    <row r="46" spans="1:14" x14ac:dyDescent="0.25">
      <c r="A46" s="9" t="s">
        <v>115</v>
      </c>
      <c r="B46" s="41"/>
      <c r="C46" s="41"/>
      <c r="D46" s="41"/>
      <c r="E46" s="41"/>
      <c r="F46" s="41"/>
      <c r="G46" s="41"/>
      <c r="H46" s="41"/>
      <c r="I46" s="41"/>
      <c r="J46" s="41"/>
      <c r="K46" s="48">
        <f t="shared" si="1"/>
        <v>0</v>
      </c>
      <c r="L46" s="44">
        <f>SUM(feb!F46 + mrt!J46 + apr!M46+ mei!L46+ jun!K46+ jul!M46+aug!K46+  K46)</f>
        <v>0</v>
      </c>
      <c r="M46" s="45">
        <f t="shared" si="8"/>
        <v>0</v>
      </c>
      <c r="N46" s="46">
        <f>SUM(feb!H46 + mrt!L46 + apr!O46+ mei!N46+ jun!M46+ jul!O46+aug!M46+  M46)</f>
        <v>0</v>
      </c>
    </row>
    <row r="47" spans="1:14" x14ac:dyDescent="0.25">
      <c r="A47" s="9" t="s">
        <v>26</v>
      </c>
      <c r="B47" s="41"/>
      <c r="C47" s="41"/>
      <c r="D47" s="41"/>
      <c r="E47" s="41"/>
      <c r="F47" s="41"/>
      <c r="G47" s="41"/>
      <c r="H47" s="41"/>
      <c r="I47" s="41"/>
      <c r="J47" s="41"/>
      <c r="K47" s="48">
        <f t="shared" si="1"/>
        <v>0</v>
      </c>
      <c r="L47" s="44">
        <f>SUM(feb!F47 + mrt!J47 + apr!M47+ mei!L47+ jun!K47+ jul!M47+aug!K47+  K47)</f>
        <v>10</v>
      </c>
      <c r="M47" s="45">
        <f t="shared" si="4"/>
        <v>0</v>
      </c>
      <c r="N47" s="46">
        <f>SUM(feb!H47 + mrt!L47 + apr!O47+ mei!N47+ jun!M47+ jul!O47+aug!M47+  M47)</f>
        <v>807</v>
      </c>
    </row>
    <row r="48" spans="1:14" x14ac:dyDescent="0.25">
      <c r="A48" s="9" t="s">
        <v>66</v>
      </c>
      <c r="B48" s="41"/>
      <c r="C48" s="41"/>
      <c r="D48" s="41"/>
      <c r="E48" s="41"/>
      <c r="F48" s="41"/>
      <c r="G48" s="41"/>
      <c r="H48" s="41"/>
      <c r="I48" s="41"/>
      <c r="J48" s="41"/>
      <c r="K48" s="48">
        <f t="shared" si="1"/>
        <v>0</v>
      </c>
      <c r="L48" s="44">
        <f>SUM(feb!F48 + mrt!J48 + apr!M48+ mei!L48+ jun!K48+ jul!M48+aug!K48+  K48)</f>
        <v>0</v>
      </c>
      <c r="M48" s="45">
        <f t="shared" si="4"/>
        <v>0</v>
      </c>
      <c r="N48" s="46">
        <f>SUM(feb!H48 + mrt!L48 + apr!O48+ mei!N48+ jun!M48+ jul!O48+aug!M48+  M48)</f>
        <v>0</v>
      </c>
    </row>
    <row r="49" spans="1:14" x14ac:dyDescent="0.25">
      <c r="A49" s="9" t="s">
        <v>10</v>
      </c>
      <c r="B49" s="41"/>
      <c r="C49" s="41"/>
      <c r="D49" s="41"/>
      <c r="E49" s="41"/>
      <c r="F49" s="41">
        <v>75</v>
      </c>
      <c r="G49" s="41"/>
      <c r="H49" s="41"/>
      <c r="I49" s="41"/>
      <c r="J49" s="41"/>
      <c r="K49" s="48">
        <f t="shared" si="1"/>
        <v>1</v>
      </c>
      <c r="L49" s="44">
        <f>SUM(feb!F49 + mrt!J49 + apr!M49+ mei!L49+ jun!K49+ jul!M49+aug!K49+  K49)</f>
        <v>4</v>
      </c>
      <c r="M49" s="45">
        <f t="shared" si="4"/>
        <v>75</v>
      </c>
      <c r="N49" s="46">
        <f>SUM(feb!H49 + mrt!L49 + apr!O49+ mei!N49+ jun!M49+ jul!O49+aug!M49+  M49)</f>
        <v>240</v>
      </c>
    </row>
    <row r="50" spans="1:14" x14ac:dyDescent="0.25">
      <c r="A50" s="9" t="s">
        <v>81</v>
      </c>
      <c r="B50" s="41"/>
      <c r="C50" s="41">
        <v>82</v>
      </c>
      <c r="D50" s="41"/>
      <c r="E50" s="41">
        <v>83</v>
      </c>
      <c r="F50" s="41">
        <v>75</v>
      </c>
      <c r="G50" s="41"/>
      <c r="H50" s="41">
        <v>94</v>
      </c>
      <c r="I50" s="41">
        <v>69</v>
      </c>
      <c r="J50" s="41"/>
      <c r="K50" s="48">
        <f t="shared" si="1"/>
        <v>5</v>
      </c>
      <c r="L50" s="44">
        <f>SUM(feb!F50 + mrt!J50 + apr!M50+ mei!L50+ jun!K50+ jul!M50+aug!K50+  K50)</f>
        <v>49</v>
      </c>
      <c r="M50" s="45">
        <f t="shared" si="4"/>
        <v>403</v>
      </c>
      <c r="N50" s="46">
        <f>SUM(feb!H50 + mrt!L50 + apr!O50+ mei!N50+ jun!M50+ jul!O50+aug!M50+  M50)</f>
        <v>4145</v>
      </c>
    </row>
    <row r="51" spans="1:14" x14ac:dyDescent="0.25">
      <c r="A51" s="9" t="s">
        <v>11</v>
      </c>
      <c r="B51" s="41">
        <v>124</v>
      </c>
      <c r="C51" s="41"/>
      <c r="D51" s="41"/>
      <c r="E51" s="41">
        <v>85</v>
      </c>
      <c r="F51" s="41">
        <v>95</v>
      </c>
      <c r="G51" s="41">
        <v>74</v>
      </c>
      <c r="H51" s="41">
        <v>115</v>
      </c>
      <c r="I51" s="41">
        <v>76</v>
      </c>
      <c r="J51" s="41"/>
      <c r="K51" s="48">
        <f t="shared" si="1"/>
        <v>6</v>
      </c>
      <c r="L51" s="44">
        <f>SUM(feb!F51 + mrt!J51 + apr!M51+ mei!L51+ jun!K51+ jul!M51+aug!K51+  K51)</f>
        <v>51</v>
      </c>
      <c r="M51" s="45">
        <f t="shared" si="4"/>
        <v>569</v>
      </c>
      <c r="N51" s="46">
        <f>SUM(feb!H51 + mrt!L51 + apr!O51+ mei!N51+ jun!M51+ jul!O51+aug!M51+  M51)</f>
        <v>4928</v>
      </c>
    </row>
    <row r="52" spans="1:14" x14ac:dyDescent="0.25">
      <c r="A52" s="9" t="s">
        <v>55</v>
      </c>
      <c r="B52" s="41"/>
      <c r="C52" s="41">
        <v>52</v>
      </c>
      <c r="D52" s="41"/>
      <c r="E52" s="41">
        <v>59</v>
      </c>
      <c r="F52" s="41">
        <v>75</v>
      </c>
      <c r="G52" s="41">
        <v>56</v>
      </c>
      <c r="H52" s="41">
        <v>65</v>
      </c>
      <c r="I52" s="41"/>
      <c r="J52" s="41"/>
      <c r="K52" s="48">
        <f t="shared" si="1"/>
        <v>5</v>
      </c>
      <c r="L52" s="44">
        <f>SUM(feb!F52 + mrt!J52 + apr!M52+ mei!L52+ jun!K52+ jul!M52+aug!K52+  K52)</f>
        <v>43</v>
      </c>
      <c r="M52" s="45">
        <f t="shared" si="4"/>
        <v>307</v>
      </c>
      <c r="N52" s="46">
        <f>SUM(feb!H52 + mrt!L52 + apr!O52+ mei!N52+ jun!M52+ jul!O52+aug!M52+  M52)</f>
        <v>2626</v>
      </c>
    </row>
    <row r="53" spans="1:14" x14ac:dyDescent="0.25">
      <c r="A53" s="9" t="s">
        <v>12</v>
      </c>
      <c r="B53" s="41"/>
      <c r="C53" s="41">
        <v>52</v>
      </c>
      <c r="D53" s="41"/>
      <c r="E53" s="41">
        <v>59</v>
      </c>
      <c r="F53" s="41">
        <v>75</v>
      </c>
      <c r="G53" s="41">
        <v>56</v>
      </c>
      <c r="H53" s="41"/>
      <c r="I53" s="41"/>
      <c r="J53" s="41"/>
      <c r="K53" s="48">
        <f t="shared" si="1"/>
        <v>4</v>
      </c>
      <c r="L53" s="44">
        <f>SUM(feb!F53 + mrt!J53 + apr!M53+ mei!L53+ jun!K53+ jul!M53+aug!K53+  K53)</f>
        <v>26</v>
      </c>
      <c r="M53" s="45">
        <f t="shared" si="4"/>
        <v>242</v>
      </c>
      <c r="N53" s="46">
        <f>SUM(feb!H53 + mrt!L53 + apr!O53+ mei!N53+ jun!M53+ jul!O53+aug!M53+  M53)</f>
        <v>1423</v>
      </c>
    </row>
    <row r="54" spans="1:14" x14ac:dyDescent="0.25">
      <c r="A54" s="9" t="s">
        <v>13</v>
      </c>
      <c r="B54" s="41"/>
      <c r="C54" s="41"/>
      <c r="D54" s="41"/>
      <c r="E54" s="41"/>
      <c r="F54" s="41"/>
      <c r="G54" s="41"/>
      <c r="H54" s="41"/>
      <c r="I54" s="41"/>
      <c r="J54" s="41"/>
      <c r="K54" s="48">
        <f t="shared" si="1"/>
        <v>0</v>
      </c>
      <c r="L54" s="44">
        <f>SUM(feb!F54 + mrt!J54 + apr!M54+ mei!L54+ jun!K54+ jul!M54+aug!K54+  K54)</f>
        <v>0</v>
      </c>
      <c r="M54" s="45">
        <f t="shared" ref="M54:M85" si="9">SUM(B54:J54)</f>
        <v>0</v>
      </c>
      <c r="N54" s="46">
        <f>SUM(feb!H54 + mrt!L54 + apr!O54+ mei!N54+ jun!M54+ jul!O54+aug!M54+  M54)</f>
        <v>0</v>
      </c>
    </row>
    <row r="55" spans="1:14" x14ac:dyDescent="0.25">
      <c r="A55" s="9" t="s">
        <v>51</v>
      </c>
      <c r="B55" s="41"/>
      <c r="C55" s="41"/>
      <c r="D55" s="41"/>
      <c r="E55" s="41"/>
      <c r="F55" s="41"/>
      <c r="G55" s="41">
        <v>74</v>
      </c>
      <c r="H55" s="41"/>
      <c r="I55" s="41">
        <v>76</v>
      </c>
      <c r="J55" s="41"/>
      <c r="K55" s="48">
        <f t="shared" si="1"/>
        <v>2</v>
      </c>
      <c r="L55" s="44">
        <f>SUM(feb!F55 + mrt!J55 + apr!M55+ mei!L55+ jun!K55+ jul!M55+aug!K55+  K55)</f>
        <v>19</v>
      </c>
      <c r="M55" s="45">
        <f t="shared" si="9"/>
        <v>150</v>
      </c>
      <c r="N55" s="46">
        <f>SUM(feb!H55 + mrt!L55 + apr!O55+ mei!N55+ jun!M55+ jul!O55+aug!M55+  M55)</f>
        <v>1481</v>
      </c>
    </row>
    <row r="56" spans="1:14" x14ac:dyDescent="0.25">
      <c r="A56" s="9" t="s">
        <v>25</v>
      </c>
      <c r="B56" s="41"/>
      <c r="C56" s="41"/>
      <c r="D56" s="41"/>
      <c r="E56" s="41"/>
      <c r="F56" s="41">
        <v>75</v>
      </c>
      <c r="G56" s="41"/>
      <c r="H56" s="41"/>
      <c r="I56" s="41"/>
      <c r="J56" s="41"/>
      <c r="K56" s="48">
        <f t="shared" si="1"/>
        <v>1</v>
      </c>
      <c r="L56" s="44">
        <f>SUM(feb!F56 + mrt!J56 + apr!M56+ mei!L56+ jun!K56+ jul!M56+aug!K56+  K56)</f>
        <v>2</v>
      </c>
      <c r="M56" s="45">
        <f t="shared" si="9"/>
        <v>75</v>
      </c>
      <c r="N56" s="46">
        <f>SUM(feb!H56 + mrt!L56 + apr!O56+ mei!N56+ jun!M56+ jul!O56+aug!M56+  M56)</f>
        <v>138</v>
      </c>
    </row>
    <row r="57" spans="1:14" x14ac:dyDescent="0.25">
      <c r="A57" s="9" t="s">
        <v>144</v>
      </c>
      <c r="B57" s="41"/>
      <c r="C57" s="41"/>
      <c r="D57" s="41"/>
      <c r="E57" s="41"/>
      <c r="F57" s="41"/>
      <c r="G57" s="41"/>
      <c r="H57" s="41"/>
      <c r="I57" s="41"/>
      <c r="J57" s="41"/>
      <c r="K57" s="48">
        <f t="shared" si="1"/>
        <v>0</v>
      </c>
      <c r="L57" s="44">
        <f>SUM(feb!F57 + mrt!J57 + apr!M57+ mei!L57+ jun!K57+ jul!M57+aug!K57+  K57)</f>
        <v>1</v>
      </c>
      <c r="M57" s="45">
        <f t="shared" ref="M57" si="10">SUM(B57:J57)</f>
        <v>0</v>
      </c>
      <c r="N57" s="46">
        <f>SUM(feb!H57 + mrt!L57 + apr!O57+ mei!N57+ jun!M57+ jul!O57+aug!M57+  M57)</f>
        <v>55</v>
      </c>
    </row>
    <row r="58" spans="1:14" x14ac:dyDescent="0.25">
      <c r="A58" s="9" t="s">
        <v>88</v>
      </c>
      <c r="B58" s="41"/>
      <c r="C58" s="41"/>
      <c r="D58" s="41"/>
      <c r="E58" s="41"/>
      <c r="F58" s="41">
        <v>75</v>
      </c>
      <c r="G58" s="41">
        <v>73</v>
      </c>
      <c r="H58" s="41">
        <v>94</v>
      </c>
      <c r="I58" s="41">
        <v>69</v>
      </c>
      <c r="J58" s="41"/>
      <c r="K58" s="48">
        <f t="shared" si="1"/>
        <v>4</v>
      </c>
      <c r="L58" s="44">
        <f>SUM(feb!F58 + mrt!J58 + apr!M58+ mei!L58+ jun!K58+ jul!M58+aug!K58+  K58)</f>
        <v>34</v>
      </c>
      <c r="M58" s="45">
        <f t="shared" si="9"/>
        <v>311</v>
      </c>
      <c r="N58" s="46">
        <f>SUM(feb!H58 + mrt!L58 + apr!O58+ mei!N58+ jun!M58+ jul!O58+aug!M58+  M58)</f>
        <v>2703</v>
      </c>
    </row>
    <row r="59" spans="1:14" x14ac:dyDescent="0.25">
      <c r="A59" s="9" t="s">
        <v>71</v>
      </c>
      <c r="B59" s="41">
        <v>96</v>
      </c>
      <c r="C59" s="41"/>
      <c r="D59" s="41"/>
      <c r="E59" s="41">
        <v>83</v>
      </c>
      <c r="F59" s="41"/>
      <c r="G59" s="41">
        <v>73</v>
      </c>
      <c r="H59" s="41">
        <v>94</v>
      </c>
      <c r="I59" s="41">
        <v>69</v>
      </c>
      <c r="J59" s="41"/>
      <c r="K59" s="48">
        <f t="shared" si="1"/>
        <v>5</v>
      </c>
      <c r="L59" s="44">
        <f>SUM(feb!F59 + mrt!J59 + apr!M59+ mei!L59+ jun!K59+ jul!M59+aug!K59+  K59)</f>
        <v>44</v>
      </c>
      <c r="M59" s="45">
        <f t="shared" si="9"/>
        <v>415</v>
      </c>
      <c r="N59" s="46">
        <f>SUM(feb!H59 + mrt!L59 + apr!O59+ mei!N59+ jun!M59+ jul!O59+aug!M59+  M59)</f>
        <v>3757</v>
      </c>
    </row>
    <row r="60" spans="1:14" x14ac:dyDescent="0.25">
      <c r="A60" s="9" t="s">
        <v>110</v>
      </c>
      <c r="B60" s="41"/>
      <c r="C60" s="41"/>
      <c r="D60" s="41"/>
      <c r="E60" s="41"/>
      <c r="F60" s="41"/>
      <c r="G60" s="41"/>
      <c r="H60" s="41"/>
      <c r="I60" s="41"/>
      <c r="J60" s="41"/>
      <c r="K60" s="48">
        <f t="shared" si="1"/>
        <v>0</v>
      </c>
      <c r="L60" s="44">
        <f>SUM(feb!F60 + mrt!J60 + apr!M60+ mei!L60+ jun!K60+ jul!M60+aug!K60+  K60)</f>
        <v>0</v>
      </c>
      <c r="M60" s="45">
        <f>SUM(B60:J60)</f>
        <v>0</v>
      </c>
      <c r="N60" s="46">
        <f>SUM(feb!H60 + mrt!L60 + apr!O60+ mei!N60+ jun!M60+ jul!O60+aug!M60+  M60)</f>
        <v>0</v>
      </c>
    </row>
    <row r="61" spans="1:14" x14ac:dyDescent="0.25">
      <c r="A61" s="9" t="s">
        <v>59</v>
      </c>
      <c r="B61" s="41"/>
      <c r="C61" s="41"/>
      <c r="D61" s="41"/>
      <c r="E61" s="41"/>
      <c r="F61" s="41"/>
      <c r="G61" s="41"/>
      <c r="H61" s="41"/>
      <c r="I61" s="41"/>
      <c r="J61" s="41"/>
      <c r="K61" s="48">
        <f t="shared" si="1"/>
        <v>0</v>
      </c>
      <c r="L61" s="44">
        <f>SUM(feb!F61 + mrt!J61 + apr!M61+ mei!L61+ jun!K61+ jul!M61+aug!K61+  K61)</f>
        <v>2</v>
      </c>
      <c r="M61" s="45">
        <f t="shared" si="9"/>
        <v>0</v>
      </c>
      <c r="N61" s="46">
        <f>SUM(feb!H61 + mrt!L61 + apr!O61+ mei!N61+ jun!M61+ jul!O61+aug!M61+  M61)</f>
        <v>117</v>
      </c>
    </row>
    <row r="62" spans="1:14" x14ac:dyDescent="0.25">
      <c r="A62" s="9" t="s">
        <v>53</v>
      </c>
      <c r="B62" s="41"/>
      <c r="C62" s="41"/>
      <c r="D62" s="41"/>
      <c r="E62" s="41"/>
      <c r="F62" s="41">
        <v>75</v>
      </c>
      <c r="G62" s="41"/>
      <c r="H62" s="41"/>
      <c r="I62" s="41"/>
      <c r="J62" s="41"/>
      <c r="K62" s="48">
        <f t="shared" si="1"/>
        <v>1</v>
      </c>
      <c r="L62" s="44">
        <f>SUM(feb!F62 + mrt!J62 + apr!M62+ mei!L62+ jun!K62+ jul!M62+aug!K62+  K62)</f>
        <v>35</v>
      </c>
      <c r="M62" s="45">
        <f t="shared" si="9"/>
        <v>75</v>
      </c>
      <c r="N62" s="46">
        <f>SUM(feb!H62 + mrt!L62 + apr!O62+ mei!N62+ jun!M62+ jul!O62+aug!M62+  M62)</f>
        <v>3008</v>
      </c>
    </row>
    <row r="63" spans="1:14" x14ac:dyDescent="0.25">
      <c r="A63" s="9" t="s">
        <v>72</v>
      </c>
      <c r="B63" s="41"/>
      <c r="C63" s="41"/>
      <c r="D63" s="41"/>
      <c r="E63" s="41"/>
      <c r="F63" s="41"/>
      <c r="G63" s="41"/>
      <c r="H63" s="41"/>
      <c r="I63" s="41"/>
      <c r="J63" s="41"/>
      <c r="K63" s="48">
        <f t="shared" si="1"/>
        <v>0</v>
      </c>
      <c r="L63" s="44">
        <f>SUM(feb!F63 + mrt!J63 + apr!M63+ mei!L63+ jun!K63+ jul!M63+aug!K63+  K63)</f>
        <v>7</v>
      </c>
      <c r="M63" s="45">
        <f t="shared" si="9"/>
        <v>0</v>
      </c>
      <c r="N63" s="46">
        <f>SUM(feb!H63 + mrt!L63 + apr!O63+ mei!N63+ jun!M63+ jul!O63+aug!M63+  M63)</f>
        <v>493</v>
      </c>
    </row>
    <row r="64" spans="1:14" x14ac:dyDescent="0.25">
      <c r="A64" s="9" t="s">
        <v>14</v>
      </c>
      <c r="B64" s="41"/>
      <c r="C64" s="41"/>
      <c r="D64" s="41"/>
      <c r="E64" s="41"/>
      <c r="F64" s="41">
        <v>75</v>
      </c>
      <c r="G64" s="41"/>
      <c r="H64" s="41"/>
      <c r="I64" s="41"/>
      <c r="J64" s="41"/>
      <c r="K64" s="48">
        <f t="shared" si="1"/>
        <v>1</v>
      </c>
      <c r="L64" s="44">
        <f>SUM(feb!F64 + mrt!J64 + apr!M64+ mei!L64+ jun!K64+ jul!M64+aug!K64+  K64)</f>
        <v>5</v>
      </c>
      <c r="M64" s="45">
        <f t="shared" si="9"/>
        <v>75</v>
      </c>
      <c r="N64" s="46">
        <f>SUM(feb!H64 + mrt!L64 + apr!O64+ mei!N64+ jun!M64+ jul!O64+aug!M64+  M64)</f>
        <v>310</v>
      </c>
    </row>
    <row r="65" spans="1:14" x14ac:dyDescent="0.25">
      <c r="A65" s="9" t="s">
        <v>63</v>
      </c>
      <c r="B65" s="41"/>
      <c r="C65" s="41"/>
      <c r="D65" s="41"/>
      <c r="E65" s="41"/>
      <c r="F65" s="41"/>
      <c r="G65" s="41"/>
      <c r="H65" s="41"/>
      <c r="I65" s="41">
        <v>47</v>
      </c>
      <c r="J65" s="41"/>
      <c r="K65" s="48">
        <f t="shared" si="1"/>
        <v>1</v>
      </c>
      <c r="L65" s="44">
        <f>SUM(feb!F65 + mrt!J65 + apr!M65+ mei!L65+ jun!K65+ jul!M65+aug!K65+  K65)</f>
        <v>17</v>
      </c>
      <c r="M65" s="45">
        <f t="shared" si="9"/>
        <v>47</v>
      </c>
      <c r="N65" s="46">
        <f>SUM(feb!H65 + mrt!L65 + apr!O65+ mei!N65+ jun!M65+ jul!O65+aug!M65+  M65)</f>
        <v>886</v>
      </c>
    </row>
    <row r="66" spans="1:14" x14ac:dyDescent="0.25">
      <c r="A66" s="9" t="s">
        <v>75</v>
      </c>
      <c r="B66" s="41">
        <v>124</v>
      </c>
      <c r="C66" s="41">
        <v>92</v>
      </c>
      <c r="D66" s="41"/>
      <c r="E66" s="41">
        <v>85</v>
      </c>
      <c r="F66" s="41">
        <v>95</v>
      </c>
      <c r="G66" s="41">
        <v>74</v>
      </c>
      <c r="H66" s="41"/>
      <c r="I66" s="41">
        <v>76</v>
      </c>
      <c r="J66" s="41"/>
      <c r="K66" s="48">
        <f t="shared" si="1"/>
        <v>6</v>
      </c>
      <c r="L66" s="44">
        <f>SUM(feb!F66 + mrt!J66 + apr!M66+ mei!L66+ jun!K66+ jul!M66+aug!K66+  K66)</f>
        <v>40</v>
      </c>
      <c r="M66" s="45">
        <f t="shared" si="9"/>
        <v>546</v>
      </c>
      <c r="N66" s="46">
        <f>SUM(feb!H66 + mrt!L66 + apr!O66+ mei!N66+ jun!M66+ jul!O66+aug!M66+  M66)</f>
        <v>3484</v>
      </c>
    </row>
    <row r="67" spans="1:14" x14ac:dyDescent="0.25">
      <c r="A67" s="9" t="s">
        <v>146</v>
      </c>
      <c r="B67" s="41">
        <v>124</v>
      </c>
      <c r="C67" s="41"/>
      <c r="D67" s="41"/>
      <c r="E67" s="41"/>
      <c r="F67" s="41">
        <v>95</v>
      </c>
      <c r="G67" s="41">
        <v>74</v>
      </c>
      <c r="H67" s="41">
        <v>115</v>
      </c>
      <c r="I67" s="41">
        <v>76</v>
      </c>
      <c r="J67" s="41"/>
      <c r="K67" s="48">
        <f t="shared" si="1"/>
        <v>5</v>
      </c>
      <c r="L67" s="44">
        <f>SUM(feb!F67 + mrt!J67 + apr!M67+ mei!L67+ jun!K67+ jul!M67+aug!K67+  K67)</f>
        <v>48</v>
      </c>
      <c r="M67" s="45">
        <f t="shared" ref="M67" si="11">SUM(B67:J67)</f>
        <v>484</v>
      </c>
      <c r="N67" s="46">
        <f>SUM(feb!H67 + mrt!L67 + apr!O67+ mei!N67+ jun!M67+ jul!O67+aug!M67+  M67)</f>
        <v>4277</v>
      </c>
    </row>
    <row r="68" spans="1:14" x14ac:dyDescent="0.25">
      <c r="A68" s="9" t="s">
        <v>15</v>
      </c>
      <c r="B68" s="41"/>
      <c r="C68" s="41">
        <v>82</v>
      </c>
      <c r="D68" s="41"/>
      <c r="E68" s="41">
        <v>85</v>
      </c>
      <c r="F68" s="41"/>
      <c r="G68" s="41"/>
      <c r="H68" s="41"/>
      <c r="I68" s="41"/>
      <c r="J68" s="41"/>
      <c r="K68" s="48">
        <f t="shared" si="1"/>
        <v>2</v>
      </c>
      <c r="L68" s="44">
        <f>SUM(feb!F68 + mrt!J68 + apr!M68+ mei!L68+ jun!K68+ jul!M68+aug!K68+  K68)</f>
        <v>25</v>
      </c>
      <c r="M68" s="45">
        <f t="shared" si="9"/>
        <v>167</v>
      </c>
      <c r="N68" s="46">
        <f>SUM(feb!H68 + mrt!L68 + apr!O68+ mei!N68+ jun!M68+ jul!O68+aug!M68+  M68)</f>
        <v>2120</v>
      </c>
    </row>
    <row r="69" spans="1:14" x14ac:dyDescent="0.25">
      <c r="A69" s="9" t="s">
        <v>49</v>
      </c>
      <c r="B69" s="41">
        <v>124</v>
      </c>
      <c r="C69" s="41">
        <v>92</v>
      </c>
      <c r="D69" s="41">
        <v>165</v>
      </c>
      <c r="E69" s="41">
        <v>85</v>
      </c>
      <c r="F69" s="41">
        <v>106</v>
      </c>
      <c r="G69" s="41">
        <v>74</v>
      </c>
      <c r="H69" s="41">
        <v>115</v>
      </c>
      <c r="I69" s="41">
        <v>79</v>
      </c>
      <c r="J69" s="41">
        <v>113</v>
      </c>
      <c r="K69" s="48">
        <f t="shared" ref="K69:K104" si="12">COUNT(B69:J69)</f>
        <v>9</v>
      </c>
      <c r="L69" s="44">
        <f>SUM(feb!F69 + mrt!J69 + apr!M69+ mei!L69+ jun!K69+ jul!M69+aug!K69+  K69)</f>
        <v>67</v>
      </c>
      <c r="M69" s="45">
        <f t="shared" si="9"/>
        <v>953</v>
      </c>
      <c r="N69" s="46">
        <f>SUM(feb!H69 + mrt!L69 + apr!O69+ mei!N69+ jun!M69+ jul!O69+aug!M69+  M69)</f>
        <v>7077</v>
      </c>
    </row>
    <row r="70" spans="1:14" x14ac:dyDescent="0.25">
      <c r="A70" s="9" t="s">
        <v>89</v>
      </c>
      <c r="B70" s="41"/>
      <c r="C70" s="41">
        <v>52</v>
      </c>
      <c r="D70" s="41"/>
      <c r="E70" s="41">
        <v>59</v>
      </c>
      <c r="F70" s="41">
        <v>75</v>
      </c>
      <c r="G70" s="41"/>
      <c r="H70" s="41"/>
      <c r="I70" s="41"/>
      <c r="J70" s="41"/>
      <c r="K70" s="48">
        <f t="shared" si="12"/>
        <v>3</v>
      </c>
      <c r="L70" s="44">
        <f>SUM(feb!F70 + mrt!J70 + apr!M70+ mei!L70+ jun!K70+ jul!M70+aug!K70+  K70)</f>
        <v>24</v>
      </c>
      <c r="M70" s="45">
        <f t="shared" si="9"/>
        <v>186</v>
      </c>
      <c r="N70" s="46">
        <f>SUM(feb!H70 + mrt!L70 + apr!O70+ mei!N70+ jun!M70+ jul!O70+aug!M70+  M70)</f>
        <v>1348</v>
      </c>
    </row>
    <row r="71" spans="1:14" x14ac:dyDescent="0.25">
      <c r="A71" s="9" t="s">
        <v>16</v>
      </c>
      <c r="B71" s="41">
        <v>124</v>
      </c>
      <c r="C71" s="41">
        <v>92</v>
      </c>
      <c r="D71" s="41"/>
      <c r="E71" s="41"/>
      <c r="F71" s="41"/>
      <c r="G71" s="41">
        <v>74</v>
      </c>
      <c r="H71" s="41"/>
      <c r="I71" s="41">
        <v>69</v>
      </c>
      <c r="J71" s="41"/>
      <c r="K71" s="48">
        <f t="shared" si="12"/>
        <v>4</v>
      </c>
      <c r="L71" s="44">
        <f>SUM(feb!F71 + mrt!J71 + apr!M71+ mei!L71+ jun!K71+ jul!M71+aug!K71+  K71)</f>
        <v>49</v>
      </c>
      <c r="M71" s="45">
        <f t="shared" si="9"/>
        <v>359</v>
      </c>
      <c r="N71" s="46">
        <f>SUM(feb!H71 + mrt!L71 + apr!O71+ mei!N71+ jun!M71+ jul!O71+aug!M71+  M71)</f>
        <v>4493</v>
      </c>
    </row>
    <row r="72" spans="1:14" x14ac:dyDescent="0.25">
      <c r="A72" s="9" t="s">
        <v>48</v>
      </c>
      <c r="B72" s="41"/>
      <c r="C72" s="41"/>
      <c r="D72" s="41"/>
      <c r="E72" s="41"/>
      <c r="F72" s="41">
        <v>75</v>
      </c>
      <c r="G72" s="41">
        <v>56</v>
      </c>
      <c r="H72" s="41"/>
      <c r="I72" s="41">
        <v>47</v>
      </c>
      <c r="J72" s="41"/>
      <c r="K72" s="48">
        <f t="shared" si="12"/>
        <v>3</v>
      </c>
      <c r="L72" s="44">
        <f>SUM(feb!F72 + mrt!J72 + apr!M72+ mei!L72+ jun!K72+ jul!M72+aug!K72+  K72)</f>
        <v>27</v>
      </c>
      <c r="M72" s="45">
        <f t="shared" si="9"/>
        <v>178</v>
      </c>
      <c r="N72" s="46">
        <f>SUM(feb!H72 + mrt!L72 + apr!O72+ mei!N72+ jun!M72+ jul!O72+aug!M72+  M72)</f>
        <v>1592</v>
      </c>
    </row>
    <row r="73" spans="1:14" x14ac:dyDescent="0.25">
      <c r="A73" s="9" t="s">
        <v>17</v>
      </c>
      <c r="B73" s="41"/>
      <c r="C73" s="41"/>
      <c r="D73" s="41"/>
      <c r="E73" s="41"/>
      <c r="F73" s="41"/>
      <c r="G73" s="41"/>
      <c r="H73" s="41"/>
      <c r="I73" s="41"/>
      <c r="J73" s="41"/>
      <c r="K73" s="48">
        <f t="shared" si="12"/>
        <v>0</v>
      </c>
      <c r="L73" s="44">
        <f>SUM(feb!F73 + mrt!J73 + apr!M73+ mei!L73+ jun!K73+ jul!M73+aug!K73+  K73)</f>
        <v>0</v>
      </c>
      <c r="M73" s="45">
        <f>SUM(B73:J73)</f>
        <v>0</v>
      </c>
      <c r="N73" s="46">
        <f>SUM(feb!H73 + mrt!L73 + apr!O73+ mei!N73+ jun!M73+ jul!O73+aug!M73+  M73)</f>
        <v>0</v>
      </c>
    </row>
    <row r="74" spans="1:14" x14ac:dyDescent="0.25">
      <c r="A74" s="9" t="s">
        <v>56</v>
      </c>
      <c r="B74" s="41"/>
      <c r="C74" s="50">
        <v>135</v>
      </c>
      <c r="D74" s="41"/>
      <c r="E74" s="41"/>
      <c r="F74" s="41"/>
      <c r="G74" s="41"/>
      <c r="H74" s="41">
        <v>115</v>
      </c>
      <c r="I74" s="41">
        <v>79</v>
      </c>
      <c r="J74" s="41"/>
      <c r="K74" s="48">
        <f t="shared" si="12"/>
        <v>3</v>
      </c>
      <c r="L74" s="44">
        <f>SUM(feb!F74 + mrt!J74 + apr!M74+ mei!L74+ jun!K74+ jul!M74+aug!K74+  K74)</f>
        <v>40</v>
      </c>
      <c r="M74" s="45">
        <f>SUM(B74:J74)</f>
        <v>329</v>
      </c>
      <c r="N74" s="46">
        <f>SUM(feb!H74 + mrt!L74 + apr!O74+ mei!N74+ jun!M74+ jul!O74+aug!M74+  M74)</f>
        <v>3796</v>
      </c>
    </row>
    <row r="75" spans="1:14" x14ac:dyDescent="0.25">
      <c r="A75" s="9" t="s">
        <v>108</v>
      </c>
      <c r="B75" s="41">
        <v>124</v>
      </c>
      <c r="C75" s="41">
        <v>92</v>
      </c>
      <c r="D75" s="41"/>
      <c r="E75" s="41"/>
      <c r="F75" s="41">
        <v>106</v>
      </c>
      <c r="G75" s="41">
        <v>74</v>
      </c>
      <c r="H75" s="41"/>
      <c r="I75" s="41">
        <v>79</v>
      </c>
      <c r="J75" s="41"/>
      <c r="K75" s="48">
        <f t="shared" si="12"/>
        <v>5</v>
      </c>
      <c r="L75" s="44">
        <f>SUM(feb!F75 + mrt!J75 + apr!M75+ mei!L75+ jun!K75+ jul!M75+aug!K75+  K75)</f>
        <v>30</v>
      </c>
      <c r="M75" s="45">
        <f>SUM(B75:J75)</f>
        <v>475</v>
      </c>
      <c r="N75" s="46">
        <f>SUM(feb!H75 + mrt!L75 + apr!O75+ mei!N75+ jun!M75+ jul!O75+aug!M75+  M75)</f>
        <v>2712</v>
      </c>
    </row>
    <row r="76" spans="1:14" x14ac:dyDescent="0.25">
      <c r="A76" s="9" t="s">
        <v>57</v>
      </c>
      <c r="B76" s="41"/>
      <c r="C76" s="41"/>
      <c r="D76" s="41"/>
      <c r="E76" s="41"/>
      <c r="F76" s="41"/>
      <c r="G76" s="41"/>
      <c r="H76" s="41"/>
      <c r="I76" s="41"/>
      <c r="J76" s="41"/>
      <c r="K76" s="48">
        <f t="shared" si="12"/>
        <v>0</v>
      </c>
      <c r="L76" s="44">
        <f>SUM(feb!F76 + mrt!J76 + apr!M76+ mei!L76+ jun!K76+ jul!M76+aug!K76+  K76)</f>
        <v>0</v>
      </c>
      <c r="M76" s="45">
        <f t="shared" si="9"/>
        <v>0</v>
      </c>
      <c r="N76" s="46">
        <f>SUM(feb!H76 + mrt!L76 + apr!O76+ mei!N76+ jun!M76+ jul!O76+aug!M76+  M76)</f>
        <v>0</v>
      </c>
    </row>
    <row r="77" spans="1:14" x14ac:dyDescent="0.25">
      <c r="A77" s="9" t="s">
        <v>18</v>
      </c>
      <c r="B77" s="41"/>
      <c r="C77" s="41"/>
      <c r="D77" s="41"/>
      <c r="E77" s="41"/>
      <c r="F77" s="41"/>
      <c r="G77" s="41">
        <v>56</v>
      </c>
      <c r="H77" s="41"/>
      <c r="I77" s="41">
        <v>47</v>
      </c>
      <c r="J77" s="41"/>
      <c r="K77" s="48">
        <f t="shared" si="12"/>
        <v>2</v>
      </c>
      <c r="L77" s="44">
        <f>SUM(feb!F77 + mrt!J77 + apr!M77+ mei!L77+ jun!K77+ jul!M77+aug!K77+  K77)</f>
        <v>18</v>
      </c>
      <c r="M77" s="45">
        <f t="shared" si="9"/>
        <v>103</v>
      </c>
      <c r="N77" s="46">
        <f>SUM(feb!H77 + mrt!L77 + apr!O77+ mei!N77+ jun!M77+ jul!O77+aug!M77+  M77)</f>
        <v>969</v>
      </c>
    </row>
    <row r="78" spans="1:14" x14ac:dyDescent="0.25">
      <c r="A78" s="9" t="s">
        <v>84</v>
      </c>
      <c r="B78" s="41">
        <v>124</v>
      </c>
      <c r="C78" s="41">
        <v>92</v>
      </c>
      <c r="D78" s="41"/>
      <c r="E78" s="41">
        <v>85</v>
      </c>
      <c r="F78" s="41">
        <v>95</v>
      </c>
      <c r="G78" s="41">
        <v>74</v>
      </c>
      <c r="H78" s="41"/>
      <c r="I78" s="41"/>
      <c r="J78" s="41"/>
      <c r="K78" s="48">
        <f t="shared" si="12"/>
        <v>5</v>
      </c>
      <c r="L78" s="44">
        <f>SUM(feb!F78 + mrt!J78 + apr!M78+ mei!L78+ jun!K78+ jul!M78+aug!K78+  K78)</f>
        <v>38</v>
      </c>
      <c r="M78" s="45">
        <f t="shared" si="9"/>
        <v>470</v>
      </c>
      <c r="N78" s="46">
        <f>SUM(feb!H78 + mrt!L78 + apr!O78+ mei!N78+ jun!M78+ jul!O78+aug!M78+  M78)</f>
        <v>3756</v>
      </c>
    </row>
    <row r="79" spans="1:14" x14ac:dyDescent="0.25">
      <c r="A79" s="9" t="s">
        <v>19</v>
      </c>
      <c r="B79" s="41"/>
      <c r="C79" s="41">
        <v>92</v>
      </c>
      <c r="D79" s="41"/>
      <c r="E79" s="41"/>
      <c r="F79" s="41"/>
      <c r="G79" s="41"/>
      <c r="H79" s="41"/>
      <c r="I79" s="41"/>
      <c r="J79" s="41"/>
      <c r="K79" s="48">
        <f t="shared" si="12"/>
        <v>1</v>
      </c>
      <c r="L79" s="44">
        <f>SUM(feb!F79 + mrt!J79 + apr!M79+ mei!L79+ jun!K79+ jul!M79+aug!K79+  K79)</f>
        <v>32</v>
      </c>
      <c r="M79" s="45">
        <f t="shared" si="9"/>
        <v>92</v>
      </c>
      <c r="N79" s="46">
        <f>SUM(feb!H79 + mrt!L79 + apr!O79+ mei!N79+ jun!M79+ jul!O79+aug!M79+  M79)</f>
        <v>2842</v>
      </c>
    </row>
    <row r="80" spans="1:14" x14ac:dyDescent="0.25">
      <c r="A80" s="9" t="s">
        <v>20</v>
      </c>
      <c r="B80" s="41"/>
      <c r="C80" s="41">
        <v>92</v>
      </c>
      <c r="D80" s="41"/>
      <c r="E80" s="41">
        <v>85</v>
      </c>
      <c r="F80" s="41"/>
      <c r="G80" s="41">
        <v>74</v>
      </c>
      <c r="H80" s="41"/>
      <c r="I80" s="41">
        <v>76</v>
      </c>
      <c r="J80" s="41"/>
      <c r="K80" s="48">
        <f t="shared" si="12"/>
        <v>4</v>
      </c>
      <c r="L80" s="44">
        <f>SUM(feb!F80 + mrt!J80 + apr!M80+ mei!L80+ jun!K80+ jul!M80+aug!K80+  K80)</f>
        <v>30</v>
      </c>
      <c r="M80" s="45">
        <f t="shared" si="9"/>
        <v>327</v>
      </c>
      <c r="N80" s="46">
        <f>SUM(feb!H80 + mrt!L80 + apr!O80+ mei!N80+ jun!M80+ jul!O80+aug!M80+  M80)</f>
        <v>2394</v>
      </c>
    </row>
    <row r="81" spans="1:14" x14ac:dyDescent="0.25">
      <c r="A81" s="9" t="s">
        <v>112</v>
      </c>
      <c r="B81" s="41"/>
      <c r="C81" s="41"/>
      <c r="D81" s="41"/>
      <c r="E81" s="41">
        <v>85</v>
      </c>
      <c r="F81" s="41"/>
      <c r="G81" s="41"/>
      <c r="H81" s="41"/>
      <c r="I81" s="41"/>
      <c r="J81" s="41"/>
      <c r="K81" s="48">
        <f t="shared" si="12"/>
        <v>1</v>
      </c>
      <c r="L81" s="44">
        <f>SUM(feb!F81 + mrt!J81 + apr!M81+ mei!L83+ jun!K81+ jul!M81+aug!K81+  K81)</f>
        <v>9</v>
      </c>
      <c r="M81" s="45">
        <f t="shared" ref="M81:M83" si="13">SUM(B81:J81)</f>
        <v>85</v>
      </c>
      <c r="N81" s="46">
        <f>SUM(feb!H81 + mrt!L81 + apr!O81+ mei!N81+ jun!M81+ jul!O81+aug!M81+  M81)</f>
        <v>1125</v>
      </c>
    </row>
    <row r="82" spans="1:14" x14ac:dyDescent="0.25">
      <c r="A82" s="9" t="s">
        <v>119</v>
      </c>
      <c r="B82" s="41"/>
      <c r="C82" s="41"/>
      <c r="D82" s="41"/>
      <c r="E82" s="41"/>
      <c r="F82" s="41"/>
      <c r="G82" s="41"/>
      <c r="H82" s="41"/>
      <c r="I82" s="41"/>
      <c r="J82" s="41"/>
      <c r="K82" s="48">
        <f t="shared" si="12"/>
        <v>0</v>
      </c>
      <c r="L82" s="44">
        <f>SUM(feb!F82 + mrt!J82 + apr!M82+ mei!L84+ jun!K82+ jul!M82+aug!K82+  K82)</f>
        <v>7</v>
      </c>
      <c r="M82" s="45">
        <f t="shared" ref="M82" si="14">SUM(B82:J82)</f>
        <v>0</v>
      </c>
      <c r="N82" s="46">
        <f>SUM(feb!H82 + mrt!L82 + apr!O82+ mei!N82+ jun!M82+ jul!O82+aug!M82+  M82)</f>
        <v>0</v>
      </c>
    </row>
    <row r="83" spans="1:14" x14ac:dyDescent="0.25">
      <c r="A83" s="9" t="s">
        <v>60</v>
      </c>
      <c r="B83" s="41"/>
      <c r="C83" s="41"/>
      <c r="D83" s="41"/>
      <c r="E83" s="41"/>
      <c r="F83" s="41"/>
      <c r="G83" s="41"/>
      <c r="H83" s="41"/>
      <c r="I83" s="41"/>
      <c r="J83" s="41"/>
      <c r="K83" s="48">
        <f t="shared" si="12"/>
        <v>0</v>
      </c>
      <c r="L83" s="44">
        <f>SUM(feb!F83 + mrt!J83 + apr!M83+ mei!L84+ jun!K83+ jul!M83+aug!K83+  K83)</f>
        <v>7</v>
      </c>
      <c r="M83" s="45">
        <f t="shared" si="13"/>
        <v>0</v>
      </c>
      <c r="N83" s="46">
        <f>SUM(feb!H83 + mrt!L83 + apr!O83+ mei!N83+ jun!M83+ jul!O83+aug!M83+  M83)</f>
        <v>0</v>
      </c>
    </row>
    <row r="84" spans="1:14" x14ac:dyDescent="0.25">
      <c r="A84" s="9" t="s">
        <v>21</v>
      </c>
      <c r="B84" s="41">
        <v>96</v>
      </c>
      <c r="C84" s="41">
        <v>82</v>
      </c>
      <c r="D84" s="41"/>
      <c r="E84" s="41"/>
      <c r="F84" s="41">
        <v>96</v>
      </c>
      <c r="G84" s="41"/>
      <c r="H84" s="41">
        <v>94</v>
      </c>
      <c r="I84" s="41">
        <v>69</v>
      </c>
      <c r="J84" s="41"/>
      <c r="K84" s="48">
        <f t="shared" si="12"/>
        <v>5</v>
      </c>
      <c r="L84" s="44">
        <f>SUM(feb!F84 + mrt!J84 + apr!M84+ mei!L84+ jun!K84+ jul!M84+aug!K84+  K84)</f>
        <v>49</v>
      </c>
      <c r="M84" s="45">
        <f t="shared" si="9"/>
        <v>437</v>
      </c>
      <c r="N84" s="46">
        <f>SUM(feb!H84 + mrt!L84 + apr!O84+ mei!N84+ jun!M84+ jul!O84+aug!M84+  M84)</f>
        <v>4196</v>
      </c>
    </row>
    <row r="85" spans="1:14" x14ac:dyDescent="0.25">
      <c r="A85" s="9" t="s">
        <v>78</v>
      </c>
      <c r="B85" s="41"/>
      <c r="C85" s="41">
        <v>82</v>
      </c>
      <c r="D85" s="41"/>
      <c r="E85" s="41"/>
      <c r="F85" s="41"/>
      <c r="G85" s="41"/>
      <c r="H85" s="41"/>
      <c r="I85" s="41"/>
      <c r="J85" s="41"/>
      <c r="K85" s="48">
        <f t="shared" si="12"/>
        <v>1</v>
      </c>
      <c r="L85" s="44">
        <f>SUM(feb!F85 + mrt!J85 + apr!M85+ mei!L85+ jun!K85+ jul!M85+aug!K85+  K85)</f>
        <v>32</v>
      </c>
      <c r="M85" s="45">
        <f t="shared" si="9"/>
        <v>82</v>
      </c>
      <c r="N85" s="46">
        <f>SUM(feb!H85 + mrt!L85 + apr!O85+ mei!N85+ jun!M85+ jul!O85+aug!M85+  M85)</f>
        <v>2762</v>
      </c>
    </row>
    <row r="86" spans="1:14" x14ac:dyDescent="0.25">
      <c r="A86" s="9" t="s">
        <v>22</v>
      </c>
      <c r="B86" s="41"/>
      <c r="C86" s="41">
        <v>52</v>
      </c>
      <c r="D86" s="41"/>
      <c r="E86" s="41">
        <v>59</v>
      </c>
      <c r="F86" s="41"/>
      <c r="G86" s="41">
        <v>56</v>
      </c>
      <c r="H86" s="41"/>
      <c r="I86" s="41">
        <v>47</v>
      </c>
      <c r="J86" s="41"/>
      <c r="K86" s="48">
        <f t="shared" si="12"/>
        <v>4</v>
      </c>
      <c r="L86" s="44">
        <f>SUM(feb!F86 + mrt!J86 + apr!M86+ mei!L86+ jun!K86+ jul!M86+aug!K86+  K86)</f>
        <v>35</v>
      </c>
      <c r="M86" s="45">
        <f t="shared" ref="M86:M91" si="15">SUM(B86:J86)</f>
        <v>214</v>
      </c>
      <c r="N86" s="46">
        <f>SUM(feb!H86 + mrt!L86 + apr!O86+ mei!N86+ jun!M86+ jul!O86+aug!M86+  M86)</f>
        <v>2326</v>
      </c>
    </row>
    <row r="87" spans="1:14" x14ac:dyDescent="0.25">
      <c r="A87" s="9" t="s">
        <v>67</v>
      </c>
      <c r="B87" s="41"/>
      <c r="C87" s="41"/>
      <c r="D87" s="41"/>
      <c r="E87" s="41"/>
      <c r="F87" s="41"/>
      <c r="G87" s="41"/>
      <c r="H87" s="41"/>
      <c r="I87" s="41"/>
      <c r="J87" s="41"/>
      <c r="K87" s="48">
        <f t="shared" si="12"/>
        <v>0</v>
      </c>
      <c r="L87" s="44">
        <f>SUM(feb!F87 + mrt!J87 + apr!M87+ mei!L87+ jun!K87+ jul!M87+aug!K87+  K87)</f>
        <v>1</v>
      </c>
      <c r="M87" s="45">
        <f t="shared" si="15"/>
        <v>0</v>
      </c>
      <c r="N87" s="46">
        <f>SUM(feb!H87 + mrt!L87 + apr!O87+ mei!N87+ jun!M87+ jul!O87+aug!M87+  M87)</f>
        <v>63</v>
      </c>
    </row>
    <row r="88" spans="1:14" x14ac:dyDescent="0.25">
      <c r="A88" s="9" t="s">
        <v>28</v>
      </c>
      <c r="B88" s="41"/>
      <c r="C88" s="41">
        <v>52</v>
      </c>
      <c r="D88" s="41"/>
      <c r="E88" s="41">
        <v>59</v>
      </c>
      <c r="F88" s="41">
        <v>75</v>
      </c>
      <c r="G88" s="41">
        <v>56</v>
      </c>
      <c r="H88" s="41">
        <v>65</v>
      </c>
      <c r="I88" s="41"/>
      <c r="J88" s="41"/>
      <c r="K88" s="48">
        <f t="shared" si="12"/>
        <v>5</v>
      </c>
      <c r="L88" s="44">
        <f>SUM(feb!F88 + mrt!J88 + apr!M88+ mei!L88+ jun!K88+ jul!M88+aug!K88+  K88)</f>
        <v>20</v>
      </c>
      <c r="M88" s="45">
        <f t="shared" si="15"/>
        <v>307</v>
      </c>
      <c r="N88" s="46">
        <f>SUM(feb!H88 + mrt!L88 + apr!O88+ mei!N88+ jun!M88+ jul!O88+aug!M88+  M88)</f>
        <v>1169</v>
      </c>
    </row>
    <row r="89" spans="1:14" x14ac:dyDescent="0.25">
      <c r="A89" s="9" t="s">
        <v>45</v>
      </c>
      <c r="B89" s="41">
        <v>124</v>
      </c>
      <c r="C89" s="41">
        <v>92</v>
      </c>
      <c r="D89" s="41">
        <v>90</v>
      </c>
      <c r="E89" s="41">
        <v>85</v>
      </c>
      <c r="F89" s="41">
        <v>95</v>
      </c>
      <c r="G89" s="41">
        <v>74</v>
      </c>
      <c r="H89" s="41">
        <v>115</v>
      </c>
      <c r="I89" s="41">
        <v>76</v>
      </c>
      <c r="J89" s="41">
        <v>85</v>
      </c>
      <c r="K89" s="48">
        <f t="shared" si="12"/>
        <v>9</v>
      </c>
      <c r="L89" s="44">
        <f>SUM(feb!F89 + mrt!J89 + apr!M89+ mei!L89+ jun!K89+ jul!M89+aug!K89+  K89)</f>
        <v>58</v>
      </c>
      <c r="M89" s="45">
        <f t="shared" si="15"/>
        <v>836</v>
      </c>
      <c r="N89" s="46">
        <f>SUM(feb!H89 + mrt!L89 + apr!O89+ mei!N89+ jun!M89+ jul!O89+aug!M89+  M89)</f>
        <v>5586</v>
      </c>
    </row>
    <row r="90" spans="1:14" x14ac:dyDescent="0.25">
      <c r="A90" s="9" t="s">
        <v>154</v>
      </c>
      <c r="B90" s="41"/>
      <c r="C90" s="41"/>
      <c r="D90" s="41"/>
      <c r="E90" s="41"/>
      <c r="F90" s="41"/>
      <c r="G90" s="41"/>
      <c r="H90" s="41"/>
      <c r="I90" s="41">
        <v>47</v>
      </c>
      <c r="J90" s="41"/>
      <c r="K90" s="48">
        <f t="shared" ref="K90" si="16">COUNT(B90:J90)</f>
        <v>1</v>
      </c>
      <c r="L90" s="44">
        <f>SUM(feb!F90 + mrt!J90 + apr!M90+ mei!L90+ jun!K90+ jul!M90+aug!K90+  K90)</f>
        <v>1</v>
      </c>
      <c r="M90" s="45">
        <f t="shared" ref="M90" si="17">SUM(B90:J90)</f>
        <v>47</v>
      </c>
      <c r="N90" s="46">
        <f>SUM(feb!H90 + mrt!L90 + apr!O90+ mei!N90+ jun!M90+ jul!O90+aug!M90+  M90)</f>
        <v>47</v>
      </c>
    </row>
    <row r="91" spans="1:14" x14ac:dyDescent="0.25">
      <c r="A91" s="9" t="s">
        <v>64</v>
      </c>
      <c r="B91" s="41"/>
      <c r="C91" s="41">
        <v>52</v>
      </c>
      <c r="D91" s="41"/>
      <c r="E91" s="41"/>
      <c r="F91" s="41"/>
      <c r="G91" s="41"/>
      <c r="H91" s="41"/>
      <c r="I91" s="41"/>
      <c r="J91" s="41"/>
      <c r="K91" s="48">
        <f t="shared" si="12"/>
        <v>1</v>
      </c>
      <c r="L91" s="44">
        <f>SUM(feb!F91 + mrt!J91 + apr!M91+ mei!L91+ jun!K91+ jul!M91+aug!K91+  K91)</f>
        <v>2</v>
      </c>
      <c r="M91" s="45">
        <f t="shared" si="15"/>
        <v>52</v>
      </c>
      <c r="N91" s="46">
        <f>SUM(feb!H91 + mrt!L91 + apr!O91+ mei!N91+ jun!M91+ jul!O91+aug!M91+  M91)</f>
        <v>115</v>
      </c>
    </row>
    <row r="92" spans="1:14" x14ac:dyDescent="0.25">
      <c r="A92" s="9" t="s">
        <v>128</v>
      </c>
      <c r="B92" s="41">
        <v>89</v>
      </c>
      <c r="C92" s="41"/>
      <c r="D92" s="41"/>
      <c r="E92" s="41"/>
      <c r="F92" s="41">
        <v>75</v>
      </c>
      <c r="G92" s="41"/>
      <c r="H92" s="41"/>
      <c r="I92" s="41">
        <v>47</v>
      </c>
      <c r="J92" s="41"/>
      <c r="K92" s="48">
        <f t="shared" si="12"/>
        <v>3</v>
      </c>
      <c r="L92" s="44">
        <f>SUM(feb!F92 + mrt!J92 + apr!M92+ mei!L92+ jun!K92+ jul!M92+aug!K92+  K92)</f>
        <v>17</v>
      </c>
      <c r="M92" s="45">
        <f t="shared" ref="M92:M104" si="18">SUM(B92:J92)</f>
        <v>211</v>
      </c>
      <c r="N92" s="46">
        <f>SUM(feb!H92 + mrt!L92 + apr!O92+ mei!N92+ jun!M92+ jul!O92+aug!M92+  M92)</f>
        <v>1187</v>
      </c>
    </row>
    <row r="93" spans="1:14" x14ac:dyDescent="0.25">
      <c r="A93" s="9" t="s">
        <v>101</v>
      </c>
      <c r="B93" s="41"/>
      <c r="C93" s="41"/>
      <c r="D93" s="41"/>
      <c r="E93" s="41"/>
      <c r="F93" s="41"/>
      <c r="G93" s="41"/>
      <c r="H93" s="41"/>
      <c r="I93" s="41"/>
      <c r="J93" s="41"/>
      <c r="K93" s="48">
        <f t="shared" si="12"/>
        <v>0</v>
      </c>
      <c r="L93" s="44">
        <f>SUM(feb!F93 + mrt!J93 + apr!M93+ mei!L93+ jun!K93+ jul!M93+aug!K93+  K93)</f>
        <v>0</v>
      </c>
      <c r="M93" s="45">
        <f t="shared" si="18"/>
        <v>0</v>
      </c>
      <c r="N93" s="46">
        <f>SUM(feb!H93 + mrt!L93 + apr!O93+ mei!N93+ jun!M93+ jul!O93+aug!M93+  M93)</f>
        <v>0</v>
      </c>
    </row>
    <row r="94" spans="1:14" x14ac:dyDescent="0.25">
      <c r="A94" s="9" t="s">
        <v>102</v>
      </c>
      <c r="B94" s="41"/>
      <c r="C94" s="41"/>
      <c r="D94" s="41"/>
      <c r="E94" s="41"/>
      <c r="F94" s="41"/>
      <c r="G94" s="41"/>
      <c r="H94" s="41"/>
      <c r="I94" s="41"/>
      <c r="J94" s="41"/>
      <c r="K94" s="48">
        <f t="shared" si="12"/>
        <v>0</v>
      </c>
      <c r="L94" s="44">
        <f>SUM(feb!F94 + mrt!J94 + apr!M94+ mei!L94+ jun!K94+ jul!M94+aug!K94+  K94)</f>
        <v>0</v>
      </c>
      <c r="M94" s="45">
        <f t="shared" si="18"/>
        <v>0</v>
      </c>
      <c r="N94" s="46">
        <f>SUM(feb!H94 + mrt!L94 + apr!O94+ mei!N94+ jun!M94+ jul!O94+aug!M94+  M94)</f>
        <v>0</v>
      </c>
    </row>
    <row r="95" spans="1:14" x14ac:dyDescent="0.25">
      <c r="A95" s="9" t="s">
        <v>86</v>
      </c>
      <c r="B95" s="41"/>
      <c r="C95" s="41"/>
      <c r="D95" s="41"/>
      <c r="E95" s="41"/>
      <c r="F95" s="41"/>
      <c r="G95" s="41"/>
      <c r="H95" s="41"/>
      <c r="I95" s="41"/>
      <c r="J95" s="41"/>
      <c r="K95" s="48">
        <f t="shared" si="12"/>
        <v>0</v>
      </c>
      <c r="L95" s="44">
        <f>SUM(feb!F95 + mrt!J95 + apr!M95+ mei!L95+ jun!K95+ jul!M95+aug!K95+  K95)</f>
        <v>3</v>
      </c>
      <c r="M95" s="45">
        <f t="shared" si="18"/>
        <v>0</v>
      </c>
      <c r="N95" s="46">
        <f>SUM(feb!H95 + mrt!L95 + apr!O95+ mei!N95+ jun!M95+ jul!O95+aug!M95+  M95)</f>
        <v>315</v>
      </c>
    </row>
    <row r="96" spans="1:14" x14ac:dyDescent="0.25">
      <c r="A96" s="9" t="s">
        <v>76</v>
      </c>
      <c r="B96" s="41"/>
      <c r="C96" s="41"/>
      <c r="D96" s="41"/>
      <c r="E96" s="41"/>
      <c r="F96" s="41"/>
      <c r="G96" s="41"/>
      <c r="H96" s="41"/>
      <c r="I96" s="41"/>
      <c r="J96" s="41"/>
      <c r="K96" s="48">
        <f t="shared" si="12"/>
        <v>0</v>
      </c>
      <c r="L96" s="44">
        <f>SUM(feb!F96 + mrt!J96 + apr!M96+ mei!L96+ jun!K96+ jul!M96+aug!K96+  K96)</f>
        <v>0</v>
      </c>
      <c r="M96" s="45">
        <f t="shared" si="18"/>
        <v>0</v>
      </c>
      <c r="N96" s="46">
        <f>SUM(feb!H96 + mrt!L96 + apr!O96+ mei!N96+ jun!M96+ jul!O96+aug!M96+  M96)</f>
        <v>0</v>
      </c>
    </row>
    <row r="97" spans="1:14" x14ac:dyDescent="0.25">
      <c r="A97" s="9" t="s">
        <v>80</v>
      </c>
      <c r="B97" s="41"/>
      <c r="C97" s="41"/>
      <c r="D97" s="41"/>
      <c r="E97" s="41"/>
      <c r="F97" s="41"/>
      <c r="G97" s="41"/>
      <c r="H97" s="41"/>
      <c r="I97" s="41"/>
      <c r="J97" s="41"/>
      <c r="K97" s="48">
        <f t="shared" si="12"/>
        <v>0</v>
      </c>
      <c r="L97" s="44">
        <f>SUM(feb!F97 + mrt!J97 + apr!M97+ mei!L97+ jun!K97+ jul!M97+aug!K97+  K97)</f>
        <v>0</v>
      </c>
      <c r="M97" s="45">
        <f t="shared" si="18"/>
        <v>0</v>
      </c>
      <c r="N97" s="46">
        <f>SUM(feb!H97 + mrt!L97 + apr!O97+ mei!N97+ jun!M97+ jul!O97+aug!M97+  M97)</f>
        <v>0</v>
      </c>
    </row>
    <row r="98" spans="1:14" x14ac:dyDescent="0.25">
      <c r="A98" s="18" t="s">
        <v>118</v>
      </c>
      <c r="B98" s="41"/>
      <c r="C98" s="41"/>
      <c r="D98" s="41"/>
      <c r="E98" s="41"/>
      <c r="F98" s="41"/>
      <c r="G98" s="41"/>
      <c r="H98" s="41"/>
      <c r="I98" s="41"/>
      <c r="J98" s="41"/>
      <c r="K98" s="48">
        <f t="shared" si="12"/>
        <v>0</v>
      </c>
      <c r="L98" s="44">
        <f>SUM(feb!F98 + mrt!J98 + apr!M98+ mei!L98+ jun!K98+ jul!M98+aug!K98+  K98)</f>
        <v>0</v>
      </c>
      <c r="M98" s="45">
        <f t="shared" si="18"/>
        <v>0</v>
      </c>
      <c r="N98" s="46">
        <f>SUM(feb!H98 + mrt!L98 + apr!O98+ mei!N98+ jun!M98+ jul!O98+aug!M98+  M98)</f>
        <v>0</v>
      </c>
    </row>
    <row r="99" spans="1:14" x14ac:dyDescent="0.25">
      <c r="A99" s="18" t="s">
        <v>103</v>
      </c>
      <c r="B99" s="41"/>
      <c r="C99" s="41"/>
      <c r="D99" s="41"/>
      <c r="E99" s="41">
        <v>83</v>
      </c>
      <c r="F99" s="41">
        <v>96</v>
      </c>
      <c r="G99" s="41">
        <v>73</v>
      </c>
      <c r="H99" s="41"/>
      <c r="I99" s="41">
        <v>69</v>
      </c>
      <c r="J99" s="41"/>
      <c r="K99" s="48">
        <f t="shared" si="12"/>
        <v>4</v>
      </c>
      <c r="L99" s="44">
        <f>SUM(feb!F99 + mrt!J99 + apr!M99+ mei!L99+ jun!K99+ jul!M99+aug!K99+  K99)</f>
        <v>21</v>
      </c>
      <c r="M99" s="45">
        <f t="shared" si="18"/>
        <v>321</v>
      </c>
      <c r="N99" s="46">
        <f>SUM(feb!H99 + mrt!L99 + apr!O99+ mei!N99+ jun!M99+ jul!O99+aug!M99+  M99)</f>
        <v>1523</v>
      </c>
    </row>
    <row r="100" spans="1:14" x14ac:dyDescent="0.25">
      <c r="A100" s="18" t="s">
        <v>145</v>
      </c>
      <c r="B100" s="41"/>
      <c r="C100" s="41"/>
      <c r="D100" s="41"/>
      <c r="E100" s="41"/>
      <c r="F100" s="41">
        <v>96</v>
      </c>
      <c r="G100" s="41">
        <v>73</v>
      </c>
      <c r="H100" s="41"/>
      <c r="I100" s="41"/>
      <c r="J100" s="41"/>
      <c r="K100" s="48">
        <f t="shared" si="12"/>
        <v>2</v>
      </c>
      <c r="L100" s="44">
        <f>SUM(feb!F100 + mrt!J100 + apr!M100+ mei!L100+ jun!K100+ jul!M100+aug!K100+  K100)</f>
        <v>19</v>
      </c>
      <c r="M100" s="45">
        <f t="shared" ref="M100" si="19">SUM(B100:J100)</f>
        <v>169</v>
      </c>
      <c r="N100" s="46">
        <f>SUM(feb!H100 + mrt!L100 + apr!O100+ mei!N100+ jun!M100+ jul!O100+aug!M100+  M100)</f>
        <v>1569</v>
      </c>
    </row>
    <row r="101" spans="1:14" x14ac:dyDescent="0.25">
      <c r="A101" s="18" t="s">
        <v>106</v>
      </c>
      <c r="B101" s="41">
        <v>89</v>
      </c>
      <c r="C101" s="41">
        <v>82</v>
      </c>
      <c r="D101" s="41"/>
      <c r="E101" s="41"/>
      <c r="F101" s="41">
        <v>75</v>
      </c>
      <c r="G101" s="41">
        <v>73</v>
      </c>
      <c r="H101" s="41"/>
      <c r="I101" s="41"/>
      <c r="J101" s="41"/>
      <c r="K101" s="48">
        <f t="shared" si="12"/>
        <v>4</v>
      </c>
      <c r="L101" s="44">
        <f>SUM(feb!F101 + mrt!J101 + apr!M101+ mei!L101+ jun!K101+ jul!M101+aug!K101+  K101)</f>
        <v>43</v>
      </c>
      <c r="M101" s="45">
        <f t="shared" si="18"/>
        <v>319</v>
      </c>
      <c r="N101" s="46">
        <f>SUM(feb!H101 + mrt!L101 + apr!O101+ mei!N101+ jun!M101+ jul!O101+aug!M101+  M101)</f>
        <v>3739</v>
      </c>
    </row>
    <row r="102" spans="1:14" x14ac:dyDescent="0.25">
      <c r="A102" s="18" t="s">
        <v>104</v>
      </c>
      <c r="B102" s="41"/>
      <c r="C102" s="41">
        <v>92</v>
      </c>
      <c r="D102" s="41"/>
      <c r="E102" s="41"/>
      <c r="F102" s="41">
        <v>95</v>
      </c>
      <c r="G102" s="41"/>
      <c r="H102" s="41"/>
      <c r="I102" s="41"/>
      <c r="J102" s="41"/>
      <c r="K102" s="48">
        <f t="shared" si="12"/>
        <v>2</v>
      </c>
      <c r="L102" s="44">
        <f>SUM(feb!F102 + mrt!J102 + apr!M102+ mei!L102+ jun!K102+ jul!M102+aug!K102+  K102)</f>
        <v>17</v>
      </c>
      <c r="M102" s="45">
        <f t="shared" si="18"/>
        <v>187</v>
      </c>
      <c r="N102" s="46">
        <f>SUM(feb!H102 + mrt!L102 + apr!O102+ mei!N102+ jun!M102+ jul!O102+aug!M102+  M102)</f>
        <v>1411</v>
      </c>
    </row>
    <row r="103" spans="1:14" x14ac:dyDescent="0.25">
      <c r="A103" s="18" t="s">
        <v>77</v>
      </c>
      <c r="B103" s="41"/>
      <c r="C103" s="41"/>
      <c r="D103" s="41"/>
      <c r="E103" s="41"/>
      <c r="F103" s="41">
        <v>75</v>
      </c>
      <c r="G103" s="41">
        <v>56</v>
      </c>
      <c r="H103" s="41">
        <v>65</v>
      </c>
      <c r="I103" s="41"/>
      <c r="J103" s="41"/>
      <c r="K103" s="48">
        <f t="shared" si="12"/>
        <v>3</v>
      </c>
      <c r="L103" s="44">
        <f>SUM(feb!F103 + mrt!J103 + apr!M103+ mei!L103+ jun!K103+ jul!M103+aug!K103+  K103)</f>
        <v>44</v>
      </c>
      <c r="M103" s="45">
        <f t="shared" si="18"/>
        <v>196</v>
      </c>
      <c r="N103" s="46">
        <f>SUM(feb!H103 + mrt!L103 + apr!O103+ mei!N103+ jun!M103+ jul!O103+aug!M103+  M103)</f>
        <v>2783</v>
      </c>
    </row>
    <row r="104" spans="1:14" ht="13.8" thickBot="1" x14ac:dyDescent="0.3">
      <c r="A104" s="10" t="s">
        <v>23</v>
      </c>
      <c r="B104" s="47"/>
      <c r="C104" s="47">
        <v>52</v>
      </c>
      <c r="D104" s="47"/>
      <c r="E104" s="47"/>
      <c r="F104" s="47"/>
      <c r="G104" s="47"/>
      <c r="H104" s="47"/>
      <c r="I104" s="47"/>
      <c r="J104" s="47"/>
      <c r="K104" s="68">
        <f t="shared" si="12"/>
        <v>1</v>
      </c>
      <c r="L104" s="65">
        <f>SUM(feb!F104 + mrt!J104 + apr!M104+ mei!L104+ jun!K104+ jul!M104+aug!K104+  K104)</f>
        <v>13</v>
      </c>
      <c r="M104" s="66">
        <f t="shared" si="18"/>
        <v>52</v>
      </c>
      <c r="N104" s="67">
        <f>SUM(feb!H104 + mrt!L104 + apr!O104+ mei!N104+ jun!M104+ jul!O104+aug!M104+  M104)</f>
        <v>741</v>
      </c>
    </row>
  </sheetData>
  <mergeCells count="4">
    <mergeCell ref="M2:M3"/>
    <mergeCell ref="N2:N3"/>
    <mergeCell ref="K2:K3"/>
    <mergeCell ref="L2:L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zoomScale="130" zoomScaleNormal="130" workbookViewId="0">
      <pane ySplit="3" topLeftCell="A4" activePane="bottomLeft" state="frozen"/>
      <selection pane="bottomLeft"/>
    </sheetView>
  </sheetViews>
  <sheetFormatPr defaultColWidth="9.109375" defaultRowHeight="13.2" x14ac:dyDescent="0.25"/>
  <cols>
    <col min="1" max="1" width="17.21875" style="89" customWidth="1"/>
    <col min="2" max="5" width="3.6640625" style="89" customWidth="1"/>
    <col min="6" max="6" width="4.109375" style="89" customWidth="1"/>
    <col min="7" max="10" width="5.6640625" style="89" customWidth="1"/>
    <col min="11" max="16384" width="9.109375" style="89"/>
  </cols>
  <sheetData>
    <row r="1" spans="1:10" ht="27.75" customHeight="1" thickBot="1" x14ac:dyDescent="0.35">
      <c r="A1" s="88" t="s">
        <v>139</v>
      </c>
      <c r="J1" s="90" t="s">
        <v>29</v>
      </c>
    </row>
    <row r="2" spans="1:10" s="93" customFormat="1" ht="54.75" customHeight="1" x14ac:dyDescent="0.25">
      <c r="A2" s="91"/>
      <c r="B2" s="92" t="s">
        <v>1</v>
      </c>
      <c r="C2" s="92" t="s">
        <v>0</v>
      </c>
      <c r="D2" s="92" t="s">
        <v>1</v>
      </c>
      <c r="E2" s="92" t="s">
        <v>0</v>
      </c>
      <c r="F2" s="92" t="s">
        <v>1</v>
      </c>
      <c r="G2" s="126" t="s">
        <v>113</v>
      </c>
      <c r="H2" s="128" t="s">
        <v>32</v>
      </c>
      <c r="I2" s="122" t="s">
        <v>30</v>
      </c>
      <c r="J2" s="124" t="s">
        <v>31</v>
      </c>
    </row>
    <row r="3" spans="1:10" ht="18" customHeight="1" thickBot="1" x14ac:dyDescent="0.3">
      <c r="A3" s="94"/>
      <c r="B3" s="95">
        <v>1</v>
      </c>
      <c r="C3" s="95">
        <v>7</v>
      </c>
      <c r="D3" s="95">
        <v>8</v>
      </c>
      <c r="E3" s="95">
        <v>14</v>
      </c>
      <c r="F3" s="95">
        <v>15</v>
      </c>
      <c r="G3" s="127"/>
      <c r="H3" s="129"/>
      <c r="I3" s="123"/>
      <c r="J3" s="125"/>
    </row>
    <row r="4" spans="1:10" x14ac:dyDescent="0.25">
      <c r="A4" s="96" t="s">
        <v>87</v>
      </c>
      <c r="B4" s="97">
        <v>71</v>
      </c>
      <c r="C4" s="97"/>
      <c r="D4" s="97">
        <v>71</v>
      </c>
      <c r="E4" s="97"/>
      <c r="F4" s="97">
        <v>75</v>
      </c>
      <c r="G4" s="98">
        <f>COUNT(B4:F4)</f>
        <v>3</v>
      </c>
      <c r="H4" s="99">
        <f>SUM(feb!F4 + mrt!J4 + apr!M4+ mei!L4+ jun!K4+ jul!M4+ aug!K4 +  sep!K4 + G4)</f>
        <v>19</v>
      </c>
      <c r="I4" s="100">
        <f t="shared" ref="I4:I35" si="0">SUM(B4:F4)</f>
        <v>217</v>
      </c>
      <c r="J4" s="101">
        <f>SUM(feb!H4 + mrt!L4 + apr!O4+ mei!N4+ jun!M4+ jul!O4+ aug!M4 +  sep!M4 + I4)</f>
        <v>1913</v>
      </c>
    </row>
    <row r="5" spans="1:10" x14ac:dyDescent="0.25">
      <c r="A5" s="96" t="s">
        <v>2</v>
      </c>
      <c r="B5" s="97"/>
      <c r="C5" s="97"/>
      <c r="D5" s="97"/>
      <c r="E5" s="97"/>
      <c r="F5" s="97"/>
      <c r="G5" s="98">
        <f t="shared" ref="G5:G68" si="1">COUNT(B5:F5)</f>
        <v>0</v>
      </c>
      <c r="H5" s="99">
        <f>SUM(feb!F5 + mrt!J5 + apr!M5+ mei!L5+ jun!K5+ jul!M5+ aug!K5 +  sep!K5 + G5)</f>
        <v>2</v>
      </c>
      <c r="I5" s="100">
        <f t="shared" si="0"/>
        <v>0</v>
      </c>
      <c r="J5" s="101">
        <f>SUM(feb!H5 + mrt!L5 + apr!O5+ mei!N5+ jun!M5+ jul!O5+ aug!M5 +  sep!M5 + I5)</f>
        <v>133</v>
      </c>
    </row>
    <row r="6" spans="1:10" x14ac:dyDescent="0.25">
      <c r="A6" s="96" t="s">
        <v>24</v>
      </c>
      <c r="B6" s="97"/>
      <c r="C6" s="97"/>
      <c r="D6" s="97"/>
      <c r="E6" s="97"/>
      <c r="F6" s="97"/>
      <c r="G6" s="98">
        <f t="shared" si="1"/>
        <v>0</v>
      </c>
      <c r="H6" s="99">
        <f>SUM(feb!F6 + mrt!J6 + apr!M6+ mei!L6+ jun!K6+ jul!M6+ aug!K6 +  sep!K6 + G6)</f>
        <v>0</v>
      </c>
      <c r="I6" s="100">
        <f t="shared" si="0"/>
        <v>0</v>
      </c>
      <c r="J6" s="101">
        <f>SUM(feb!H6 + mrt!L6 + apr!O6+ mei!N6+ jun!M6+ jul!O6+ aug!M6 +  sep!M6 + I6)</f>
        <v>0</v>
      </c>
    </row>
    <row r="7" spans="1:10" x14ac:dyDescent="0.25">
      <c r="A7" s="96" t="s">
        <v>65</v>
      </c>
      <c r="B7" s="97"/>
      <c r="C7" s="97"/>
      <c r="D7" s="97"/>
      <c r="E7" s="97"/>
      <c r="F7" s="97"/>
      <c r="G7" s="98">
        <f t="shared" si="1"/>
        <v>0</v>
      </c>
      <c r="H7" s="99">
        <f>SUM(feb!F7 + mrt!J7 + apr!M7+ mei!L7+ jun!K7+ jul!M7+ aug!K7 +  sep!K7 + G7)</f>
        <v>3</v>
      </c>
      <c r="I7" s="100">
        <f t="shared" si="0"/>
        <v>0</v>
      </c>
      <c r="J7" s="101">
        <f>SUM(feb!H7 + mrt!L7 + apr!O7+ mei!N7+ jun!M7+ jul!O7+ aug!M7 +  sep!M7 + I7)</f>
        <v>186</v>
      </c>
    </row>
    <row r="8" spans="1:10" x14ac:dyDescent="0.25">
      <c r="A8" s="96" t="s">
        <v>58</v>
      </c>
      <c r="B8" s="97"/>
      <c r="C8" s="97"/>
      <c r="D8" s="97"/>
      <c r="E8" s="97"/>
      <c r="F8" s="97"/>
      <c r="G8" s="98">
        <f t="shared" si="1"/>
        <v>0</v>
      </c>
      <c r="H8" s="99">
        <f>SUM(feb!F8 + mrt!J8 + apr!M8+ mei!L8+ jun!K8+ jul!M8+ aug!K8 +  sep!K8 + G8)</f>
        <v>1</v>
      </c>
      <c r="I8" s="100">
        <f t="shared" si="0"/>
        <v>0</v>
      </c>
      <c r="J8" s="101">
        <f>SUM(feb!H8 + mrt!L8 + apr!O8+ mei!N8+ jun!M8+ jul!O8+ aug!M8 +  sep!M8 + I8)</f>
        <v>75</v>
      </c>
    </row>
    <row r="9" spans="1:10" x14ac:dyDescent="0.25">
      <c r="A9" s="96" t="s">
        <v>62</v>
      </c>
      <c r="B9" s="97">
        <v>63</v>
      </c>
      <c r="C9" s="97"/>
      <c r="D9" s="97">
        <v>59</v>
      </c>
      <c r="E9" s="97">
        <v>84</v>
      </c>
      <c r="F9" s="97">
        <v>55</v>
      </c>
      <c r="G9" s="98">
        <f t="shared" si="1"/>
        <v>4</v>
      </c>
      <c r="H9" s="99">
        <f>SUM(feb!F9 + mrt!J9 + apr!M9+ mei!L9+ jun!K9+ jul!M9+ aug!K9 +  sep!K9 + G9)</f>
        <v>32</v>
      </c>
      <c r="I9" s="100">
        <f t="shared" si="0"/>
        <v>261</v>
      </c>
      <c r="J9" s="101">
        <f>SUM(feb!H9 + mrt!L9 + apr!O9+ mei!N9+ jun!M9+ jul!O9+ aug!M9 +  sep!M9 + I9)</f>
        <v>2451</v>
      </c>
    </row>
    <row r="10" spans="1:10" x14ac:dyDescent="0.25">
      <c r="A10" s="96" t="s">
        <v>3</v>
      </c>
      <c r="B10" s="97">
        <v>71</v>
      </c>
      <c r="C10" s="97"/>
      <c r="D10" s="97"/>
      <c r="E10" s="97">
        <v>84</v>
      </c>
      <c r="F10" s="97">
        <v>55</v>
      </c>
      <c r="G10" s="98">
        <f t="shared" si="1"/>
        <v>3</v>
      </c>
      <c r="H10" s="99">
        <f>SUM(feb!F10 + mrt!J10 + apr!M10+ mei!L10+ jun!K10+ jul!M10+ aug!K10 +  sep!K10 + G10)</f>
        <v>33</v>
      </c>
      <c r="I10" s="100">
        <f t="shared" si="0"/>
        <v>210</v>
      </c>
      <c r="J10" s="101">
        <f>SUM(feb!H10 + mrt!L10 + apr!O10+ mei!N10+ jun!M10+ jul!O10+ aug!M10 +  sep!M10 + I10)</f>
        <v>2781</v>
      </c>
    </row>
    <row r="11" spans="1:10" x14ac:dyDescent="0.25">
      <c r="A11" s="96" t="s">
        <v>61</v>
      </c>
      <c r="B11" s="97">
        <v>71</v>
      </c>
      <c r="C11" s="97"/>
      <c r="D11" s="97">
        <v>71</v>
      </c>
      <c r="E11" s="97"/>
      <c r="F11" s="97"/>
      <c r="G11" s="98">
        <f t="shared" si="1"/>
        <v>2</v>
      </c>
      <c r="H11" s="99">
        <f>SUM(feb!F11 + mrt!J11 + apr!M11+ mei!L11+ jun!K11+ jul!M11+ aug!K11 +  sep!K11 + G11)</f>
        <v>31</v>
      </c>
      <c r="I11" s="100">
        <f t="shared" si="0"/>
        <v>142</v>
      </c>
      <c r="J11" s="101">
        <f>SUM(feb!H11 + mrt!L11 + apr!O11+ mei!N11+ jun!M11+ jul!O11+ aug!M11 +  sep!M11 + I11)</f>
        <v>2572</v>
      </c>
    </row>
    <row r="12" spans="1:10" x14ac:dyDescent="0.25">
      <c r="A12" s="96" t="s">
        <v>46</v>
      </c>
      <c r="B12" s="97">
        <v>63</v>
      </c>
      <c r="C12" s="97"/>
      <c r="D12" s="97"/>
      <c r="E12" s="97"/>
      <c r="F12" s="97">
        <v>55</v>
      </c>
      <c r="G12" s="98">
        <f t="shared" si="1"/>
        <v>2</v>
      </c>
      <c r="H12" s="99">
        <f>SUM(feb!F12 + mrt!J12 + apr!M12+ mei!L12+ jun!K12+ jul!M12+ aug!K12 +  sep!K12 + G12)</f>
        <v>51</v>
      </c>
      <c r="I12" s="100">
        <f t="shared" si="0"/>
        <v>118</v>
      </c>
      <c r="J12" s="101">
        <f>SUM(feb!H12 + mrt!L12 + apr!O12+ mei!N12+ jun!M12+ jul!O12+ aug!M12 +  sep!M12 + I12)</f>
        <v>4262</v>
      </c>
    </row>
    <row r="13" spans="1:10" x14ac:dyDescent="0.25">
      <c r="A13" s="96" t="s">
        <v>50</v>
      </c>
      <c r="B13" s="97"/>
      <c r="C13" s="97">
        <v>97</v>
      </c>
      <c r="D13" s="97">
        <v>71</v>
      </c>
      <c r="E13" s="97">
        <v>84</v>
      </c>
      <c r="F13" s="97">
        <v>57</v>
      </c>
      <c r="G13" s="98">
        <f t="shared" si="1"/>
        <v>4</v>
      </c>
      <c r="H13" s="99">
        <f>SUM(feb!F13 + mrt!J13 + apr!M13+ mei!L13+ jun!K13+ jul!M13+ aug!K13 +  sep!K13 + G13)</f>
        <v>46</v>
      </c>
      <c r="I13" s="100">
        <f t="shared" si="0"/>
        <v>309</v>
      </c>
      <c r="J13" s="101">
        <f>SUM(feb!H13 + mrt!L13 + apr!O13+ mei!N13+ jun!M13+ jul!O13+ aug!M13 +  sep!M13 + I13)</f>
        <v>4355</v>
      </c>
    </row>
    <row r="14" spans="1:10" x14ac:dyDescent="0.25">
      <c r="A14" s="96" t="s">
        <v>47</v>
      </c>
      <c r="B14" s="97"/>
      <c r="C14" s="97"/>
      <c r="D14" s="97"/>
      <c r="E14" s="97"/>
      <c r="F14" s="97"/>
      <c r="G14" s="98">
        <f t="shared" si="1"/>
        <v>0</v>
      </c>
      <c r="H14" s="99">
        <f>SUM(feb!F14 + mrt!J14 + apr!M14+ mei!L14+ jun!K14+ jul!M14+ aug!K14 +  sep!K14 + G14)</f>
        <v>2</v>
      </c>
      <c r="I14" s="100">
        <f t="shared" si="0"/>
        <v>0</v>
      </c>
      <c r="J14" s="101">
        <f>SUM(feb!H14 + mrt!L14 + apr!O14+ mei!N14+ jun!M14+ jul!O14+ aug!M14 +  sep!M14 + I14)</f>
        <v>163</v>
      </c>
    </row>
    <row r="15" spans="1:10" x14ac:dyDescent="0.25">
      <c r="A15" s="96" t="s">
        <v>54</v>
      </c>
      <c r="B15" s="97"/>
      <c r="C15" s="97"/>
      <c r="D15" s="97"/>
      <c r="E15" s="97">
        <v>84</v>
      </c>
      <c r="F15" s="97">
        <v>55</v>
      </c>
      <c r="G15" s="98">
        <f t="shared" si="1"/>
        <v>2</v>
      </c>
      <c r="H15" s="99">
        <f>SUM(feb!F15 + mrt!J15 + apr!M15+ mei!L15+ jun!K15+ jul!M15+ aug!K15 +  sep!K15 + G15)</f>
        <v>25</v>
      </c>
      <c r="I15" s="100">
        <f t="shared" si="0"/>
        <v>139</v>
      </c>
      <c r="J15" s="101">
        <f>SUM(feb!H15 + mrt!L15 + apr!O15+ mei!N15+ jun!M15+ jul!O15+ aug!M15 +  sep!M15 + I15)</f>
        <v>2258</v>
      </c>
    </row>
    <row r="16" spans="1:10" x14ac:dyDescent="0.25">
      <c r="A16" s="96" t="s">
        <v>126</v>
      </c>
      <c r="B16" s="97">
        <v>63</v>
      </c>
      <c r="C16" s="97"/>
      <c r="D16" s="97">
        <v>59</v>
      </c>
      <c r="E16" s="97">
        <v>84</v>
      </c>
      <c r="F16" s="97">
        <v>45</v>
      </c>
      <c r="G16" s="98">
        <f t="shared" si="1"/>
        <v>4</v>
      </c>
      <c r="H16" s="99">
        <f>SUM(feb!F16 + mrt!J16 + apr!M16+ mei!L16+ jun!K16+ jul!M16+ aug!K16 +  sep!K16 + G16)</f>
        <v>49</v>
      </c>
      <c r="I16" s="100">
        <f t="shared" si="0"/>
        <v>251</v>
      </c>
      <c r="J16" s="101">
        <f>SUM(feb!H16 + mrt!L16 + apr!O16+ mei!N16+ jun!M16+ jul!O16+ aug!M16 +  sep!M16 + I16)</f>
        <v>3416</v>
      </c>
    </row>
    <row r="17" spans="1:10" x14ac:dyDescent="0.25">
      <c r="A17" s="96" t="s">
        <v>117</v>
      </c>
      <c r="B17" s="97"/>
      <c r="C17" s="97"/>
      <c r="D17" s="97">
        <v>59</v>
      </c>
      <c r="E17" s="97">
        <v>84</v>
      </c>
      <c r="F17" s="97">
        <v>55</v>
      </c>
      <c r="G17" s="98">
        <f t="shared" si="1"/>
        <v>3</v>
      </c>
      <c r="H17" s="99">
        <f>SUM(feb!F17 + mrt!J17 + apr!M17+ mei!L17+ jun!K17+ jul!M17+ aug!K17 +  sep!K17 + G17)</f>
        <v>39</v>
      </c>
      <c r="I17" s="100">
        <f t="shared" si="0"/>
        <v>198</v>
      </c>
      <c r="J17" s="101">
        <f>SUM(feb!H17 + mrt!L17 + apr!O17+ mei!N17+ jun!M17+ jul!O17+ aug!M17 +  sep!M17 + I17)</f>
        <v>3300</v>
      </c>
    </row>
    <row r="18" spans="1:10" x14ac:dyDescent="0.25">
      <c r="A18" s="96" t="s">
        <v>68</v>
      </c>
      <c r="B18" s="97">
        <v>52</v>
      </c>
      <c r="C18" s="97"/>
      <c r="D18" s="97"/>
      <c r="E18" s="97"/>
      <c r="F18" s="97">
        <v>45</v>
      </c>
      <c r="G18" s="98">
        <f t="shared" si="1"/>
        <v>2</v>
      </c>
      <c r="H18" s="99">
        <f>SUM(feb!F18 + mrt!J18 + apr!M18+ mei!L18+ jun!K18+ jul!M18+ aug!K18 +  sep!K18 + G18)</f>
        <v>24</v>
      </c>
      <c r="I18" s="100">
        <f t="shared" si="0"/>
        <v>97</v>
      </c>
      <c r="J18" s="101">
        <f>SUM(feb!H18 + mrt!L18 + apr!O18+ mei!N18+ jun!M18+ jul!O18+ aug!M18 +  sep!M18 + I18)</f>
        <v>1256</v>
      </c>
    </row>
    <row r="19" spans="1:10" x14ac:dyDescent="0.25">
      <c r="A19" s="96" t="s">
        <v>99</v>
      </c>
      <c r="B19" s="97"/>
      <c r="C19" s="97"/>
      <c r="D19" s="97"/>
      <c r="E19" s="97"/>
      <c r="F19" s="97"/>
      <c r="G19" s="98">
        <f t="shared" si="1"/>
        <v>0</v>
      </c>
      <c r="H19" s="99">
        <f>SUM(feb!F19 + mrt!J19 + apr!M19+ mei!L19+ jun!K19+ jul!M19+ aug!K19 +  sep!K19 + G19)</f>
        <v>21</v>
      </c>
      <c r="I19" s="100">
        <f t="shared" si="0"/>
        <v>0</v>
      </c>
      <c r="J19" s="101">
        <f>SUM(feb!H19 + mrt!L19 + apr!O19+ mei!N19+ jun!M19+ jul!O19+ aug!M19 +  sep!M19 + I19)</f>
        <v>1425</v>
      </c>
    </row>
    <row r="20" spans="1:10" x14ac:dyDescent="0.25">
      <c r="A20" s="96" t="s">
        <v>4</v>
      </c>
      <c r="B20" s="97"/>
      <c r="C20" s="97"/>
      <c r="D20" s="97"/>
      <c r="E20" s="97"/>
      <c r="F20" s="97"/>
      <c r="G20" s="98">
        <f t="shared" si="1"/>
        <v>0</v>
      </c>
      <c r="H20" s="99">
        <f>SUM(feb!F20 + mrt!J20 + apr!M20+ mei!L20+ jun!K20+ jul!M20+ aug!K20 +  sep!K20 + G20)</f>
        <v>0</v>
      </c>
      <c r="I20" s="100">
        <f t="shared" si="0"/>
        <v>0</v>
      </c>
      <c r="J20" s="101">
        <f>SUM(feb!H20 + mrt!L20 + apr!O20+ mei!N20+ jun!M20+ jul!O20+ aug!M20 +  sep!M20 + I20)</f>
        <v>0</v>
      </c>
    </row>
    <row r="21" spans="1:10" x14ac:dyDescent="0.25">
      <c r="A21" s="96" t="s">
        <v>73</v>
      </c>
      <c r="B21" s="97"/>
      <c r="C21" s="97"/>
      <c r="D21" s="97"/>
      <c r="E21" s="97"/>
      <c r="F21" s="97"/>
      <c r="G21" s="98">
        <f t="shared" si="1"/>
        <v>0</v>
      </c>
      <c r="H21" s="99">
        <f>SUM(feb!F21 + mrt!J21 + apr!M21+ mei!L21+ jun!K21+ jul!M21+ aug!K21 +  sep!K21 + G21)</f>
        <v>8</v>
      </c>
      <c r="I21" s="100">
        <f t="shared" si="0"/>
        <v>0</v>
      </c>
      <c r="J21" s="101">
        <f>SUM(feb!H21 + mrt!L21 + apr!O21+ mei!N21+ jun!M21+ jul!O21+ aug!M21 +  sep!M21 + I21)</f>
        <v>460</v>
      </c>
    </row>
    <row r="22" spans="1:10" x14ac:dyDescent="0.25">
      <c r="A22" s="96" t="s">
        <v>85</v>
      </c>
      <c r="B22" s="97"/>
      <c r="C22" s="97"/>
      <c r="D22" s="97"/>
      <c r="E22" s="97"/>
      <c r="F22" s="97"/>
      <c r="G22" s="98">
        <f t="shared" si="1"/>
        <v>0</v>
      </c>
      <c r="H22" s="99">
        <f>SUM(feb!F22 + mrt!J22 + apr!M22+ mei!L22+ jun!K22+ jul!M22+ aug!K22 +  sep!K22 + G22)</f>
        <v>11</v>
      </c>
      <c r="I22" s="100">
        <f t="shared" si="0"/>
        <v>0</v>
      </c>
      <c r="J22" s="101">
        <f>SUM(feb!H22 + mrt!L22 + apr!O22+ mei!N22+ jun!M22+ jul!O22+ aug!M22 +  sep!M22 + I22)</f>
        <v>984</v>
      </c>
    </row>
    <row r="23" spans="1:10" x14ac:dyDescent="0.25">
      <c r="A23" s="96" t="s">
        <v>5</v>
      </c>
      <c r="B23" s="97">
        <v>71</v>
      </c>
      <c r="C23" s="97">
        <v>97</v>
      </c>
      <c r="D23" s="97">
        <v>71</v>
      </c>
      <c r="E23" s="97">
        <v>90</v>
      </c>
      <c r="F23" s="97">
        <v>57</v>
      </c>
      <c r="G23" s="98">
        <f t="shared" si="1"/>
        <v>5</v>
      </c>
      <c r="H23" s="99">
        <f>SUM(feb!F23 + mrt!J23 + apr!M23+ mei!L23+ jun!K23+ jul!M23+ aug!K23 +  sep!K23 + G23)</f>
        <v>50</v>
      </c>
      <c r="I23" s="100">
        <f t="shared" si="0"/>
        <v>386</v>
      </c>
      <c r="J23" s="101">
        <f>SUM(feb!H23 + mrt!L23 + apr!O23+ mei!N23+ jun!M23+ jul!O23+ aug!M23 +  sep!M23 + I23)</f>
        <v>4665</v>
      </c>
    </row>
    <row r="24" spans="1:10" x14ac:dyDescent="0.25">
      <c r="A24" s="96" t="s">
        <v>90</v>
      </c>
      <c r="B24" s="97"/>
      <c r="C24" s="97"/>
      <c r="D24" s="97"/>
      <c r="E24" s="97"/>
      <c r="F24" s="97"/>
      <c r="G24" s="98">
        <f t="shared" si="1"/>
        <v>0</v>
      </c>
      <c r="H24" s="99">
        <f>SUM(feb!F24 + mrt!J24 + apr!M24+ mei!L24+ jun!K24+ jul!M24+ aug!K24 +  sep!K24 + G24)</f>
        <v>0</v>
      </c>
      <c r="I24" s="100">
        <f t="shared" si="0"/>
        <v>0</v>
      </c>
      <c r="J24" s="101">
        <f>SUM(feb!H24 + mrt!L24 + apr!O24+ mei!N24+ jun!M24+ jul!O24+ aug!M24 +  sep!M24 + I24)</f>
        <v>0</v>
      </c>
    </row>
    <row r="25" spans="1:10" x14ac:dyDescent="0.25">
      <c r="A25" s="96" t="s">
        <v>27</v>
      </c>
      <c r="B25" s="97"/>
      <c r="C25" s="97"/>
      <c r="D25" s="97"/>
      <c r="E25" s="97"/>
      <c r="F25" s="97"/>
      <c r="G25" s="98">
        <f t="shared" si="1"/>
        <v>0</v>
      </c>
      <c r="H25" s="99">
        <f>SUM(feb!F25 + mrt!J25 + apr!M25+ mei!L25+ jun!K25+ jul!M25+ aug!K25 +  sep!K25 + G25)</f>
        <v>2</v>
      </c>
      <c r="I25" s="100">
        <f t="shared" si="0"/>
        <v>0</v>
      </c>
      <c r="J25" s="101">
        <f>SUM(feb!H25 + mrt!L25 + apr!O25+ mei!N25+ jun!M25+ jul!O25+ aug!M25 +  sep!M25 + I25)</f>
        <v>126</v>
      </c>
    </row>
    <row r="26" spans="1:10" x14ac:dyDescent="0.25">
      <c r="A26" s="96" t="s">
        <v>105</v>
      </c>
      <c r="B26" s="97">
        <v>63</v>
      </c>
      <c r="C26" s="97">
        <v>81</v>
      </c>
      <c r="D26" s="97">
        <v>59</v>
      </c>
      <c r="E26" s="97">
        <v>84</v>
      </c>
      <c r="F26" s="97">
        <v>55</v>
      </c>
      <c r="G26" s="98">
        <f t="shared" si="1"/>
        <v>5</v>
      </c>
      <c r="H26" s="99">
        <f>SUM(feb!F26 + mrt!J26 + apr!M26+ mei!L26+ jun!K26+ jul!M26+ aug!K26 +  sep!K26 + G26)</f>
        <v>72</v>
      </c>
      <c r="I26" s="100">
        <f t="shared" si="0"/>
        <v>342</v>
      </c>
      <c r="J26" s="101">
        <f>SUM(feb!H26 + mrt!L26 + apr!O26+ mei!N26+ jun!M26+ jul!O26+ aug!M26 +  sep!M26 + I26)</f>
        <v>6087</v>
      </c>
    </row>
    <row r="27" spans="1:10" x14ac:dyDescent="0.25">
      <c r="A27" s="96" t="s">
        <v>69</v>
      </c>
      <c r="B27" s="97">
        <v>71</v>
      </c>
      <c r="C27" s="97"/>
      <c r="D27" s="97">
        <v>71</v>
      </c>
      <c r="E27" s="97"/>
      <c r="F27" s="97"/>
      <c r="G27" s="98">
        <f t="shared" si="1"/>
        <v>2</v>
      </c>
      <c r="H27" s="99">
        <f>SUM(feb!F27 + mrt!J27 + apr!M27+ mei!L27+ jun!K27+ jul!M27+ aug!K27 +  sep!K27 + G27)</f>
        <v>16</v>
      </c>
      <c r="I27" s="100">
        <f t="shared" si="0"/>
        <v>142</v>
      </c>
      <c r="J27" s="101">
        <f>SUM(feb!H27 + mrt!L27 + apr!O27+ mei!N27+ jun!M27+ jul!O27+ aug!M27 +  sep!M27 + I27)</f>
        <v>1278</v>
      </c>
    </row>
    <row r="28" spans="1:10" x14ac:dyDescent="0.25">
      <c r="A28" s="96" t="s">
        <v>70</v>
      </c>
      <c r="B28" s="97"/>
      <c r="C28" s="97">
        <v>81</v>
      </c>
      <c r="D28" s="97">
        <v>59</v>
      </c>
      <c r="E28" s="97">
        <v>84</v>
      </c>
      <c r="F28" s="97">
        <v>55</v>
      </c>
      <c r="G28" s="98">
        <f t="shared" si="1"/>
        <v>4</v>
      </c>
      <c r="H28" s="99">
        <f>SUM(feb!F28 + mrt!J28 + apr!M28+ mei!L28+ jun!K28+ jul!M28+ aug!K28 +  sep!K28 + G28)</f>
        <v>39</v>
      </c>
      <c r="I28" s="100">
        <f t="shared" si="0"/>
        <v>279</v>
      </c>
      <c r="J28" s="101">
        <f>SUM(feb!H28 + mrt!L28 + apr!O28+ mei!N28+ jun!M28+ jul!O28+ aug!M28 +  sep!M28 + I28)</f>
        <v>3266</v>
      </c>
    </row>
    <row r="29" spans="1:10" x14ac:dyDescent="0.25">
      <c r="A29" s="96" t="s">
        <v>6</v>
      </c>
      <c r="B29" s="97">
        <v>63</v>
      </c>
      <c r="C29" s="97">
        <v>81</v>
      </c>
      <c r="D29" s="97"/>
      <c r="E29" s="97">
        <v>84</v>
      </c>
      <c r="F29" s="97">
        <v>55</v>
      </c>
      <c r="G29" s="98">
        <f t="shared" si="1"/>
        <v>4</v>
      </c>
      <c r="H29" s="99">
        <f>SUM(feb!F29 + mrt!J29 + apr!M29+ mei!L29+ jun!K29+ jul!M29+ aug!K29 +  sep!K29 + G29)</f>
        <v>53</v>
      </c>
      <c r="I29" s="100">
        <f t="shared" si="0"/>
        <v>283</v>
      </c>
      <c r="J29" s="101">
        <f>SUM(feb!H29 + mrt!L29 + apr!O29+ mei!N29+ jun!M29+ jul!O29+ aug!M29 +  sep!M29 + I29)</f>
        <v>4442</v>
      </c>
    </row>
    <row r="30" spans="1:10" x14ac:dyDescent="0.25">
      <c r="A30" s="96" t="s">
        <v>7</v>
      </c>
      <c r="B30" s="97">
        <v>52</v>
      </c>
      <c r="C30" s="97"/>
      <c r="D30" s="97">
        <v>52</v>
      </c>
      <c r="E30" s="97"/>
      <c r="F30" s="97">
        <v>45</v>
      </c>
      <c r="G30" s="98">
        <f t="shared" si="1"/>
        <v>3</v>
      </c>
      <c r="H30" s="99">
        <f>SUM(feb!F30 + mrt!J30 + apr!M30+ mei!L30+ jun!K30+ jul!M30+ aug!K30 +  sep!K30 + G30)</f>
        <v>20</v>
      </c>
      <c r="I30" s="100">
        <f t="shared" si="0"/>
        <v>149</v>
      </c>
      <c r="J30" s="101">
        <f>SUM(feb!H30 + mrt!L30 + apr!O30+ mei!N30+ jun!M30+ jul!O30+ aug!M30 +  sep!M30 + I30)</f>
        <v>1100</v>
      </c>
    </row>
    <row r="31" spans="1:10" x14ac:dyDescent="0.25">
      <c r="A31" s="96" t="s">
        <v>127</v>
      </c>
      <c r="B31" s="97"/>
      <c r="C31" s="97"/>
      <c r="D31" s="97"/>
      <c r="E31" s="97"/>
      <c r="F31" s="97"/>
      <c r="G31" s="98">
        <f t="shared" si="1"/>
        <v>0</v>
      </c>
      <c r="H31" s="99">
        <f>SUM(feb!F31 + mrt!J31 + apr!M31+ mei!L31+ jun!K31+ jul!M31+ aug!K31 +  sep!K31 + G31)</f>
        <v>22</v>
      </c>
      <c r="I31" s="100">
        <f t="shared" si="0"/>
        <v>0</v>
      </c>
      <c r="J31" s="101">
        <f>SUM(feb!H31 + mrt!L31 + apr!O31+ mei!N31+ jun!M31+ jul!O31+ aug!M31 +  sep!M31 + I31)</f>
        <v>1476</v>
      </c>
    </row>
    <row r="32" spans="1:10" x14ac:dyDescent="0.25">
      <c r="A32" s="96" t="s">
        <v>8</v>
      </c>
      <c r="B32" s="97">
        <v>71</v>
      </c>
      <c r="C32" s="97">
        <v>97</v>
      </c>
      <c r="D32" s="97"/>
      <c r="E32" s="97">
        <v>90</v>
      </c>
      <c r="F32" s="97">
        <v>57</v>
      </c>
      <c r="G32" s="98">
        <f t="shared" si="1"/>
        <v>4</v>
      </c>
      <c r="H32" s="99">
        <f>SUM(feb!F32 + mrt!J32 + apr!M32+ mei!L32+ jun!K32+ jul!M32+ aug!K32 +  sep!K32 + G32)</f>
        <v>60</v>
      </c>
      <c r="I32" s="100">
        <f t="shared" si="0"/>
        <v>315</v>
      </c>
      <c r="J32" s="101">
        <f>SUM(feb!H32 + mrt!L32 + apr!O32+ mei!N32+ jun!M32+ jul!O32+ aug!M32 +  sep!M32 + I32)</f>
        <v>5530</v>
      </c>
    </row>
    <row r="33" spans="1:10" x14ac:dyDescent="0.25">
      <c r="A33" s="96" t="s">
        <v>107</v>
      </c>
      <c r="B33" s="97"/>
      <c r="C33" s="97"/>
      <c r="D33" s="97"/>
      <c r="E33" s="97"/>
      <c r="F33" s="97"/>
      <c r="G33" s="98">
        <f t="shared" si="1"/>
        <v>0</v>
      </c>
      <c r="H33" s="99">
        <f>SUM(feb!F33 + mrt!J33 + apr!M33+ mei!L33+ jun!K33+ jul!M33+ aug!K33 +  sep!K33 + G33)</f>
        <v>14</v>
      </c>
      <c r="I33" s="100">
        <f t="shared" si="0"/>
        <v>0</v>
      </c>
      <c r="J33" s="101">
        <f>SUM(feb!H33 + mrt!L33 + apr!O33+ mei!N33+ jun!M33+ jul!O33+ aug!M33 +  sep!M33 + I33)</f>
        <v>1238</v>
      </c>
    </row>
    <row r="34" spans="1:10" x14ac:dyDescent="0.25">
      <c r="A34" s="102" t="s">
        <v>82</v>
      </c>
      <c r="B34" s="97">
        <v>71</v>
      </c>
      <c r="C34" s="97"/>
      <c r="D34" s="97"/>
      <c r="E34" s="97"/>
      <c r="F34" s="97">
        <v>57</v>
      </c>
      <c r="G34" s="98">
        <f t="shared" si="1"/>
        <v>2</v>
      </c>
      <c r="H34" s="99">
        <f>SUM(feb!F34 + mrt!J34 + apr!M34+ mei!L34+ jun!K34+ jul!M34+ aug!K34 +  sep!K34 + G34)</f>
        <v>24</v>
      </c>
      <c r="I34" s="100">
        <f t="shared" si="0"/>
        <v>128</v>
      </c>
      <c r="J34" s="101">
        <f>SUM(feb!H34 + mrt!L34 + apr!O34+ mei!N34+ jun!M34+ jul!O34+ aug!M34 +  sep!M34 + I34)</f>
        <v>1940</v>
      </c>
    </row>
    <row r="35" spans="1:10" x14ac:dyDescent="0.25">
      <c r="A35" s="102" t="s">
        <v>98</v>
      </c>
      <c r="B35" s="97"/>
      <c r="C35" s="97"/>
      <c r="D35" s="97"/>
      <c r="E35" s="97"/>
      <c r="F35" s="97">
        <v>45</v>
      </c>
      <c r="G35" s="98">
        <f t="shared" si="1"/>
        <v>1</v>
      </c>
      <c r="H35" s="99">
        <f>SUM(feb!F35 + mrt!J35 + apr!M35+ mei!L35+ jun!K35+ jul!M35+ aug!K35 +  sep!K35 + G35)</f>
        <v>12</v>
      </c>
      <c r="I35" s="100">
        <f t="shared" si="0"/>
        <v>45</v>
      </c>
      <c r="J35" s="101">
        <f>SUM(feb!H35 + mrt!L35 + apr!O35+ mei!N35+ jun!M35+ jul!O35+ aug!M35 +  sep!M35 + I35)</f>
        <v>741</v>
      </c>
    </row>
    <row r="36" spans="1:10" x14ac:dyDescent="0.25">
      <c r="A36" s="102" t="s">
        <v>100</v>
      </c>
      <c r="B36" s="97">
        <v>71</v>
      </c>
      <c r="C36" s="97"/>
      <c r="D36" s="97">
        <v>71</v>
      </c>
      <c r="E36" s="97"/>
      <c r="F36" s="97">
        <v>75</v>
      </c>
      <c r="G36" s="98">
        <f t="shared" si="1"/>
        <v>3</v>
      </c>
      <c r="H36" s="99">
        <f>SUM(feb!F36 + mrt!J36 + apr!M36+ mei!L36+ jun!K36+ jul!M36+ aug!K36 +  sep!K36 + G36)</f>
        <v>14</v>
      </c>
      <c r="I36" s="100">
        <f t="shared" ref="I36:I69" si="2">SUM(B36:F36)</f>
        <v>217</v>
      </c>
      <c r="J36" s="101">
        <f>SUM(feb!H36 + mrt!L36 + apr!O36+ mei!N36+ jun!M36+ jul!O36+ aug!M36 +  sep!M36 + I36)</f>
        <v>1293</v>
      </c>
    </row>
    <row r="37" spans="1:10" x14ac:dyDescent="0.25">
      <c r="A37" s="102" t="s">
        <v>109</v>
      </c>
      <c r="B37" s="97">
        <v>71</v>
      </c>
      <c r="C37" s="97">
        <v>100</v>
      </c>
      <c r="D37" s="97"/>
      <c r="E37" s="97">
        <v>90</v>
      </c>
      <c r="F37" s="97">
        <v>57</v>
      </c>
      <c r="G37" s="98">
        <f t="shared" si="1"/>
        <v>4</v>
      </c>
      <c r="H37" s="99">
        <f>SUM(feb!F37 + mrt!J37 + apr!M37+ mei!L37+ jun!K37+ jul!M37+ aug!K37 +  sep!K37 + G37)</f>
        <v>37</v>
      </c>
      <c r="I37" s="100">
        <f t="shared" si="2"/>
        <v>318</v>
      </c>
      <c r="J37" s="101">
        <f>SUM(feb!H37 + mrt!L37 + apr!O37+ mei!N37+ jun!M37+ jul!O37+ aug!M37 +  sep!M37 + I37)</f>
        <v>3603</v>
      </c>
    </row>
    <row r="38" spans="1:10" x14ac:dyDescent="0.25">
      <c r="A38" s="102" t="s">
        <v>116</v>
      </c>
      <c r="B38" s="97"/>
      <c r="C38" s="97">
        <v>97</v>
      </c>
      <c r="D38" s="97">
        <v>71</v>
      </c>
      <c r="E38" s="97">
        <v>90</v>
      </c>
      <c r="F38" s="97">
        <v>57</v>
      </c>
      <c r="G38" s="98">
        <f t="shared" si="1"/>
        <v>4</v>
      </c>
      <c r="H38" s="99">
        <f>SUM(feb!F38 + mrt!J38 + apr!M38+ mei!L38+ jun!K38+ jul!M38+ aug!K38 +  sep!K38 + G38)</f>
        <v>47</v>
      </c>
      <c r="I38" s="100">
        <f t="shared" si="2"/>
        <v>315</v>
      </c>
      <c r="J38" s="101">
        <f>SUM(feb!H38 + mrt!L38 + apr!O38+ mei!N38+ jun!M38+ jul!O38+ aug!M38 +  sep!M38 + I38)</f>
        <v>4026</v>
      </c>
    </row>
    <row r="39" spans="1:10" x14ac:dyDescent="0.25">
      <c r="A39" s="102" t="s">
        <v>74</v>
      </c>
      <c r="B39" s="97"/>
      <c r="C39" s="97"/>
      <c r="D39" s="97"/>
      <c r="E39" s="97"/>
      <c r="F39" s="97"/>
      <c r="G39" s="98">
        <f t="shared" si="1"/>
        <v>0</v>
      </c>
      <c r="H39" s="99">
        <f>SUM(feb!F39 + mrt!J39 + apr!M39+ mei!L39+ jun!K39+ jul!M39+ aug!K39 +  sep!K39 + G39)</f>
        <v>0</v>
      </c>
      <c r="I39" s="100">
        <f t="shared" si="2"/>
        <v>0</v>
      </c>
      <c r="J39" s="101">
        <f>SUM(feb!H39 + mrt!L39 + apr!O39+ mei!N39+ jun!M39+ jul!O39+ aug!M39 +  sep!M39 + I39)</f>
        <v>0</v>
      </c>
    </row>
    <row r="40" spans="1:10" x14ac:dyDescent="0.25">
      <c r="A40" s="102" t="s">
        <v>94</v>
      </c>
      <c r="B40" s="97">
        <v>71</v>
      </c>
      <c r="C40" s="97"/>
      <c r="D40" s="97">
        <v>59</v>
      </c>
      <c r="E40" s="97">
        <v>90</v>
      </c>
      <c r="F40" s="97">
        <v>57</v>
      </c>
      <c r="G40" s="98">
        <f t="shared" si="1"/>
        <v>4</v>
      </c>
      <c r="H40" s="99">
        <f>SUM(feb!F40 + mrt!J40 + apr!M40+ mei!L40+ jun!K40+ jul!M40+ aug!K40 +  sep!K40 + G40)</f>
        <v>32</v>
      </c>
      <c r="I40" s="100">
        <f t="shared" si="2"/>
        <v>277</v>
      </c>
      <c r="J40" s="101">
        <f>SUM(feb!H40 + mrt!L40 + apr!O40+ mei!N40+ jun!M40+ jul!O40+ aug!M40 +  sep!M40 + I40)</f>
        <v>2917</v>
      </c>
    </row>
    <row r="41" spans="1:10" x14ac:dyDescent="0.25">
      <c r="A41" s="96" t="s">
        <v>79</v>
      </c>
      <c r="B41" s="97">
        <v>52</v>
      </c>
      <c r="C41" s="97"/>
      <c r="D41" s="97">
        <v>52</v>
      </c>
      <c r="E41" s="97"/>
      <c r="F41" s="97"/>
      <c r="G41" s="98">
        <f t="shared" si="1"/>
        <v>2</v>
      </c>
      <c r="H41" s="99">
        <f>SUM(feb!F41 + mrt!J41 + apr!M41+ mei!L41+ jun!K41+ jul!M41+ aug!K41 +  sep!K41 + G41)</f>
        <v>22</v>
      </c>
      <c r="I41" s="100">
        <f t="shared" si="2"/>
        <v>104</v>
      </c>
      <c r="J41" s="101">
        <f>SUM(feb!H41 + mrt!L41 + apr!O41+ mei!N41+ jun!M41+ jul!O41+ aug!M41 +  sep!M41 + I41)</f>
        <v>1194</v>
      </c>
    </row>
    <row r="42" spans="1:10" x14ac:dyDescent="0.25">
      <c r="A42" s="96" t="s">
        <v>9</v>
      </c>
      <c r="B42" s="97"/>
      <c r="C42" s="97"/>
      <c r="D42" s="97">
        <v>52</v>
      </c>
      <c r="E42" s="97"/>
      <c r="F42" s="97">
        <v>45</v>
      </c>
      <c r="G42" s="98">
        <f t="shared" si="1"/>
        <v>2</v>
      </c>
      <c r="H42" s="99">
        <f>SUM(feb!F42 + mrt!J42 + apr!M42+ mei!L42+ jun!K42+ jul!M42+ aug!K42 +  sep!K42 + G42)</f>
        <v>28</v>
      </c>
      <c r="I42" s="100">
        <f t="shared" si="2"/>
        <v>97</v>
      </c>
      <c r="J42" s="101">
        <f>SUM(feb!H42 + mrt!L42 + apr!O42+ mei!N42+ jun!M42+ jul!O42+ aug!M42 +  sep!M42 + I42)</f>
        <v>1796</v>
      </c>
    </row>
    <row r="43" spans="1:10" x14ac:dyDescent="0.25">
      <c r="A43" s="96" t="s">
        <v>52</v>
      </c>
      <c r="B43" s="97">
        <v>63</v>
      </c>
      <c r="C43" s="97">
        <v>81</v>
      </c>
      <c r="D43" s="97">
        <v>60</v>
      </c>
      <c r="E43" s="97">
        <v>82</v>
      </c>
      <c r="F43" s="97"/>
      <c r="G43" s="98">
        <f t="shared" si="1"/>
        <v>4</v>
      </c>
      <c r="H43" s="99">
        <f>SUM(feb!F43 + mrt!J43 + apr!M43+ mei!L43+ jun!K43+ jul!M43+ aug!K43 +  sep!K43 + G43)</f>
        <v>65</v>
      </c>
      <c r="I43" s="100">
        <f t="shared" ref="I43" si="3">SUM(B43:F43)</f>
        <v>286</v>
      </c>
      <c r="J43" s="101">
        <f>SUM(feb!H43 + mrt!L43 + apr!O43+ mei!N43+ jun!M43+ jul!O43+ aug!M43 +  sep!M43 + I43)</f>
        <v>4712</v>
      </c>
    </row>
    <row r="44" spans="1:10" x14ac:dyDescent="0.25">
      <c r="A44" s="96" t="s">
        <v>114</v>
      </c>
      <c r="B44" s="97"/>
      <c r="C44" s="97"/>
      <c r="D44" s="97"/>
      <c r="E44" s="97"/>
      <c r="F44" s="97"/>
      <c r="G44" s="98">
        <f t="shared" si="1"/>
        <v>0</v>
      </c>
      <c r="H44" s="99">
        <f>SUM(feb!F44 + mrt!J44 + apr!M44+ mei!L44+ jun!K44+ jul!M44+ aug!K44 +  sep!K44 + G44)</f>
        <v>19</v>
      </c>
      <c r="I44" s="100">
        <f t="shared" si="2"/>
        <v>0</v>
      </c>
      <c r="J44" s="101">
        <f>SUM(feb!H44 + mrt!L44 + apr!O44+ mei!N44+ jun!M44+ jul!O44+ aug!M44 +  sep!M44 + I44)</f>
        <v>1860</v>
      </c>
    </row>
    <row r="45" spans="1:10" x14ac:dyDescent="0.25">
      <c r="A45" s="96" t="s">
        <v>83</v>
      </c>
      <c r="B45" s="97">
        <v>86</v>
      </c>
      <c r="C45" s="97">
        <v>100</v>
      </c>
      <c r="D45" s="97"/>
      <c r="E45" s="97"/>
      <c r="F45" s="97">
        <v>57</v>
      </c>
      <c r="G45" s="98">
        <f t="shared" si="1"/>
        <v>3</v>
      </c>
      <c r="H45" s="99">
        <f>SUM(feb!F45 + mrt!J45 + apr!M45+ mei!L45+ jun!K45+ jul!M45+ aug!K45 +  sep!K45 + G45)</f>
        <v>37</v>
      </c>
      <c r="I45" s="100">
        <f t="shared" si="2"/>
        <v>243</v>
      </c>
      <c r="J45" s="101">
        <f>SUM(feb!H45 + mrt!L45 + apr!O45+ mei!N45+ jun!M45+ jul!O45+ aug!M45 +  sep!M45 + I45)</f>
        <v>3644</v>
      </c>
    </row>
    <row r="46" spans="1:10" x14ac:dyDescent="0.25">
      <c r="A46" s="96" t="s">
        <v>115</v>
      </c>
      <c r="B46" s="97"/>
      <c r="C46" s="97"/>
      <c r="D46" s="97"/>
      <c r="E46" s="97"/>
      <c r="F46" s="97"/>
      <c r="G46" s="98">
        <f t="shared" si="1"/>
        <v>0</v>
      </c>
      <c r="H46" s="99">
        <f>SUM(feb!F46 + mrt!J46 + apr!M46+ mei!L46+ jun!K46+ jul!M46+ aug!K46 +  sep!K46 + G46)</f>
        <v>0</v>
      </c>
      <c r="I46" s="100">
        <f t="shared" si="2"/>
        <v>0</v>
      </c>
      <c r="J46" s="101">
        <f>SUM(feb!H46 + mrt!L46 + apr!O46+ mei!N46+ jun!M46+ jul!O46+ aug!M46 +  sep!M46 + I46)</f>
        <v>0</v>
      </c>
    </row>
    <row r="47" spans="1:10" x14ac:dyDescent="0.25">
      <c r="A47" s="96" t="s">
        <v>26</v>
      </c>
      <c r="B47" s="97"/>
      <c r="C47" s="97"/>
      <c r="D47" s="97"/>
      <c r="E47" s="97"/>
      <c r="F47" s="97"/>
      <c r="G47" s="98">
        <f t="shared" si="1"/>
        <v>0</v>
      </c>
      <c r="H47" s="99">
        <f>SUM(feb!F47 + mrt!J47 + apr!M47+ mei!L47+ jun!K47+ jul!M47+ aug!K47 +  sep!K47 + G47)</f>
        <v>10</v>
      </c>
      <c r="I47" s="100">
        <f t="shared" si="2"/>
        <v>0</v>
      </c>
      <c r="J47" s="101">
        <f>SUM(feb!H47 + mrt!L47 + apr!O47+ mei!N47+ jun!M47+ jul!O47+ aug!M47 +  sep!M47 + I47)</f>
        <v>807</v>
      </c>
    </row>
    <row r="48" spans="1:10" x14ac:dyDescent="0.25">
      <c r="A48" s="96" t="s">
        <v>66</v>
      </c>
      <c r="B48" s="97"/>
      <c r="C48" s="97"/>
      <c r="D48" s="97"/>
      <c r="E48" s="97"/>
      <c r="F48" s="97"/>
      <c r="G48" s="98">
        <f t="shared" si="1"/>
        <v>0</v>
      </c>
      <c r="H48" s="99">
        <f>SUM(feb!F48 + mrt!J48 + apr!M48+ mei!L48+ jun!K48+ jul!M48+ aug!K48 +  sep!K48 + G48)</f>
        <v>0</v>
      </c>
      <c r="I48" s="100">
        <f t="shared" si="2"/>
        <v>0</v>
      </c>
      <c r="J48" s="101">
        <f>SUM(feb!H48 + mrt!L48 + apr!O48+ mei!N48+ jun!M48+ jul!O48+ aug!M48 +  sep!M48 + I48)</f>
        <v>0</v>
      </c>
    </row>
    <row r="49" spans="1:10" x14ac:dyDescent="0.25">
      <c r="A49" s="96" t="s">
        <v>10</v>
      </c>
      <c r="B49" s="97"/>
      <c r="C49" s="97"/>
      <c r="D49" s="97"/>
      <c r="E49" s="97"/>
      <c r="F49" s="97"/>
      <c r="G49" s="98">
        <f t="shared" si="1"/>
        <v>0</v>
      </c>
      <c r="H49" s="99">
        <f>SUM(feb!F49 + mrt!J49 + apr!M49+ mei!L49+ jun!K49+ jul!M49+ aug!K49 +  sep!K49 + G49)</f>
        <v>4</v>
      </c>
      <c r="I49" s="100">
        <f t="shared" si="2"/>
        <v>0</v>
      </c>
      <c r="J49" s="101">
        <f>SUM(feb!H49 + mrt!L49 + apr!O49+ mei!N49+ jun!M49+ jul!O49+ aug!M49 +  sep!M49 + I49)</f>
        <v>240</v>
      </c>
    </row>
    <row r="50" spans="1:10" x14ac:dyDescent="0.25">
      <c r="A50" s="96" t="s">
        <v>81</v>
      </c>
      <c r="B50" s="97">
        <v>63</v>
      </c>
      <c r="C50" s="97"/>
      <c r="D50" s="97">
        <v>59</v>
      </c>
      <c r="E50" s="97">
        <v>84</v>
      </c>
      <c r="F50" s="97">
        <v>55</v>
      </c>
      <c r="G50" s="98">
        <f t="shared" si="1"/>
        <v>4</v>
      </c>
      <c r="H50" s="99">
        <f>SUM(feb!F50 + mrt!J50 + apr!M50+ mei!L50+ jun!K50+ jul!M50+ aug!K50 +  sep!K50 + G50)</f>
        <v>53</v>
      </c>
      <c r="I50" s="100">
        <f t="shared" si="2"/>
        <v>261</v>
      </c>
      <c r="J50" s="101">
        <f>SUM(feb!H50 + mrt!L50 + apr!O50+ mei!N50+ jun!M50+ jul!O50+ aug!M50 +  sep!M50 + I50)</f>
        <v>4406</v>
      </c>
    </row>
    <row r="51" spans="1:10" x14ac:dyDescent="0.25">
      <c r="A51" s="96" t="s">
        <v>11</v>
      </c>
      <c r="B51" s="97">
        <v>71</v>
      </c>
      <c r="C51" s="97"/>
      <c r="D51" s="97">
        <v>71</v>
      </c>
      <c r="E51" s="97">
        <v>90</v>
      </c>
      <c r="F51" s="97">
        <v>57</v>
      </c>
      <c r="G51" s="98">
        <f t="shared" si="1"/>
        <v>4</v>
      </c>
      <c r="H51" s="99">
        <f>SUM(feb!F51 + mrt!J51 + apr!M51+ mei!L51+ jun!K51+ jul!M51+ aug!K51 +  sep!K51 + G51)</f>
        <v>55</v>
      </c>
      <c r="I51" s="100">
        <f t="shared" si="2"/>
        <v>289</v>
      </c>
      <c r="J51" s="101">
        <f>SUM(feb!H51 + mrt!L51 + apr!O51+ mei!N51+ jun!M51+ jul!O51+ aug!M51 +  sep!M51 + I51)</f>
        <v>5217</v>
      </c>
    </row>
    <row r="52" spans="1:10" x14ac:dyDescent="0.25">
      <c r="A52" s="96" t="s">
        <v>55</v>
      </c>
      <c r="B52" s="97"/>
      <c r="C52" s="97"/>
      <c r="D52" s="97">
        <v>52</v>
      </c>
      <c r="E52" s="97"/>
      <c r="F52" s="97">
        <v>45</v>
      </c>
      <c r="G52" s="98">
        <f t="shared" si="1"/>
        <v>2</v>
      </c>
      <c r="H52" s="99">
        <f>SUM(feb!F52 + mrt!J52 + apr!M52+ mei!L52+ jun!K52+ jul!M52+ aug!K52 +  sep!K52 + G52)</f>
        <v>45</v>
      </c>
      <c r="I52" s="100">
        <f t="shared" si="2"/>
        <v>97</v>
      </c>
      <c r="J52" s="101">
        <f>SUM(feb!H52 + mrt!L52 + apr!O52+ mei!N52+ jun!M52+ jul!O52+ aug!M52 +  sep!M52 + I52)</f>
        <v>2723</v>
      </c>
    </row>
    <row r="53" spans="1:10" x14ac:dyDescent="0.25">
      <c r="A53" s="96" t="s">
        <v>12</v>
      </c>
      <c r="B53" s="97">
        <v>52</v>
      </c>
      <c r="C53" s="97"/>
      <c r="D53" s="97"/>
      <c r="E53" s="97"/>
      <c r="F53" s="97">
        <v>45</v>
      </c>
      <c r="G53" s="98">
        <f t="shared" si="1"/>
        <v>2</v>
      </c>
      <c r="H53" s="99">
        <f>SUM(feb!F53 + mrt!J53 + apr!M53+ mei!L53+ jun!K53+ jul!M53+ aug!K53 +  sep!K53 + G53)</f>
        <v>28</v>
      </c>
      <c r="I53" s="100">
        <f t="shared" si="2"/>
        <v>97</v>
      </c>
      <c r="J53" s="101">
        <f>SUM(feb!H53 + mrt!L53 + apr!O53+ mei!N53+ jun!M53+ jul!O53+ aug!M53 +  sep!M53 + I53)</f>
        <v>1520</v>
      </c>
    </row>
    <row r="54" spans="1:10" x14ac:dyDescent="0.25">
      <c r="A54" s="96" t="s">
        <v>13</v>
      </c>
      <c r="B54" s="97"/>
      <c r="C54" s="97"/>
      <c r="D54" s="97"/>
      <c r="E54" s="97"/>
      <c r="F54" s="97"/>
      <c r="G54" s="98">
        <f t="shared" si="1"/>
        <v>0</v>
      </c>
      <c r="H54" s="99">
        <f>SUM(feb!F54 + mrt!J54 + apr!M54+ mei!L54+ jun!K54+ jul!M54+ aug!K54 +  sep!K54 + G54)</f>
        <v>0</v>
      </c>
      <c r="I54" s="100">
        <f t="shared" si="2"/>
        <v>0</v>
      </c>
      <c r="J54" s="101">
        <f>SUM(feb!H54 + mrt!L54 + apr!O54+ mei!N54+ jun!M54+ jul!O54+ aug!M54 +  sep!M54 + I54)</f>
        <v>0</v>
      </c>
    </row>
    <row r="55" spans="1:10" x14ac:dyDescent="0.25">
      <c r="A55" s="96" t="s">
        <v>51</v>
      </c>
      <c r="B55" s="97">
        <v>71</v>
      </c>
      <c r="C55" s="97"/>
      <c r="D55" s="97"/>
      <c r="E55" s="97"/>
      <c r="F55" s="97"/>
      <c r="G55" s="98">
        <f t="shared" si="1"/>
        <v>1</v>
      </c>
      <c r="H55" s="99">
        <f>SUM(feb!F55 + mrt!J55 + apr!M55+ mei!L55+ jun!K55+ jul!M55+ aug!K55 +  sep!K55 + G55)</f>
        <v>20</v>
      </c>
      <c r="I55" s="100">
        <f t="shared" si="2"/>
        <v>71</v>
      </c>
      <c r="J55" s="101">
        <f>SUM(feb!H55 + mrt!L55 + apr!O55+ mei!N55+ jun!M55+ jul!O55+ aug!M55 +  sep!M55 + I55)</f>
        <v>1552</v>
      </c>
    </row>
    <row r="56" spans="1:10" x14ac:dyDescent="0.25">
      <c r="A56" s="96" t="s">
        <v>25</v>
      </c>
      <c r="B56" s="97"/>
      <c r="C56" s="97"/>
      <c r="D56" s="97"/>
      <c r="E56" s="97"/>
      <c r="F56" s="97">
        <v>45</v>
      </c>
      <c r="G56" s="98">
        <f t="shared" si="1"/>
        <v>1</v>
      </c>
      <c r="H56" s="99">
        <f>SUM(feb!F56 + mrt!J56 + apr!M56+ mei!L56+ jun!K56+ jul!M56+ aug!K56 +  sep!K56 + G56)</f>
        <v>3</v>
      </c>
      <c r="I56" s="100">
        <f t="shared" si="2"/>
        <v>45</v>
      </c>
      <c r="J56" s="101">
        <f>SUM(feb!H56 + mrt!L56 + apr!O56+ mei!N56+ jun!M56+ jul!O56+ aug!M56 +  sep!M56 + I56)</f>
        <v>183</v>
      </c>
    </row>
    <row r="57" spans="1:10" x14ac:dyDescent="0.25">
      <c r="A57" s="96" t="s">
        <v>144</v>
      </c>
      <c r="B57" s="97"/>
      <c r="C57" s="97"/>
      <c r="D57" s="97"/>
      <c r="E57" s="97"/>
      <c r="F57" s="97"/>
      <c r="G57" s="98">
        <f t="shared" si="1"/>
        <v>0</v>
      </c>
      <c r="H57" s="99">
        <f>SUM(feb!F57 + mrt!J57 + apr!M57+ mei!L57+ jun!K57+ jul!M57+ aug!K57 +  sep!K57 + G57)</f>
        <v>1</v>
      </c>
      <c r="I57" s="100">
        <f t="shared" ref="I57" si="4">SUM(B57:F57)</f>
        <v>0</v>
      </c>
      <c r="J57" s="101">
        <f>SUM(feb!H57 + mrt!L57 + apr!O57+ mei!N57+ jun!M57+ jul!O57+ aug!M57 +  sep!M57 + I57)</f>
        <v>55</v>
      </c>
    </row>
    <row r="58" spans="1:10" x14ac:dyDescent="0.25">
      <c r="A58" s="96" t="s">
        <v>88</v>
      </c>
      <c r="B58" s="97"/>
      <c r="C58" s="97">
        <v>81</v>
      </c>
      <c r="D58" s="97">
        <v>59</v>
      </c>
      <c r="E58" s="97">
        <v>84</v>
      </c>
      <c r="F58" s="97">
        <v>55</v>
      </c>
      <c r="G58" s="98">
        <f t="shared" si="1"/>
        <v>4</v>
      </c>
      <c r="H58" s="99">
        <f>SUM(feb!F58 + mrt!J58 + apr!M58+ mei!L58+ jun!K58+ jul!M58+ aug!K58 +  sep!K58 + G58)</f>
        <v>38</v>
      </c>
      <c r="I58" s="100">
        <f t="shared" si="2"/>
        <v>279</v>
      </c>
      <c r="J58" s="101">
        <f>SUM(feb!H58 + mrt!L58 + apr!O58+ mei!N58+ jun!M58+ jul!O58+ aug!M58 +  sep!M58 + I58)</f>
        <v>2982</v>
      </c>
    </row>
    <row r="59" spans="1:10" x14ac:dyDescent="0.25">
      <c r="A59" s="96" t="s">
        <v>71</v>
      </c>
      <c r="B59" s="97">
        <v>63</v>
      </c>
      <c r="C59" s="97"/>
      <c r="D59" s="97">
        <v>59</v>
      </c>
      <c r="E59" s="97">
        <v>84</v>
      </c>
      <c r="F59" s="97">
        <v>55</v>
      </c>
      <c r="G59" s="98">
        <f t="shared" si="1"/>
        <v>4</v>
      </c>
      <c r="H59" s="99">
        <f>SUM(feb!F59 + mrt!J59 + apr!M59+ mei!L59+ jun!K59+ jul!M59+ aug!K59 +  sep!K59 + G59)</f>
        <v>48</v>
      </c>
      <c r="I59" s="100">
        <f t="shared" si="2"/>
        <v>261</v>
      </c>
      <c r="J59" s="101">
        <f>SUM(feb!H59 + mrt!L59 + apr!O59+ mei!N59+ jun!M59+ jul!O59+ aug!M59 +  sep!M59 + I59)</f>
        <v>4018</v>
      </c>
    </row>
    <row r="60" spans="1:10" x14ac:dyDescent="0.25">
      <c r="A60" s="96" t="s">
        <v>110</v>
      </c>
      <c r="B60" s="97"/>
      <c r="C60" s="97"/>
      <c r="D60" s="97"/>
      <c r="E60" s="97"/>
      <c r="F60" s="97"/>
      <c r="G60" s="98">
        <f t="shared" si="1"/>
        <v>0</v>
      </c>
      <c r="H60" s="99">
        <f>SUM(feb!F60 + mrt!J60 + apr!M60+ mei!L60+ jun!K60+ jul!M60+ aug!K60 +  sep!K60 + G60)</f>
        <v>0</v>
      </c>
      <c r="I60" s="100">
        <f t="shared" si="2"/>
        <v>0</v>
      </c>
      <c r="J60" s="101">
        <f>SUM(feb!H60 + mrt!L60 + apr!O60+ mei!N60+ jun!M60+ jul!O60+ aug!M60 +  sep!M60 + I60)</f>
        <v>0</v>
      </c>
    </row>
    <row r="61" spans="1:10" x14ac:dyDescent="0.25">
      <c r="A61" s="96" t="s">
        <v>59</v>
      </c>
      <c r="B61" s="97"/>
      <c r="C61" s="97"/>
      <c r="D61" s="97"/>
      <c r="E61" s="97"/>
      <c r="F61" s="97"/>
      <c r="G61" s="98">
        <f t="shared" si="1"/>
        <v>0</v>
      </c>
      <c r="H61" s="99">
        <f>SUM(feb!F61 + mrt!J61 + apr!M61+ mei!L61+ jun!K61+ jul!M61+ aug!K61 +  sep!K61 + G61)</f>
        <v>2</v>
      </c>
      <c r="I61" s="100">
        <f t="shared" si="2"/>
        <v>0</v>
      </c>
      <c r="J61" s="101">
        <f>SUM(feb!H61 + mrt!L61 + apr!O61+ mei!N61+ jun!M61+ jul!O61+ aug!M61 +  sep!M61 + I61)</f>
        <v>117</v>
      </c>
    </row>
    <row r="62" spans="1:10" x14ac:dyDescent="0.25">
      <c r="A62" s="96" t="s">
        <v>53</v>
      </c>
      <c r="B62" s="97">
        <v>63</v>
      </c>
      <c r="C62" s="97"/>
      <c r="D62" s="97"/>
      <c r="E62" s="97"/>
      <c r="F62" s="97"/>
      <c r="G62" s="98">
        <f t="shared" si="1"/>
        <v>1</v>
      </c>
      <c r="H62" s="99">
        <f>SUM(feb!F62 + mrt!J62 + apr!M62+ mei!L62+ jun!K62+ jul!M62+ aug!K62 +  sep!K62 + G62)</f>
        <v>36</v>
      </c>
      <c r="I62" s="100">
        <f t="shared" si="2"/>
        <v>63</v>
      </c>
      <c r="J62" s="101">
        <f>SUM(feb!H62 + mrt!L62 + apr!O62+ mei!N62+ jun!M62+ jul!O62+ aug!M62 +  sep!M62 + I62)</f>
        <v>3071</v>
      </c>
    </row>
    <row r="63" spans="1:10" x14ac:dyDescent="0.25">
      <c r="A63" s="96" t="s">
        <v>72</v>
      </c>
      <c r="B63" s="97"/>
      <c r="C63" s="97"/>
      <c r="D63" s="97"/>
      <c r="E63" s="97"/>
      <c r="F63" s="97">
        <v>55</v>
      </c>
      <c r="G63" s="98">
        <f t="shared" si="1"/>
        <v>1</v>
      </c>
      <c r="H63" s="99">
        <f>SUM(feb!F63 + mrt!J63 + apr!M63+ mei!L63+ jun!K63+ jul!M63+ aug!K63 +  sep!K63 + G63)</f>
        <v>8</v>
      </c>
      <c r="I63" s="100">
        <f t="shared" si="2"/>
        <v>55</v>
      </c>
      <c r="J63" s="101">
        <f>SUM(feb!H63 + mrt!L63 + apr!O63+ mei!N63+ jun!M63+ jul!O63+ aug!M63 +  sep!M63 + I63)</f>
        <v>548</v>
      </c>
    </row>
    <row r="64" spans="1:10" x14ac:dyDescent="0.25">
      <c r="A64" s="96" t="s">
        <v>14</v>
      </c>
      <c r="B64" s="97"/>
      <c r="C64" s="97"/>
      <c r="D64" s="97"/>
      <c r="E64" s="97"/>
      <c r="F64" s="97"/>
      <c r="G64" s="98">
        <f t="shared" si="1"/>
        <v>0</v>
      </c>
      <c r="H64" s="99">
        <f>SUM(feb!F64 + mrt!J64 + apr!M64+ mei!L64+ jun!K64+ jul!M64+ aug!K64 +  sep!K64 + G64)</f>
        <v>5</v>
      </c>
      <c r="I64" s="100">
        <f t="shared" si="2"/>
        <v>0</v>
      </c>
      <c r="J64" s="101">
        <f>SUM(feb!H64 + mrt!L64 + apr!O64+ mei!N64+ jun!M64+ jul!O64+ aug!M64 +  sep!M64 + I64)</f>
        <v>310</v>
      </c>
    </row>
    <row r="65" spans="1:10" x14ac:dyDescent="0.25">
      <c r="A65" s="96" t="s">
        <v>63</v>
      </c>
      <c r="B65" s="97">
        <v>52</v>
      </c>
      <c r="C65" s="97"/>
      <c r="D65" s="97"/>
      <c r="E65" s="97"/>
      <c r="F65" s="97">
        <v>45</v>
      </c>
      <c r="G65" s="98">
        <f t="shared" si="1"/>
        <v>2</v>
      </c>
      <c r="H65" s="99">
        <f>SUM(feb!F65 + mrt!J65 + apr!M65+ mei!L65+ jun!K65+ jul!M65+ aug!K65 +  sep!K65 + G65)</f>
        <v>19</v>
      </c>
      <c r="I65" s="100">
        <f t="shared" si="2"/>
        <v>97</v>
      </c>
      <c r="J65" s="101">
        <f>SUM(feb!H65 + mrt!L65 + apr!O65+ mei!N65+ jun!M65+ jul!O65+ aug!M65 +  sep!M65 + I65)</f>
        <v>983</v>
      </c>
    </row>
    <row r="66" spans="1:10" x14ac:dyDescent="0.25">
      <c r="A66" s="96" t="s">
        <v>75</v>
      </c>
      <c r="B66" s="97"/>
      <c r="C66" s="97"/>
      <c r="D66" s="97"/>
      <c r="E66" s="97">
        <v>90</v>
      </c>
      <c r="F66" s="97">
        <v>57</v>
      </c>
      <c r="G66" s="98">
        <f t="shared" si="1"/>
        <v>2</v>
      </c>
      <c r="H66" s="99">
        <f>SUM(feb!F66 + mrt!J66 + apr!M66+ mei!L66+ jun!K66+ jul!M66+ aug!K66 +  sep!K66 + G66)</f>
        <v>42</v>
      </c>
      <c r="I66" s="100">
        <f t="shared" si="2"/>
        <v>147</v>
      </c>
      <c r="J66" s="101">
        <f>SUM(feb!H66 + mrt!L66 + apr!O66+ mei!N66+ jun!M66+ jul!O66+ aug!M66 +  sep!M66 + I66)</f>
        <v>3631</v>
      </c>
    </row>
    <row r="67" spans="1:10" x14ac:dyDescent="0.25">
      <c r="A67" s="96" t="s">
        <v>146</v>
      </c>
      <c r="B67" s="97">
        <v>71</v>
      </c>
      <c r="C67" s="97">
        <v>97</v>
      </c>
      <c r="D67" s="97">
        <v>71</v>
      </c>
      <c r="E67" s="97">
        <v>90</v>
      </c>
      <c r="F67" s="97">
        <v>57</v>
      </c>
      <c r="G67" s="98">
        <f t="shared" si="1"/>
        <v>5</v>
      </c>
      <c r="H67" s="99">
        <f>SUM(feb!F67 + mrt!J67 + apr!M67+ mei!L67+ jun!K67+ jul!M67+ aug!K67 +  sep!K67 + G67)</f>
        <v>53</v>
      </c>
      <c r="I67" s="100">
        <f t="shared" ref="I67" si="5">SUM(B67:F67)</f>
        <v>386</v>
      </c>
      <c r="J67" s="101">
        <f>SUM(feb!H67 + mrt!L67 + apr!O67+ mei!N67+ jun!M67+ jul!O67+ aug!M67 +  sep!M67 + I67)</f>
        <v>4663</v>
      </c>
    </row>
    <row r="68" spans="1:10" x14ac:dyDescent="0.25">
      <c r="A68" s="96" t="s">
        <v>15</v>
      </c>
      <c r="B68" s="97"/>
      <c r="C68" s="97"/>
      <c r="D68" s="97"/>
      <c r="E68" s="97"/>
      <c r="F68" s="97">
        <v>55</v>
      </c>
      <c r="G68" s="98">
        <f t="shared" si="1"/>
        <v>1</v>
      </c>
      <c r="H68" s="99">
        <f>SUM(feb!F68 + mrt!J68 + apr!M68+ mei!L68+ jun!K68+ jul!M68+ aug!K68 +  sep!K68 + G68)</f>
        <v>26</v>
      </c>
      <c r="I68" s="100">
        <f t="shared" si="2"/>
        <v>55</v>
      </c>
      <c r="J68" s="101">
        <f>SUM(feb!H68 + mrt!L68 + apr!O68+ mei!N68+ jun!M68+ jul!O68+ aug!M68 +  sep!M68 + I68)</f>
        <v>2175</v>
      </c>
    </row>
    <row r="69" spans="1:10" x14ac:dyDescent="0.25">
      <c r="A69" s="96" t="s">
        <v>49</v>
      </c>
      <c r="B69" s="97">
        <v>71</v>
      </c>
      <c r="C69" s="97">
        <v>105</v>
      </c>
      <c r="D69" s="97">
        <v>71</v>
      </c>
      <c r="E69" s="97">
        <v>93</v>
      </c>
      <c r="F69" s="97">
        <v>75</v>
      </c>
      <c r="G69" s="98">
        <f t="shared" ref="G69:G104" si="6">COUNT(B69:F69)</f>
        <v>5</v>
      </c>
      <c r="H69" s="99">
        <f>SUM(feb!F69 + mrt!J69 + apr!M69+ mei!L69+ jun!K69+ jul!M69+ aug!K69 +  sep!K69 + G69)</f>
        <v>72</v>
      </c>
      <c r="I69" s="100">
        <f t="shared" si="2"/>
        <v>415</v>
      </c>
      <c r="J69" s="101">
        <f>SUM(feb!H69 + mrt!L69 + apr!O69+ mei!N69+ jun!M69+ jul!O69+ aug!M69 +  sep!M69 + I69)</f>
        <v>7492</v>
      </c>
    </row>
    <row r="70" spans="1:10" x14ac:dyDescent="0.25">
      <c r="A70" s="96" t="s">
        <v>89</v>
      </c>
      <c r="B70" s="97">
        <v>52</v>
      </c>
      <c r="C70" s="97"/>
      <c r="D70" s="97"/>
      <c r="E70" s="97"/>
      <c r="F70" s="97">
        <v>45</v>
      </c>
      <c r="G70" s="98">
        <f t="shared" si="6"/>
        <v>2</v>
      </c>
      <c r="H70" s="99">
        <f>SUM(feb!F70 + mrt!J70 + apr!M70+ mei!L70+ jun!K70+ jul!M70+ aug!K70 +  sep!K70 + G70)</f>
        <v>26</v>
      </c>
      <c r="I70" s="100">
        <f t="shared" ref="I70:I104" si="7">SUM(B70:F70)</f>
        <v>97</v>
      </c>
      <c r="J70" s="101">
        <f>SUM(feb!H70 + mrt!L70 + apr!O70+ mei!N70+ jun!M70+ jul!O70+ aug!M70 +  sep!M70 + I70)</f>
        <v>1445</v>
      </c>
    </row>
    <row r="71" spans="1:10" x14ac:dyDescent="0.25">
      <c r="A71" s="96" t="s">
        <v>16</v>
      </c>
      <c r="B71" s="97"/>
      <c r="C71" s="97">
        <v>81</v>
      </c>
      <c r="D71" s="97">
        <v>59</v>
      </c>
      <c r="E71" s="97">
        <v>84</v>
      </c>
      <c r="F71" s="97">
        <v>57</v>
      </c>
      <c r="G71" s="98">
        <f t="shared" si="6"/>
        <v>4</v>
      </c>
      <c r="H71" s="99">
        <f>SUM(feb!F71 + mrt!J71 + apr!M71+ mei!L71+ jun!K71+ jul!M71+ aug!K71 +  sep!K71 + G71)</f>
        <v>53</v>
      </c>
      <c r="I71" s="100">
        <f t="shared" si="7"/>
        <v>281</v>
      </c>
      <c r="J71" s="101">
        <f>SUM(feb!H71 + mrt!L71 + apr!O71+ mei!N71+ jun!M71+ jul!O71+ aug!M71 +  sep!M71 + I71)</f>
        <v>4774</v>
      </c>
    </row>
    <row r="72" spans="1:10" x14ac:dyDescent="0.25">
      <c r="A72" s="96" t="s">
        <v>48</v>
      </c>
      <c r="B72" s="97"/>
      <c r="C72" s="97"/>
      <c r="D72" s="97"/>
      <c r="E72" s="97"/>
      <c r="F72" s="97">
        <v>45</v>
      </c>
      <c r="G72" s="98">
        <f t="shared" si="6"/>
        <v>1</v>
      </c>
      <c r="H72" s="99">
        <f>SUM(feb!F72 + mrt!J72 + apr!M72+ mei!L72+ jun!K72+ jul!M72+ aug!K72 +  sep!K72 + G72)</f>
        <v>28</v>
      </c>
      <c r="I72" s="100">
        <f t="shared" si="7"/>
        <v>45</v>
      </c>
      <c r="J72" s="101">
        <f>SUM(feb!H72 + mrt!L72 + apr!O72+ mei!N72+ jun!M72+ jul!O72+ aug!M72 +  sep!M72 + I72)</f>
        <v>1637</v>
      </c>
    </row>
    <row r="73" spans="1:10" x14ac:dyDescent="0.25">
      <c r="A73" s="96" t="s">
        <v>17</v>
      </c>
      <c r="B73" s="97"/>
      <c r="C73" s="97"/>
      <c r="D73" s="97"/>
      <c r="E73" s="97"/>
      <c r="F73" s="97"/>
      <c r="G73" s="98">
        <f t="shared" si="6"/>
        <v>0</v>
      </c>
      <c r="H73" s="99">
        <f>SUM(feb!F73 + mrt!J73 + apr!M73+ mei!L73+ jun!K73+ jul!M73+ aug!K73 +  sep!K73 + G73)</f>
        <v>0</v>
      </c>
      <c r="I73" s="100">
        <f t="shared" si="7"/>
        <v>0</v>
      </c>
      <c r="J73" s="101">
        <f>SUM(feb!H73 + mrt!L73 + apr!O73+ mei!N73+ jun!M73+ jul!O73+ aug!M73 +  sep!M73 + I73)</f>
        <v>0</v>
      </c>
    </row>
    <row r="74" spans="1:10" x14ac:dyDescent="0.25">
      <c r="A74" s="96" t="s">
        <v>56</v>
      </c>
      <c r="B74" s="97">
        <v>71</v>
      </c>
      <c r="C74" s="97">
        <v>100</v>
      </c>
      <c r="D74" s="97">
        <v>71</v>
      </c>
      <c r="E74" s="97">
        <v>90</v>
      </c>
      <c r="F74" s="97">
        <v>57</v>
      </c>
      <c r="G74" s="98">
        <f t="shared" si="6"/>
        <v>5</v>
      </c>
      <c r="H74" s="99">
        <f>SUM(feb!F74 + mrt!J74 + apr!M74+ mei!L74+ jun!K74+ jul!M74+ aug!K74 +  sep!K74 + G74)</f>
        <v>45</v>
      </c>
      <c r="I74" s="100">
        <f t="shared" si="7"/>
        <v>389</v>
      </c>
      <c r="J74" s="101">
        <f>SUM(feb!H74 + mrt!L74 + apr!O74+ mei!N74+ jun!M74+ jul!O74+ aug!M74 +  sep!M74 + I74)</f>
        <v>4185</v>
      </c>
    </row>
    <row r="75" spans="1:10" x14ac:dyDescent="0.25">
      <c r="A75" s="96" t="s">
        <v>108</v>
      </c>
      <c r="B75" s="97"/>
      <c r="C75" s="97"/>
      <c r="D75" s="97"/>
      <c r="E75" s="97"/>
      <c r="F75" s="97"/>
      <c r="G75" s="98">
        <f t="shared" si="6"/>
        <v>0</v>
      </c>
      <c r="H75" s="99">
        <f>SUM(feb!F75 + mrt!J75 + apr!M75+ mei!L75+ jun!K75+ jul!M75+ aug!K75 +  sep!K75 + G75)</f>
        <v>30</v>
      </c>
      <c r="I75" s="100">
        <f t="shared" si="7"/>
        <v>0</v>
      </c>
      <c r="J75" s="101">
        <f>SUM(feb!H75 + mrt!L75 + apr!O75+ mei!N75+ jun!M75+ jul!O75+ aug!M75 +  sep!M75 + I75)</f>
        <v>2712</v>
      </c>
    </row>
    <row r="76" spans="1:10" x14ac:dyDescent="0.25">
      <c r="A76" s="96" t="s">
        <v>57</v>
      </c>
      <c r="B76" s="97"/>
      <c r="C76" s="97"/>
      <c r="D76" s="97"/>
      <c r="E76" s="97"/>
      <c r="F76" s="97"/>
      <c r="G76" s="98">
        <f t="shared" si="6"/>
        <v>0</v>
      </c>
      <c r="H76" s="99">
        <f>SUM(feb!F76 + mrt!J76 + apr!M76+ mei!L76+ jun!K76+ jul!M76+ aug!K76 +  sep!K76 + G76)</f>
        <v>0</v>
      </c>
      <c r="I76" s="100">
        <f t="shared" si="7"/>
        <v>0</v>
      </c>
      <c r="J76" s="101">
        <f>SUM(feb!H76 + mrt!L76 + apr!O76+ mei!N76+ jun!M76+ jul!O76+ aug!M76 +  sep!M76 + I76)</f>
        <v>0</v>
      </c>
    </row>
    <row r="77" spans="1:10" x14ac:dyDescent="0.25">
      <c r="A77" s="96" t="s">
        <v>18</v>
      </c>
      <c r="B77" s="97"/>
      <c r="C77" s="97"/>
      <c r="D77" s="97"/>
      <c r="E77" s="97"/>
      <c r="F77" s="97">
        <v>45</v>
      </c>
      <c r="G77" s="98">
        <f t="shared" si="6"/>
        <v>1</v>
      </c>
      <c r="H77" s="99">
        <f>SUM(feb!F77 + mrt!J77 + apr!M77+ mei!L77+ jun!K77+ jul!M77+ aug!K77 +  sep!K77 + G77)</f>
        <v>19</v>
      </c>
      <c r="I77" s="100">
        <f t="shared" si="7"/>
        <v>45</v>
      </c>
      <c r="J77" s="101">
        <f>SUM(feb!H77 + mrt!L77 + apr!O77+ mei!N77+ jun!M77+ jul!O77+ aug!M77 +  sep!M77 + I77)</f>
        <v>1014</v>
      </c>
    </row>
    <row r="78" spans="1:10" x14ac:dyDescent="0.25">
      <c r="A78" s="96" t="s">
        <v>84</v>
      </c>
      <c r="B78" s="97"/>
      <c r="C78" s="97">
        <v>97</v>
      </c>
      <c r="D78" s="97"/>
      <c r="E78" s="97"/>
      <c r="F78" s="97"/>
      <c r="G78" s="98">
        <f t="shared" si="6"/>
        <v>1</v>
      </c>
      <c r="H78" s="99">
        <f>SUM(feb!F78 + mrt!J78 + apr!M78+ mei!L78+ jun!K78+ jul!M78+ aug!K78 +  sep!K78 + G78)</f>
        <v>39</v>
      </c>
      <c r="I78" s="100">
        <f t="shared" si="7"/>
        <v>97</v>
      </c>
      <c r="J78" s="101">
        <f>SUM(feb!H78 + mrt!L78 + apr!O78+ mei!N78+ jun!M78+ jul!O78+ aug!M78 +  sep!M78 + I78)</f>
        <v>3853</v>
      </c>
    </row>
    <row r="79" spans="1:10" x14ac:dyDescent="0.25">
      <c r="A79" s="96" t="s">
        <v>19</v>
      </c>
      <c r="B79" s="97"/>
      <c r="C79" s="97"/>
      <c r="D79" s="97"/>
      <c r="E79" s="97"/>
      <c r="F79" s="97"/>
      <c r="G79" s="98">
        <f t="shared" si="6"/>
        <v>0</v>
      </c>
      <c r="H79" s="99">
        <f>SUM(feb!F79 + mrt!J79 + apr!M79+ mei!L79+ jun!K79+ jul!M79+ aug!K79 +  sep!K79 + G79)</f>
        <v>32</v>
      </c>
      <c r="I79" s="100">
        <f t="shared" si="7"/>
        <v>0</v>
      </c>
      <c r="J79" s="101">
        <f>SUM(feb!H79 + mrt!L79 + apr!O79+ mei!N79+ jun!M79+ jul!O79+ aug!M79 +  sep!M79 + I79)</f>
        <v>2842</v>
      </c>
    </row>
    <row r="80" spans="1:10" x14ac:dyDescent="0.25">
      <c r="A80" s="96" t="s">
        <v>20</v>
      </c>
      <c r="B80" s="97">
        <v>71</v>
      </c>
      <c r="C80" s="97"/>
      <c r="D80" s="97">
        <v>71</v>
      </c>
      <c r="E80" s="97"/>
      <c r="F80" s="97">
        <v>57</v>
      </c>
      <c r="G80" s="98">
        <f t="shared" si="6"/>
        <v>3</v>
      </c>
      <c r="H80" s="99">
        <f>SUM(feb!F80 + mrt!J80 + apr!M80+ mei!L80+ jun!K80+ jul!M80+ aug!K80 +  sep!K80 + G80)</f>
        <v>33</v>
      </c>
      <c r="I80" s="100">
        <f t="shared" si="7"/>
        <v>199</v>
      </c>
      <c r="J80" s="101">
        <f>SUM(feb!H80 + mrt!L80 + apr!O80+ mei!N80+ jun!M80+ jul!O80+ aug!M80 +  sep!M80 + I80)</f>
        <v>2593</v>
      </c>
    </row>
    <row r="81" spans="1:10" x14ac:dyDescent="0.25">
      <c r="A81" s="96" t="s">
        <v>112</v>
      </c>
      <c r="B81" s="97">
        <v>71</v>
      </c>
      <c r="C81" s="97">
        <v>97</v>
      </c>
      <c r="D81" s="97"/>
      <c r="E81" s="97">
        <v>90</v>
      </c>
      <c r="F81" s="97"/>
      <c r="G81" s="98">
        <f t="shared" si="6"/>
        <v>3</v>
      </c>
      <c r="H81" s="99">
        <f>SUM(feb!F81 + mrt!J81 + apr!M81+ mei!L83+ jun!K81+ jul!M81+ aug!K81 +  sep!K81 + G81)</f>
        <v>12</v>
      </c>
      <c r="I81" s="100">
        <f t="shared" si="7"/>
        <v>258</v>
      </c>
      <c r="J81" s="101">
        <f>SUM(feb!H81 + mrt!L81 + apr!O81+ mei!N81+ jun!M81+ jul!O81+ aug!M81 +  sep!M81 + I81)</f>
        <v>1383</v>
      </c>
    </row>
    <row r="82" spans="1:10" x14ac:dyDescent="0.25">
      <c r="A82" s="96" t="s">
        <v>119</v>
      </c>
      <c r="B82" s="97"/>
      <c r="C82" s="97"/>
      <c r="D82" s="97"/>
      <c r="E82" s="97"/>
      <c r="F82" s="97"/>
      <c r="G82" s="98">
        <f t="shared" si="6"/>
        <v>0</v>
      </c>
      <c r="H82" s="99">
        <f>SUM(feb!F82 + mrt!J82 + apr!M82+ mei!L84+ jun!K82+ jul!M82+ aug!K82 +  sep!K82 + G82)</f>
        <v>7</v>
      </c>
      <c r="I82" s="100">
        <f t="shared" si="7"/>
        <v>0</v>
      </c>
      <c r="J82" s="101">
        <f>SUM(feb!H82 + mrt!L82 + apr!O82+ mei!N82+ jun!M82+ jul!O82+ aug!M82 +  sep!M82 + I82)</f>
        <v>0</v>
      </c>
    </row>
    <row r="83" spans="1:10" x14ac:dyDescent="0.25">
      <c r="A83" s="96" t="s">
        <v>60</v>
      </c>
      <c r="B83" s="97"/>
      <c r="C83" s="97"/>
      <c r="D83" s="97"/>
      <c r="E83" s="97"/>
      <c r="F83" s="97"/>
      <c r="G83" s="98">
        <f t="shared" si="6"/>
        <v>0</v>
      </c>
      <c r="H83" s="99">
        <f>SUM(feb!F83 + mrt!J83 + apr!M83+ mei!L84+ jun!K83+ jul!M83+ aug!K83 +  sep!K83 + G83)</f>
        <v>7</v>
      </c>
      <c r="I83" s="100">
        <f t="shared" si="7"/>
        <v>0</v>
      </c>
      <c r="J83" s="101">
        <f>SUM(feb!H83 + mrt!L83 + apr!O83+ mei!N83+ jun!M83+ jul!O83+ aug!M83 +  sep!M83 + I83)</f>
        <v>0</v>
      </c>
    </row>
    <row r="84" spans="1:10" x14ac:dyDescent="0.25">
      <c r="A84" s="96" t="s">
        <v>21</v>
      </c>
      <c r="B84" s="97">
        <v>63</v>
      </c>
      <c r="C84" s="97"/>
      <c r="D84" s="97">
        <v>59</v>
      </c>
      <c r="E84" s="97"/>
      <c r="F84" s="97"/>
      <c r="G84" s="98">
        <f t="shared" si="6"/>
        <v>2</v>
      </c>
      <c r="H84" s="99">
        <f>SUM(feb!F84 + mrt!J84 + apr!M84+ mei!L85+ jun!K84+ jul!M84+ aug!K84 +  sep!K84 + G84)</f>
        <v>51</v>
      </c>
      <c r="I84" s="100">
        <f t="shared" si="7"/>
        <v>122</v>
      </c>
      <c r="J84" s="101">
        <f>SUM(feb!H84 + mrt!L84 + apr!O84+ mei!N84+ jun!M84+ jul!O84+ aug!M84 +  sep!M84 + I84)</f>
        <v>4318</v>
      </c>
    </row>
    <row r="85" spans="1:10" x14ac:dyDescent="0.25">
      <c r="A85" s="96" t="s">
        <v>78</v>
      </c>
      <c r="B85" s="97"/>
      <c r="C85" s="97"/>
      <c r="D85" s="97"/>
      <c r="E85" s="97"/>
      <c r="F85" s="97">
        <v>55</v>
      </c>
      <c r="G85" s="98">
        <f t="shared" si="6"/>
        <v>1</v>
      </c>
      <c r="H85" s="99">
        <f>SUM(feb!F85 + mrt!J85 + apr!M85+ mei!L85+ jun!K85+ jul!M85+ aug!K85 +  sep!K85 + G85)</f>
        <v>33</v>
      </c>
      <c r="I85" s="100">
        <f t="shared" si="7"/>
        <v>55</v>
      </c>
      <c r="J85" s="101">
        <f>SUM(feb!H85 + mrt!L85 + apr!O85+ mei!N85+ jun!M85+ jul!O85+ aug!M85 +  sep!M85 + I85)</f>
        <v>2817</v>
      </c>
    </row>
    <row r="86" spans="1:10" x14ac:dyDescent="0.25">
      <c r="A86" s="96" t="s">
        <v>22</v>
      </c>
      <c r="B86" s="97">
        <v>52</v>
      </c>
      <c r="C86" s="97"/>
      <c r="D86" s="97">
        <v>52</v>
      </c>
      <c r="E86" s="97"/>
      <c r="F86" s="97">
        <v>45</v>
      </c>
      <c r="G86" s="98">
        <f t="shared" si="6"/>
        <v>3</v>
      </c>
      <c r="H86" s="99">
        <f>SUM(feb!F86 + mrt!J86 + apr!M86+ mei!L86+ jun!K86+ jul!M86+ aug!K86 +  sep!K86 + G86)</f>
        <v>38</v>
      </c>
      <c r="I86" s="100">
        <f t="shared" si="7"/>
        <v>149</v>
      </c>
      <c r="J86" s="101">
        <f>SUM(feb!H86 + mrt!L86 + apr!O86+ mei!N86+ jun!M86+ jul!O86+ aug!M86 +  sep!M86 + I86)</f>
        <v>2475</v>
      </c>
    </row>
    <row r="87" spans="1:10" x14ac:dyDescent="0.25">
      <c r="A87" s="96" t="s">
        <v>67</v>
      </c>
      <c r="B87" s="97"/>
      <c r="C87" s="97"/>
      <c r="D87" s="97"/>
      <c r="E87" s="97"/>
      <c r="F87" s="97"/>
      <c r="G87" s="98">
        <f t="shared" si="6"/>
        <v>0</v>
      </c>
      <c r="H87" s="99">
        <f>SUM(feb!F87 + mrt!J87 + apr!M87+ mei!L87+ jun!K87+ jul!M87+ aug!K87 +  sep!K87 + G87)</f>
        <v>1</v>
      </c>
      <c r="I87" s="100">
        <f t="shared" si="7"/>
        <v>0</v>
      </c>
      <c r="J87" s="101">
        <f>SUM(feb!H87 + mrt!L87 + apr!O87+ mei!N87+ jun!M87+ jul!O87+ aug!M87 +  sep!M87 + I87)</f>
        <v>63</v>
      </c>
    </row>
    <row r="88" spans="1:10" x14ac:dyDescent="0.25">
      <c r="A88" s="96" t="s">
        <v>28</v>
      </c>
      <c r="B88" s="97"/>
      <c r="C88" s="97"/>
      <c r="D88" s="97"/>
      <c r="E88" s="97"/>
      <c r="F88" s="97"/>
      <c r="G88" s="98">
        <f t="shared" si="6"/>
        <v>0</v>
      </c>
      <c r="H88" s="99">
        <f>SUM(feb!F88 + mrt!J88 + apr!M88+ mei!L88+ jun!K88+ jul!M88+ aug!K88 +  sep!K88 + G88)</f>
        <v>20</v>
      </c>
      <c r="I88" s="100">
        <f t="shared" si="7"/>
        <v>0</v>
      </c>
      <c r="J88" s="101">
        <f>SUM(feb!H88 + mrt!L88 + apr!O88+ mei!N88+ jun!M88+ jul!O88+ aug!M88 +  sep!M88 + I88)</f>
        <v>1169</v>
      </c>
    </row>
    <row r="89" spans="1:10" x14ac:dyDescent="0.25">
      <c r="A89" s="96" t="s">
        <v>45</v>
      </c>
      <c r="B89" s="97">
        <v>71</v>
      </c>
      <c r="C89" s="97">
        <v>97</v>
      </c>
      <c r="D89" s="97">
        <v>71</v>
      </c>
      <c r="E89" s="97">
        <v>90</v>
      </c>
      <c r="F89" s="97">
        <v>57</v>
      </c>
      <c r="G89" s="98">
        <f t="shared" si="6"/>
        <v>5</v>
      </c>
      <c r="H89" s="99">
        <f>SUM(feb!F89 + mrt!J89 + apr!M89+ mei!L89+ jun!K89+ jul!M89+ aug!K89 +  sep!K89 + G89)</f>
        <v>63</v>
      </c>
      <c r="I89" s="100">
        <f t="shared" si="7"/>
        <v>386</v>
      </c>
      <c r="J89" s="101">
        <f>SUM(feb!H89 + mrt!L89 + apr!O89+ mei!N89+ jun!M89+ jul!O89+ aug!M89 +  sep!M89 + I89)</f>
        <v>5972</v>
      </c>
    </row>
    <row r="90" spans="1:10" x14ac:dyDescent="0.25">
      <c r="A90" s="96" t="s">
        <v>154</v>
      </c>
      <c r="B90" s="97">
        <v>52</v>
      </c>
      <c r="C90" s="97"/>
      <c r="D90" s="97">
        <v>52</v>
      </c>
      <c r="E90" s="97"/>
      <c r="F90" s="97">
        <v>45</v>
      </c>
      <c r="G90" s="98">
        <f t="shared" ref="G90" si="8">COUNT(B90:F90)</f>
        <v>3</v>
      </c>
      <c r="H90" s="99">
        <f>SUM(feb!F90 + mrt!J90 + apr!M90+ mei!L90+ jun!K90+ jul!M90+ aug!K90 +  sep!K90 + G90)</f>
        <v>4</v>
      </c>
      <c r="I90" s="100">
        <f t="shared" ref="I90" si="9">SUM(B90:F90)</f>
        <v>149</v>
      </c>
      <c r="J90" s="101">
        <f>SUM(feb!H90 + mrt!L90 + apr!O90+ mei!N90+ jun!M90+ jul!O90+ aug!M90 +  sep!M90 + I90)</f>
        <v>196</v>
      </c>
    </row>
    <row r="91" spans="1:10" x14ac:dyDescent="0.25">
      <c r="A91" s="96" t="s">
        <v>64</v>
      </c>
      <c r="B91" s="97"/>
      <c r="C91" s="97"/>
      <c r="D91" s="97"/>
      <c r="E91" s="97"/>
      <c r="F91" s="97"/>
      <c r="G91" s="98">
        <f t="shared" si="6"/>
        <v>0</v>
      </c>
      <c r="H91" s="99">
        <f>SUM(feb!F91 + mrt!J91 + apr!M91+ mei!L91+ jun!K91+ jul!M91+ aug!K91 +  sep!K91 + G91)</f>
        <v>2</v>
      </c>
      <c r="I91" s="100">
        <f t="shared" si="7"/>
        <v>0</v>
      </c>
      <c r="J91" s="101">
        <f>SUM(feb!H91 + mrt!L91 + apr!O91+ mei!N91+ jun!M91+ jul!O91+ aug!M91 +  sep!M91 + I91)</f>
        <v>115</v>
      </c>
    </row>
    <row r="92" spans="1:10" x14ac:dyDescent="0.25">
      <c r="A92" s="96" t="s">
        <v>128</v>
      </c>
      <c r="B92" s="97"/>
      <c r="C92" s="97"/>
      <c r="D92" s="97"/>
      <c r="E92" s="97"/>
      <c r="F92" s="97"/>
      <c r="G92" s="98">
        <f t="shared" si="6"/>
        <v>0</v>
      </c>
      <c r="H92" s="99">
        <f>SUM(feb!F92 + mrt!J92 + apr!M92+ mei!L92+ jun!K92+ jul!M92+ aug!K92 +  sep!K92 + G92)</f>
        <v>17</v>
      </c>
      <c r="I92" s="100">
        <f t="shared" si="7"/>
        <v>0</v>
      </c>
      <c r="J92" s="101">
        <f>SUM(feb!H92 + mrt!L92 + apr!O92+ mei!N92+ jun!M92+ jul!O92+ aug!M92 +  sep!M92 + I92)</f>
        <v>1187</v>
      </c>
    </row>
    <row r="93" spans="1:10" x14ac:dyDescent="0.25">
      <c r="A93" s="96" t="s">
        <v>101</v>
      </c>
      <c r="B93" s="97"/>
      <c r="C93" s="97"/>
      <c r="D93" s="97"/>
      <c r="E93" s="97"/>
      <c r="F93" s="97"/>
      <c r="G93" s="98">
        <f t="shared" si="6"/>
        <v>0</v>
      </c>
      <c r="H93" s="99">
        <f>SUM(feb!F93 + mrt!J93 + apr!M93+ mei!L93+ jun!K93+ jul!M93+ aug!K93 +  sep!K93 + G93)</f>
        <v>0</v>
      </c>
      <c r="I93" s="100">
        <f t="shared" si="7"/>
        <v>0</v>
      </c>
      <c r="J93" s="101">
        <f>SUM(feb!H93 + mrt!L93 + apr!O93+ mei!N93+ jun!M93+ jul!O93+ aug!M93 +  sep!M93 + I93)</f>
        <v>0</v>
      </c>
    </row>
    <row r="94" spans="1:10" x14ac:dyDescent="0.25">
      <c r="A94" s="96" t="s">
        <v>102</v>
      </c>
      <c r="B94" s="97"/>
      <c r="C94" s="97"/>
      <c r="D94" s="97"/>
      <c r="E94" s="97"/>
      <c r="F94" s="97"/>
      <c r="G94" s="98">
        <f t="shared" si="6"/>
        <v>0</v>
      </c>
      <c r="H94" s="99">
        <f>SUM(feb!F94 + mrt!J94 + apr!M94+ mei!L94+ jun!K94+ jul!M94+ aug!K94 +  sep!K94 + G94)</f>
        <v>0</v>
      </c>
      <c r="I94" s="100">
        <f t="shared" si="7"/>
        <v>0</v>
      </c>
      <c r="J94" s="101">
        <f>SUM(feb!H94 + mrt!L94 + apr!O94+ mei!N94+ jun!M94+ jul!O94+ aug!M94 +  sep!M94 + I94)</f>
        <v>0</v>
      </c>
    </row>
    <row r="95" spans="1:10" x14ac:dyDescent="0.25">
      <c r="A95" s="96" t="s">
        <v>86</v>
      </c>
      <c r="B95" s="97"/>
      <c r="C95" s="97"/>
      <c r="D95" s="97"/>
      <c r="E95" s="97"/>
      <c r="F95" s="97"/>
      <c r="G95" s="98">
        <f t="shared" si="6"/>
        <v>0</v>
      </c>
      <c r="H95" s="99">
        <f>SUM(feb!F95 + mrt!J95 + apr!M95+ mei!L95+ jun!K95+ jul!M95+ aug!K95 +  sep!K95 + G95)</f>
        <v>3</v>
      </c>
      <c r="I95" s="100">
        <f t="shared" si="7"/>
        <v>0</v>
      </c>
      <c r="J95" s="101">
        <f>SUM(feb!H95 + mrt!L95 + apr!O95+ mei!N95+ jun!M95+ jul!O95+ aug!M95 +  sep!M95 + I95)</f>
        <v>315</v>
      </c>
    </row>
    <row r="96" spans="1:10" x14ac:dyDescent="0.25">
      <c r="A96" s="96" t="s">
        <v>76</v>
      </c>
      <c r="B96" s="97"/>
      <c r="C96" s="97"/>
      <c r="D96" s="97"/>
      <c r="E96" s="97"/>
      <c r="F96" s="97"/>
      <c r="G96" s="98">
        <f t="shared" si="6"/>
        <v>0</v>
      </c>
      <c r="H96" s="99">
        <f>SUM(feb!F96 + mrt!J96 + apr!M96+ mei!L96+ jun!K96+ jul!M96+ aug!K96 +  sep!K96 + G96)</f>
        <v>0</v>
      </c>
      <c r="I96" s="100">
        <f t="shared" si="7"/>
        <v>0</v>
      </c>
      <c r="J96" s="101">
        <f>SUM(feb!H96 + mrt!L96 + apr!O96+ mei!N96+ jun!M96+ jul!O96+ aug!M96 +  sep!M96 + I96)</f>
        <v>0</v>
      </c>
    </row>
    <row r="97" spans="1:10" x14ac:dyDescent="0.25">
      <c r="A97" s="96" t="s">
        <v>80</v>
      </c>
      <c r="B97" s="97"/>
      <c r="C97" s="97"/>
      <c r="D97" s="97"/>
      <c r="E97" s="97"/>
      <c r="F97" s="97"/>
      <c r="G97" s="98">
        <f t="shared" si="6"/>
        <v>0</v>
      </c>
      <c r="H97" s="99">
        <f>SUM(feb!F97 + mrt!J97 + apr!M97+ mei!L97+ jun!K97+ jul!M97+ aug!K97 +  sep!K97 + G97)</f>
        <v>0</v>
      </c>
      <c r="I97" s="100">
        <f t="shared" si="7"/>
        <v>0</v>
      </c>
      <c r="J97" s="101">
        <f>SUM(feb!H97 + mrt!L97 + apr!O97+ mei!N97+ jun!M97+ jul!O97+ aug!M97 +  sep!M97 + I97)</f>
        <v>0</v>
      </c>
    </row>
    <row r="98" spans="1:10" x14ac:dyDescent="0.25">
      <c r="A98" s="103" t="s">
        <v>118</v>
      </c>
      <c r="B98" s="97"/>
      <c r="C98" s="97"/>
      <c r="D98" s="97"/>
      <c r="E98" s="97"/>
      <c r="F98" s="97"/>
      <c r="G98" s="98">
        <f t="shared" si="6"/>
        <v>0</v>
      </c>
      <c r="H98" s="99">
        <f>SUM(feb!F98 + mrt!J98 + apr!M98+ mei!L98+ jun!K98+ jul!M98+ aug!K98 +  sep!K98 + G98)</f>
        <v>0</v>
      </c>
      <c r="I98" s="100">
        <f t="shared" si="7"/>
        <v>0</v>
      </c>
      <c r="J98" s="101">
        <f>SUM(feb!H98 + mrt!L98 + apr!O98+ mei!N98+ jun!M98+ jul!O98+ aug!M98 +  sep!M98 + I98)</f>
        <v>0</v>
      </c>
    </row>
    <row r="99" spans="1:10" x14ac:dyDescent="0.25">
      <c r="A99" s="103" t="s">
        <v>103</v>
      </c>
      <c r="B99" s="97">
        <v>63</v>
      </c>
      <c r="C99" s="97"/>
      <c r="D99" s="97">
        <v>59</v>
      </c>
      <c r="E99" s="97"/>
      <c r="F99" s="97"/>
      <c r="G99" s="98">
        <f t="shared" si="6"/>
        <v>2</v>
      </c>
      <c r="H99" s="99">
        <f>SUM(feb!F99 + mrt!J99 + apr!M99+ mei!L99+ jun!K99+ jul!M99+ aug!K99 +  sep!K99 + G99)</f>
        <v>23</v>
      </c>
      <c r="I99" s="100">
        <f t="shared" si="7"/>
        <v>122</v>
      </c>
      <c r="J99" s="101">
        <f>SUM(feb!H99 + mrt!L99 + apr!O99+ mei!N99+ jun!M99+ jul!O99+ aug!M99 +  sep!M99 + I99)</f>
        <v>1645</v>
      </c>
    </row>
    <row r="100" spans="1:10" x14ac:dyDescent="0.25">
      <c r="A100" s="103" t="s">
        <v>145</v>
      </c>
      <c r="B100" s="97"/>
      <c r="C100" s="97"/>
      <c r="D100" s="97"/>
      <c r="E100" s="97">
        <v>84</v>
      </c>
      <c r="F100" s="97">
        <v>55</v>
      </c>
      <c r="G100" s="98">
        <f t="shared" si="6"/>
        <v>2</v>
      </c>
      <c r="H100" s="99">
        <f>SUM(feb!F100 + mrt!J100 + apr!M100+ mei!L100+ jun!K100+ jul!M100+ aug!K100 +  sep!K100 + G100)</f>
        <v>21</v>
      </c>
      <c r="I100" s="100">
        <f t="shared" ref="I100" si="10">SUM(B100:F100)</f>
        <v>139</v>
      </c>
      <c r="J100" s="101">
        <f>SUM(feb!H100 + mrt!L100 + apr!O100+ mei!N100+ jun!M100+ jul!O100+ aug!M100 +  sep!M100 + I100)</f>
        <v>1708</v>
      </c>
    </row>
    <row r="101" spans="1:10" x14ac:dyDescent="0.25">
      <c r="A101" s="103" t="s">
        <v>106</v>
      </c>
      <c r="B101" s="97"/>
      <c r="C101" s="97">
        <v>81</v>
      </c>
      <c r="D101" s="97">
        <v>59</v>
      </c>
      <c r="E101" s="97">
        <v>84</v>
      </c>
      <c r="F101" s="97">
        <v>55</v>
      </c>
      <c r="G101" s="98">
        <f t="shared" si="6"/>
        <v>4</v>
      </c>
      <c r="H101" s="99">
        <f>SUM(feb!F101 + mrt!J101 + apr!M101+ mei!L101+ jun!K101+ jul!M101+ aug!K101 +  sep!K101 + G101)</f>
        <v>47</v>
      </c>
      <c r="I101" s="100">
        <f t="shared" si="7"/>
        <v>279</v>
      </c>
      <c r="J101" s="101">
        <f>SUM(feb!H101 + mrt!L101 + apr!O101+ mei!N101+ jun!M101+ jul!O101+ aug!M101 +  sep!M101 + I101)</f>
        <v>4018</v>
      </c>
    </row>
    <row r="102" spans="1:10" x14ac:dyDescent="0.25">
      <c r="A102" s="103" t="s">
        <v>104</v>
      </c>
      <c r="B102" s="97"/>
      <c r="C102" s="97"/>
      <c r="D102" s="97"/>
      <c r="E102" s="97"/>
      <c r="F102" s="97"/>
      <c r="G102" s="98">
        <f t="shared" si="6"/>
        <v>0</v>
      </c>
      <c r="H102" s="99">
        <f>SUM(feb!F102 + mrt!J102 + apr!M102+ mei!L102+ jun!K102+ jul!M102+ aug!K102 +  sep!K102 + G102)</f>
        <v>17</v>
      </c>
      <c r="I102" s="100">
        <f t="shared" si="7"/>
        <v>0</v>
      </c>
      <c r="J102" s="101">
        <f>SUM(feb!H102 + mrt!L102 + apr!O102+ mei!N102+ jun!M102+ jul!O102+ aug!M102 +  sep!M102 + I102)</f>
        <v>1411</v>
      </c>
    </row>
    <row r="103" spans="1:10" x14ac:dyDescent="0.25">
      <c r="A103" s="103" t="s">
        <v>77</v>
      </c>
      <c r="B103" s="97">
        <v>52</v>
      </c>
      <c r="C103" s="97"/>
      <c r="D103" s="97"/>
      <c r="E103" s="97"/>
      <c r="F103" s="97"/>
      <c r="G103" s="98">
        <f t="shared" si="6"/>
        <v>1</v>
      </c>
      <c r="H103" s="99">
        <f>SUM(feb!F103 + mrt!J103 + apr!M103+ mei!L103+ jun!K103+ jul!M103+ aug!K103 +  sep!K103 + G103)</f>
        <v>45</v>
      </c>
      <c r="I103" s="100">
        <f t="shared" si="7"/>
        <v>52</v>
      </c>
      <c r="J103" s="101">
        <f>SUM(feb!H103 + mrt!L103 + apr!O103+ mei!N103+ jun!M103+ jul!O103+ aug!M103 +  sep!M103 + I103)</f>
        <v>2835</v>
      </c>
    </row>
    <row r="104" spans="1:10" ht="14.25" customHeight="1" thickBot="1" x14ac:dyDescent="0.3">
      <c r="A104" s="104" t="s">
        <v>23</v>
      </c>
      <c r="B104" s="105"/>
      <c r="C104" s="105"/>
      <c r="D104" s="105"/>
      <c r="E104" s="105"/>
      <c r="F104" s="105"/>
      <c r="G104" s="106">
        <f t="shared" si="6"/>
        <v>0</v>
      </c>
      <c r="H104" s="107">
        <f>SUM(feb!F104 + mrt!J104 + apr!M104+ mei!L104+ jun!K104+ jul!M104+ aug!K104 +  sep!K104 + G104)</f>
        <v>13</v>
      </c>
      <c r="I104" s="108">
        <f t="shared" si="7"/>
        <v>0</v>
      </c>
      <c r="J104" s="109">
        <f>SUM(feb!H104 + mrt!L104 + apr!O104+ mei!N104+ jun!M104+ jul!O104+ aug!M104 +  sep!M104 + I104)</f>
        <v>741</v>
      </c>
    </row>
  </sheetData>
  <mergeCells count="4">
    <mergeCell ref="I2:I3"/>
    <mergeCell ref="J2:J3"/>
    <mergeCell ref="G2:G3"/>
    <mergeCell ref="H2:H3"/>
  </mergeCells>
  <phoneticPr fontId="7" type="noConversion"/>
  <pageMargins left="0.78740157480314965" right="0.78740157480314965" top="0.39370078740157483" bottom="0.3937007874015748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zoomScale="130" zoomScaleNormal="130" workbookViewId="0">
      <selection activeCell="A4" sqref="A4"/>
    </sheetView>
  </sheetViews>
  <sheetFormatPr defaultRowHeight="13.2" x14ac:dyDescent="0.25"/>
  <cols>
    <col min="1" max="1" width="13.21875" bestFit="1" customWidth="1"/>
    <col min="2" max="2" width="34.6640625" customWidth="1"/>
    <col min="3" max="3" width="20.5546875" customWidth="1"/>
  </cols>
  <sheetData>
    <row r="1" spans="1:3" ht="32.4" x14ac:dyDescent="0.55000000000000004">
      <c r="A1" s="37" t="s">
        <v>141</v>
      </c>
    </row>
    <row r="2" spans="1:3" ht="32.4" x14ac:dyDescent="0.55000000000000004">
      <c r="A2" s="37" t="s">
        <v>124</v>
      </c>
    </row>
    <row r="4" spans="1:3" ht="20.399999999999999" x14ac:dyDescent="0.35">
      <c r="A4" s="36">
        <f t="shared" ref="A4:A35" si="0">RANK(C4,$B$4:$C$103,0)</f>
        <v>1</v>
      </c>
      <c r="B4" s="76" t="s">
        <v>49</v>
      </c>
      <c r="C4" s="38">
        <f>okt!J69</f>
        <v>7492</v>
      </c>
    </row>
    <row r="5" spans="1:3" ht="20.399999999999999" x14ac:dyDescent="0.35">
      <c r="A5" s="36">
        <f t="shared" si="0"/>
        <v>2</v>
      </c>
      <c r="B5" s="76" t="s">
        <v>105</v>
      </c>
      <c r="C5" s="38">
        <f>okt!J26</f>
        <v>6087</v>
      </c>
    </row>
    <row r="6" spans="1:3" ht="20.399999999999999" x14ac:dyDescent="0.35">
      <c r="A6" s="36">
        <f t="shared" si="0"/>
        <v>3</v>
      </c>
      <c r="B6" s="76" t="s">
        <v>45</v>
      </c>
      <c r="C6" s="38">
        <f>okt!J89</f>
        <v>5972</v>
      </c>
    </row>
    <row r="7" spans="1:3" ht="20.399999999999999" x14ac:dyDescent="0.35">
      <c r="A7" s="36">
        <f t="shared" si="0"/>
        <v>4</v>
      </c>
      <c r="B7" s="76" t="s">
        <v>8</v>
      </c>
      <c r="C7" s="38">
        <f>okt!J32</f>
        <v>5530</v>
      </c>
    </row>
    <row r="8" spans="1:3" ht="20.399999999999999" x14ac:dyDescent="0.35">
      <c r="A8" s="36">
        <f t="shared" si="0"/>
        <v>5</v>
      </c>
      <c r="B8" s="76" t="s">
        <v>11</v>
      </c>
      <c r="C8" s="38">
        <f>okt!J51</f>
        <v>5217</v>
      </c>
    </row>
    <row r="9" spans="1:3" ht="20.399999999999999" x14ac:dyDescent="0.35">
      <c r="A9" s="36">
        <f t="shared" si="0"/>
        <v>6</v>
      </c>
      <c r="B9" s="76" t="s">
        <v>16</v>
      </c>
      <c r="C9" s="38">
        <f>okt!J71</f>
        <v>4774</v>
      </c>
    </row>
    <row r="10" spans="1:3" ht="20.399999999999999" x14ac:dyDescent="0.35">
      <c r="A10" s="36">
        <f t="shared" si="0"/>
        <v>7</v>
      </c>
      <c r="B10" s="76" t="s">
        <v>52</v>
      </c>
      <c r="C10" s="38">
        <f>okt!J43</f>
        <v>4712</v>
      </c>
    </row>
    <row r="11" spans="1:3" ht="20.399999999999999" x14ac:dyDescent="0.35">
      <c r="A11" s="36">
        <f t="shared" si="0"/>
        <v>8</v>
      </c>
      <c r="B11" s="76" t="s">
        <v>5</v>
      </c>
      <c r="C11" s="38">
        <f>okt!J23</f>
        <v>4665</v>
      </c>
    </row>
    <row r="12" spans="1:3" ht="20.399999999999999" x14ac:dyDescent="0.35">
      <c r="A12" s="36">
        <f t="shared" si="0"/>
        <v>9</v>
      </c>
      <c r="B12" s="76" t="s">
        <v>146</v>
      </c>
      <c r="C12" s="38">
        <f>okt!J67</f>
        <v>4663</v>
      </c>
    </row>
    <row r="13" spans="1:3" ht="20.399999999999999" x14ac:dyDescent="0.35">
      <c r="A13" s="36">
        <f t="shared" si="0"/>
        <v>10</v>
      </c>
      <c r="B13" s="76" t="s">
        <v>6</v>
      </c>
      <c r="C13" s="38">
        <f>okt!J29</f>
        <v>4442</v>
      </c>
    </row>
    <row r="14" spans="1:3" ht="20.399999999999999" x14ac:dyDescent="0.35">
      <c r="A14" s="36">
        <f t="shared" si="0"/>
        <v>11</v>
      </c>
      <c r="B14" s="76" t="s">
        <v>81</v>
      </c>
      <c r="C14" s="38">
        <f>okt!J50</f>
        <v>4406</v>
      </c>
    </row>
    <row r="15" spans="1:3" ht="20.399999999999999" x14ac:dyDescent="0.35">
      <c r="A15" s="36">
        <f t="shared" si="0"/>
        <v>12</v>
      </c>
      <c r="B15" s="76" t="s">
        <v>50</v>
      </c>
      <c r="C15" s="38">
        <f>okt!J13</f>
        <v>4355</v>
      </c>
    </row>
    <row r="16" spans="1:3" ht="20.399999999999999" x14ac:dyDescent="0.35">
      <c r="A16" s="36">
        <f t="shared" si="0"/>
        <v>13</v>
      </c>
      <c r="B16" s="76" t="s">
        <v>21</v>
      </c>
      <c r="C16" s="38">
        <f>okt!J84</f>
        <v>4318</v>
      </c>
    </row>
    <row r="17" spans="1:3" ht="20.399999999999999" x14ac:dyDescent="0.35">
      <c r="A17" s="36">
        <f t="shared" si="0"/>
        <v>14</v>
      </c>
      <c r="B17" s="76" t="s">
        <v>46</v>
      </c>
      <c r="C17" s="38">
        <f>okt!J12</f>
        <v>4262</v>
      </c>
    </row>
    <row r="18" spans="1:3" ht="20.399999999999999" x14ac:dyDescent="0.35">
      <c r="A18" s="36">
        <f t="shared" si="0"/>
        <v>15</v>
      </c>
      <c r="B18" s="76" t="s">
        <v>56</v>
      </c>
      <c r="C18" s="38">
        <f>okt!J74</f>
        <v>4185</v>
      </c>
    </row>
    <row r="19" spans="1:3" ht="20.399999999999999" x14ac:dyDescent="0.35">
      <c r="A19" s="36">
        <f t="shared" si="0"/>
        <v>16</v>
      </c>
      <c r="B19" s="77" t="s">
        <v>116</v>
      </c>
      <c r="C19" s="38">
        <f>okt!J38</f>
        <v>4026</v>
      </c>
    </row>
    <row r="20" spans="1:3" ht="20.399999999999999" x14ac:dyDescent="0.35">
      <c r="A20" s="36">
        <f t="shared" si="0"/>
        <v>17</v>
      </c>
      <c r="B20" s="76" t="s">
        <v>71</v>
      </c>
      <c r="C20" s="38">
        <f>okt!J59</f>
        <v>4018</v>
      </c>
    </row>
    <row r="21" spans="1:3" ht="20.399999999999999" x14ac:dyDescent="0.35">
      <c r="A21" s="36">
        <f t="shared" si="0"/>
        <v>17</v>
      </c>
      <c r="B21" s="76" t="s">
        <v>106</v>
      </c>
      <c r="C21" s="38">
        <f>okt!J101</f>
        <v>4018</v>
      </c>
    </row>
    <row r="22" spans="1:3" ht="20.399999999999999" x14ac:dyDescent="0.35">
      <c r="A22" s="36">
        <f t="shared" si="0"/>
        <v>19</v>
      </c>
      <c r="B22" s="76" t="s">
        <v>84</v>
      </c>
      <c r="C22" s="38">
        <f>okt!J78</f>
        <v>3853</v>
      </c>
    </row>
    <row r="23" spans="1:3" ht="20.399999999999999" x14ac:dyDescent="0.35">
      <c r="A23" s="36">
        <f t="shared" si="0"/>
        <v>20</v>
      </c>
      <c r="B23" s="76" t="s">
        <v>83</v>
      </c>
      <c r="C23" s="38">
        <f>okt!J45</f>
        <v>3644</v>
      </c>
    </row>
    <row r="24" spans="1:3" ht="20.399999999999999" x14ac:dyDescent="0.35">
      <c r="A24" s="36">
        <f t="shared" si="0"/>
        <v>21</v>
      </c>
      <c r="B24" s="76" t="s">
        <v>75</v>
      </c>
      <c r="C24" s="38">
        <f>okt!J66</f>
        <v>3631</v>
      </c>
    </row>
    <row r="25" spans="1:3" ht="20.399999999999999" x14ac:dyDescent="0.35">
      <c r="A25" s="36">
        <f t="shared" si="0"/>
        <v>22</v>
      </c>
      <c r="B25" s="77" t="s">
        <v>109</v>
      </c>
      <c r="C25" s="38">
        <f>okt!J37</f>
        <v>3603</v>
      </c>
    </row>
    <row r="26" spans="1:3" ht="20.399999999999999" x14ac:dyDescent="0.35">
      <c r="A26" s="36">
        <f t="shared" si="0"/>
        <v>23</v>
      </c>
      <c r="B26" s="76" t="s">
        <v>126</v>
      </c>
      <c r="C26" s="38">
        <f>okt!J16</f>
        <v>3416</v>
      </c>
    </row>
    <row r="27" spans="1:3" ht="20.399999999999999" x14ac:dyDescent="0.35">
      <c r="A27" s="36">
        <f t="shared" si="0"/>
        <v>24</v>
      </c>
      <c r="B27" s="76" t="s">
        <v>117</v>
      </c>
      <c r="C27" s="38">
        <f>okt!J17</f>
        <v>3300</v>
      </c>
    </row>
    <row r="28" spans="1:3" ht="20.399999999999999" x14ac:dyDescent="0.35">
      <c r="A28" s="36">
        <f t="shared" si="0"/>
        <v>25</v>
      </c>
      <c r="B28" s="76" t="s">
        <v>70</v>
      </c>
      <c r="C28" s="38">
        <f>okt!J28</f>
        <v>3266</v>
      </c>
    </row>
    <row r="29" spans="1:3" ht="20.399999999999999" x14ac:dyDescent="0.35">
      <c r="A29" s="36">
        <f t="shared" si="0"/>
        <v>26</v>
      </c>
      <c r="B29" s="76" t="s">
        <v>53</v>
      </c>
      <c r="C29" s="38">
        <f>okt!J62</f>
        <v>3071</v>
      </c>
    </row>
    <row r="30" spans="1:3" ht="20.399999999999999" x14ac:dyDescent="0.35">
      <c r="A30" s="36">
        <f t="shared" si="0"/>
        <v>27</v>
      </c>
      <c r="B30" s="76" t="s">
        <v>88</v>
      </c>
      <c r="C30" s="38">
        <f>okt!J58</f>
        <v>2982</v>
      </c>
    </row>
    <row r="31" spans="1:3" ht="20.399999999999999" x14ac:dyDescent="0.35">
      <c r="A31" s="36">
        <f t="shared" si="0"/>
        <v>28</v>
      </c>
      <c r="B31" s="77" t="s">
        <v>94</v>
      </c>
      <c r="C31" s="38">
        <f>okt!J40</f>
        <v>2917</v>
      </c>
    </row>
    <row r="32" spans="1:3" ht="20.399999999999999" x14ac:dyDescent="0.35">
      <c r="A32" s="36">
        <f t="shared" si="0"/>
        <v>29</v>
      </c>
      <c r="B32" s="76" t="s">
        <v>19</v>
      </c>
      <c r="C32" s="38">
        <f>okt!J79</f>
        <v>2842</v>
      </c>
    </row>
    <row r="33" spans="1:3" ht="20.399999999999999" x14ac:dyDescent="0.35">
      <c r="A33" s="36">
        <f t="shared" si="0"/>
        <v>30</v>
      </c>
      <c r="B33" s="76" t="s">
        <v>77</v>
      </c>
      <c r="C33" s="38">
        <f>okt!J103</f>
        <v>2835</v>
      </c>
    </row>
    <row r="34" spans="1:3" ht="20.399999999999999" x14ac:dyDescent="0.35">
      <c r="A34" s="36">
        <f t="shared" si="0"/>
        <v>31</v>
      </c>
      <c r="B34" s="76" t="s">
        <v>78</v>
      </c>
      <c r="C34" s="38">
        <f>okt!J85</f>
        <v>2817</v>
      </c>
    </row>
    <row r="35" spans="1:3" ht="20.399999999999999" x14ac:dyDescent="0.35">
      <c r="A35" s="36">
        <f t="shared" si="0"/>
        <v>32</v>
      </c>
      <c r="B35" s="76" t="s">
        <v>3</v>
      </c>
      <c r="C35" s="38">
        <f>okt!J10</f>
        <v>2781</v>
      </c>
    </row>
    <row r="36" spans="1:3" ht="20.399999999999999" x14ac:dyDescent="0.35">
      <c r="A36" s="36">
        <f t="shared" ref="A36:A67" si="1">RANK(C36,$B$4:$C$103,0)</f>
        <v>33</v>
      </c>
      <c r="B36" s="76" t="s">
        <v>55</v>
      </c>
      <c r="C36" s="38">
        <f>okt!J52</f>
        <v>2723</v>
      </c>
    </row>
    <row r="37" spans="1:3" ht="20.399999999999999" x14ac:dyDescent="0.35">
      <c r="A37" s="36">
        <f t="shared" si="1"/>
        <v>34</v>
      </c>
      <c r="B37" s="76" t="s">
        <v>108</v>
      </c>
      <c r="C37" s="38">
        <f>okt!J75</f>
        <v>2712</v>
      </c>
    </row>
    <row r="38" spans="1:3" ht="20.399999999999999" x14ac:dyDescent="0.35">
      <c r="A38" s="36">
        <f t="shared" si="1"/>
        <v>35</v>
      </c>
      <c r="B38" s="76" t="s">
        <v>20</v>
      </c>
      <c r="C38" s="38">
        <f>okt!J80</f>
        <v>2593</v>
      </c>
    </row>
    <row r="39" spans="1:3" ht="20.399999999999999" x14ac:dyDescent="0.35">
      <c r="A39" s="36">
        <f t="shared" si="1"/>
        <v>36</v>
      </c>
      <c r="B39" s="76" t="s">
        <v>61</v>
      </c>
      <c r="C39" s="38">
        <f>okt!J11</f>
        <v>2572</v>
      </c>
    </row>
    <row r="40" spans="1:3" ht="20.399999999999999" x14ac:dyDescent="0.35">
      <c r="A40" s="36">
        <f t="shared" si="1"/>
        <v>37</v>
      </c>
      <c r="B40" s="76" t="s">
        <v>22</v>
      </c>
      <c r="C40" s="38">
        <f>okt!J86</f>
        <v>2475</v>
      </c>
    </row>
    <row r="41" spans="1:3" ht="20.399999999999999" x14ac:dyDescent="0.35">
      <c r="A41" s="36">
        <f t="shared" si="1"/>
        <v>38</v>
      </c>
      <c r="B41" s="76" t="s">
        <v>62</v>
      </c>
      <c r="C41" s="38">
        <f>okt!J9</f>
        <v>2451</v>
      </c>
    </row>
    <row r="42" spans="1:3" ht="20.399999999999999" x14ac:dyDescent="0.35">
      <c r="A42" s="36">
        <f t="shared" si="1"/>
        <v>39</v>
      </c>
      <c r="B42" s="76" t="s">
        <v>54</v>
      </c>
      <c r="C42" s="38">
        <f>okt!J15</f>
        <v>2258</v>
      </c>
    </row>
    <row r="43" spans="1:3" ht="20.399999999999999" x14ac:dyDescent="0.35">
      <c r="A43" s="36">
        <f t="shared" si="1"/>
        <v>40</v>
      </c>
      <c r="B43" s="76" t="s">
        <v>15</v>
      </c>
      <c r="C43" s="38">
        <f>okt!J68</f>
        <v>2175</v>
      </c>
    </row>
    <row r="44" spans="1:3" ht="20.399999999999999" x14ac:dyDescent="0.35">
      <c r="A44" s="36">
        <f t="shared" si="1"/>
        <v>41</v>
      </c>
      <c r="B44" s="77" t="s">
        <v>82</v>
      </c>
      <c r="C44" s="38">
        <f>okt!J34</f>
        <v>1940</v>
      </c>
    </row>
    <row r="45" spans="1:3" ht="20.399999999999999" x14ac:dyDescent="0.35">
      <c r="A45" s="36">
        <f t="shared" si="1"/>
        <v>42</v>
      </c>
      <c r="B45" s="76" t="s">
        <v>87</v>
      </c>
      <c r="C45" s="38">
        <f>okt!J4</f>
        <v>1913</v>
      </c>
    </row>
    <row r="46" spans="1:3" ht="20.399999999999999" x14ac:dyDescent="0.35">
      <c r="A46" s="36">
        <f t="shared" si="1"/>
        <v>43</v>
      </c>
      <c r="B46" s="76" t="s">
        <v>114</v>
      </c>
      <c r="C46" s="38">
        <f>okt!J44</f>
        <v>1860</v>
      </c>
    </row>
    <row r="47" spans="1:3" ht="20.399999999999999" x14ac:dyDescent="0.35">
      <c r="A47" s="36">
        <f t="shared" si="1"/>
        <v>44</v>
      </c>
      <c r="B47" s="76" t="s">
        <v>9</v>
      </c>
      <c r="C47" s="38">
        <f>okt!J42</f>
        <v>1796</v>
      </c>
    </row>
    <row r="48" spans="1:3" ht="20.399999999999999" x14ac:dyDescent="0.35">
      <c r="A48" s="36">
        <f t="shared" si="1"/>
        <v>45</v>
      </c>
      <c r="B48" s="76" t="s">
        <v>145</v>
      </c>
      <c r="C48" s="38">
        <f>okt!J100</f>
        <v>1708</v>
      </c>
    </row>
    <row r="49" spans="1:3" ht="20.399999999999999" x14ac:dyDescent="0.35">
      <c r="A49" s="36">
        <f t="shared" si="1"/>
        <v>46</v>
      </c>
      <c r="B49" s="76" t="s">
        <v>103</v>
      </c>
      <c r="C49" s="38">
        <f>okt!J99</f>
        <v>1645</v>
      </c>
    </row>
    <row r="50" spans="1:3" ht="20.399999999999999" x14ac:dyDescent="0.35">
      <c r="A50" s="36">
        <f t="shared" si="1"/>
        <v>47</v>
      </c>
      <c r="B50" s="76" t="s">
        <v>48</v>
      </c>
      <c r="C50" s="38">
        <f>okt!J72</f>
        <v>1637</v>
      </c>
    </row>
    <row r="51" spans="1:3" ht="20.399999999999999" x14ac:dyDescent="0.35">
      <c r="A51" s="36">
        <f t="shared" si="1"/>
        <v>48</v>
      </c>
      <c r="B51" s="76" t="s">
        <v>51</v>
      </c>
      <c r="C51" s="38">
        <f>okt!J55</f>
        <v>1552</v>
      </c>
    </row>
    <row r="52" spans="1:3" ht="20.399999999999999" x14ac:dyDescent="0.35">
      <c r="A52" s="36">
        <f t="shared" si="1"/>
        <v>49</v>
      </c>
      <c r="B52" s="76" t="s">
        <v>12</v>
      </c>
      <c r="C52" s="38">
        <f>okt!J53</f>
        <v>1520</v>
      </c>
    </row>
    <row r="53" spans="1:3" ht="20.399999999999999" x14ac:dyDescent="0.35">
      <c r="A53" s="36">
        <f t="shared" si="1"/>
        <v>50</v>
      </c>
      <c r="B53" s="76" t="s">
        <v>127</v>
      </c>
      <c r="C53" s="38">
        <f>okt!J31</f>
        <v>1476</v>
      </c>
    </row>
    <row r="54" spans="1:3" ht="20.399999999999999" x14ac:dyDescent="0.35">
      <c r="A54" s="36">
        <f t="shared" si="1"/>
        <v>51</v>
      </c>
      <c r="B54" s="76" t="s">
        <v>89</v>
      </c>
      <c r="C54" s="38">
        <f>okt!J70</f>
        <v>1445</v>
      </c>
    </row>
    <row r="55" spans="1:3" ht="20.399999999999999" x14ac:dyDescent="0.35">
      <c r="A55" s="36">
        <f t="shared" si="1"/>
        <v>52</v>
      </c>
      <c r="B55" s="76" t="s">
        <v>99</v>
      </c>
      <c r="C55" s="38">
        <f>okt!J19</f>
        <v>1425</v>
      </c>
    </row>
    <row r="56" spans="1:3" ht="20.399999999999999" x14ac:dyDescent="0.35">
      <c r="A56" s="36">
        <f t="shared" si="1"/>
        <v>53</v>
      </c>
      <c r="B56" s="76" t="s">
        <v>104</v>
      </c>
      <c r="C56" s="38">
        <f>okt!J102</f>
        <v>1411</v>
      </c>
    </row>
    <row r="57" spans="1:3" ht="20.399999999999999" x14ac:dyDescent="0.35">
      <c r="A57" s="36">
        <f t="shared" si="1"/>
        <v>54</v>
      </c>
      <c r="B57" s="76" t="s">
        <v>112</v>
      </c>
      <c r="C57" s="38">
        <f>okt!J81</f>
        <v>1383</v>
      </c>
    </row>
    <row r="58" spans="1:3" ht="20.399999999999999" x14ac:dyDescent="0.35">
      <c r="A58" s="36">
        <f t="shared" si="1"/>
        <v>55</v>
      </c>
      <c r="B58" s="77" t="s">
        <v>100</v>
      </c>
      <c r="C58" s="38">
        <f>okt!J36</f>
        <v>1293</v>
      </c>
    </row>
    <row r="59" spans="1:3" ht="20.399999999999999" x14ac:dyDescent="0.35">
      <c r="A59" s="36">
        <f t="shared" si="1"/>
        <v>56</v>
      </c>
      <c r="B59" s="76" t="s">
        <v>69</v>
      </c>
      <c r="C59" s="38">
        <f>okt!J27</f>
        <v>1278</v>
      </c>
    </row>
    <row r="60" spans="1:3" ht="20.399999999999999" x14ac:dyDescent="0.35">
      <c r="A60" s="36">
        <f t="shared" si="1"/>
        <v>57</v>
      </c>
      <c r="B60" s="76" t="s">
        <v>68</v>
      </c>
      <c r="C60" s="38">
        <f>okt!J18</f>
        <v>1256</v>
      </c>
    </row>
    <row r="61" spans="1:3" ht="20.399999999999999" x14ac:dyDescent="0.35">
      <c r="A61" s="36">
        <f t="shared" si="1"/>
        <v>58</v>
      </c>
      <c r="B61" s="76" t="s">
        <v>107</v>
      </c>
      <c r="C61" s="38">
        <f>okt!J33</f>
        <v>1238</v>
      </c>
    </row>
    <row r="62" spans="1:3" ht="20.399999999999999" x14ac:dyDescent="0.35">
      <c r="A62" s="36">
        <f t="shared" si="1"/>
        <v>59</v>
      </c>
      <c r="B62" s="76" t="s">
        <v>79</v>
      </c>
      <c r="C62" s="38">
        <f>okt!J41</f>
        <v>1194</v>
      </c>
    </row>
    <row r="63" spans="1:3" ht="20.399999999999999" x14ac:dyDescent="0.35">
      <c r="A63" s="36">
        <f t="shared" si="1"/>
        <v>60</v>
      </c>
      <c r="B63" s="76" t="s">
        <v>128</v>
      </c>
      <c r="C63" s="38">
        <f>okt!J92</f>
        <v>1187</v>
      </c>
    </row>
    <row r="64" spans="1:3" ht="20.399999999999999" x14ac:dyDescent="0.35">
      <c r="A64" s="36">
        <f t="shared" si="1"/>
        <v>61</v>
      </c>
      <c r="B64" s="76" t="s">
        <v>28</v>
      </c>
      <c r="C64" s="38">
        <f>okt!J88</f>
        <v>1169</v>
      </c>
    </row>
    <row r="65" spans="1:3" ht="20.399999999999999" x14ac:dyDescent="0.35">
      <c r="A65" s="36">
        <f t="shared" si="1"/>
        <v>62</v>
      </c>
      <c r="B65" s="76" t="s">
        <v>7</v>
      </c>
      <c r="C65" s="38">
        <f>okt!J30</f>
        <v>1100</v>
      </c>
    </row>
    <row r="66" spans="1:3" ht="20.399999999999999" x14ac:dyDescent="0.35">
      <c r="A66" s="36">
        <f t="shared" si="1"/>
        <v>63</v>
      </c>
      <c r="B66" s="76" t="s">
        <v>18</v>
      </c>
      <c r="C66" s="38">
        <f>okt!J77</f>
        <v>1014</v>
      </c>
    </row>
    <row r="67" spans="1:3" ht="20.399999999999999" x14ac:dyDescent="0.35">
      <c r="A67" s="36">
        <f t="shared" si="1"/>
        <v>64</v>
      </c>
      <c r="B67" s="76" t="s">
        <v>85</v>
      </c>
      <c r="C67" s="38">
        <f>okt!J22</f>
        <v>984</v>
      </c>
    </row>
    <row r="68" spans="1:3" ht="20.399999999999999" x14ac:dyDescent="0.35">
      <c r="A68" s="36">
        <f t="shared" ref="A68:A103" si="2">RANK(C68,$B$4:$C$103,0)</f>
        <v>65</v>
      </c>
      <c r="B68" s="76" t="s">
        <v>63</v>
      </c>
      <c r="C68" s="38">
        <f>okt!J65</f>
        <v>983</v>
      </c>
    </row>
    <row r="69" spans="1:3" ht="20.399999999999999" x14ac:dyDescent="0.35">
      <c r="A69" s="36">
        <f t="shared" si="2"/>
        <v>66</v>
      </c>
      <c r="B69" s="76" t="s">
        <v>26</v>
      </c>
      <c r="C69" s="38">
        <f>okt!J47</f>
        <v>807</v>
      </c>
    </row>
    <row r="70" spans="1:3" ht="20.399999999999999" x14ac:dyDescent="0.35">
      <c r="A70" s="36">
        <f t="shared" si="2"/>
        <v>67</v>
      </c>
      <c r="B70" s="76" t="s">
        <v>23</v>
      </c>
      <c r="C70" s="38">
        <f>okt!J104</f>
        <v>741</v>
      </c>
    </row>
    <row r="71" spans="1:3" ht="20.399999999999999" x14ac:dyDescent="0.35">
      <c r="A71" s="36">
        <f t="shared" si="2"/>
        <v>67</v>
      </c>
      <c r="B71" s="77" t="s">
        <v>98</v>
      </c>
      <c r="C71" s="38">
        <f>okt!J35</f>
        <v>741</v>
      </c>
    </row>
    <row r="72" spans="1:3" ht="20.399999999999999" x14ac:dyDescent="0.35">
      <c r="A72" s="36">
        <f t="shared" si="2"/>
        <v>69</v>
      </c>
      <c r="B72" s="76" t="s">
        <v>72</v>
      </c>
      <c r="C72" s="38">
        <f>okt!J63</f>
        <v>548</v>
      </c>
    </row>
    <row r="73" spans="1:3" ht="20.399999999999999" x14ac:dyDescent="0.35">
      <c r="A73" s="36">
        <f t="shared" si="2"/>
        <v>70</v>
      </c>
      <c r="B73" s="76" t="s">
        <v>73</v>
      </c>
      <c r="C73" s="38">
        <f>okt!J21</f>
        <v>460</v>
      </c>
    </row>
    <row r="74" spans="1:3" ht="20.399999999999999" x14ac:dyDescent="0.35">
      <c r="A74" s="36">
        <f t="shared" si="2"/>
        <v>71</v>
      </c>
      <c r="B74" s="76" t="s">
        <v>86</v>
      </c>
      <c r="C74" s="38">
        <f>okt!J95</f>
        <v>315</v>
      </c>
    </row>
    <row r="75" spans="1:3" ht="20.399999999999999" x14ac:dyDescent="0.35">
      <c r="A75" s="36">
        <f t="shared" si="2"/>
        <v>72</v>
      </c>
      <c r="B75" s="76" t="s">
        <v>14</v>
      </c>
      <c r="C75" s="38">
        <f>okt!J64</f>
        <v>310</v>
      </c>
    </row>
    <row r="76" spans="1:3" ht="20.399999999999999" x14ac:dyDescent="0.35">
      <c r="A76" s="36">
        <f t="shared" si="2"/>
        <v>73</v>
      </c>
      <c r="B76" s="76" t="s">
        <v>10</v>
      </c>
      <c r="C76" s="38">
        <f>okt!J49</f>
        <v>240</v>
      </c>
    </row>
    <row r="77" spans="1:3" ht="20.399999999999999" x14ac:dyDescent="0.35">
      <c r="A77" s="36">
        <f t="shared" si="2"/>
        <v>74</v>
      </c>
      <c r="B77" s="76" t="s">
        <v>65</v>
      </c>
      <c r="C77" s="38">
        <f>okt!J7</f>
        <v>186</v>
      </c>
    </row>
    <row r="78" spans="1:3" ht="20.399999999999999" x14ac:dyDescent="0.35">
      <c r="A78" s="36">
        <f t="shared" si="2"/>
        <v>75</v>
      </c>
      <c r="B78" s="76" t="s">
        <v>25</v>
      </c>
      <c r="C78" s="38">
        <f>okt!J56</f>
        <v>183</v>
      </c>
    </row>
    <row r="79" spans="1:3" ht="20.399999999999999" x14ac:dyDescent="0.35">
      <c r="A79" s="36">
        <f t="shared" si="2"/>
        <v>76</v>
      </c>
      <c r="B79" s="76" t="s">
        <v>47</v>
      </c>
      <c r="C79" s="38">
        <f>okt!J14</f>
        <v>163</v>
      </c>
    </row>
    <row r="80" spans="1:3" ht="20.399999999999999" x14ac:dyDescent="0.35">
      <c r="A80" s="36">
        <f t="shared" si="2"/>
        <v>77</v>
      </c>
      <c r="B80" s="76" t="s">
        <v>2</v>
      </c>
      <c r="C80" s="38">
        <f>okt!J5</f>
        <v>133</v>
      </c>
    </row>
    <row r="81" spans="1:3" ht="20.399999999999999" x14ac:dyDescent="0.35">
      <c r="A81" s="36">
        <f t="shared" si="2"/>
        <v>78</v>
      </c>
      <c r="B81" s="76" t="s">
        <v>27</v>
      </c>
      <c r="C81" s="38">
        <f>okt!J25</f>
        <v>126</v>
      </c>
    </row>
    <row r="82" spans="1:3" ht="20.399999999999999" x14ac:dyDescent="0.35">
      <c r="A82" s="36">
        <f t="shared" si="2"/>
        <v>79</v>
      </c>
      <c r="B82" s="76" t="s">
        <v>59</v>
      </c>
      <c r="C82" s="38">
        <f>okt!J61</f>
        <v>117</v>
      </c>
    </row>
    <row r="83" spans="1:3" ht="20.399999999999999" x14ac:dyDescent="0.35">
      <c r="A83" s="36">
        <f t="shared" si="2"/>
        <v>80</v>
      </c>
      <c r="B83" s="76" t="s">
        <v>64</v>
      </c>
      <c r="C83" s="38">
        <f>okt!J91</f>
        <v>115</v>
      </c>
    </row>
    <row r="84" spans="1:3" ht="20.399999999999999" x14ac:dyDescent="0.35">
      <c r="A84" s="36">
        <f t="shared" si="2"/>
        <v>81</v>
      </c>
      <c r="B84" s="76" t="s">
        <v>58</v>
      </c>
      <c r="C84" s="38">
        <f>okt!J8</f>
        <v>75</v>
      </c>
    </row>
    <row r="85" spans="1:3" ht="20.399999999999999" x14ac:dyDescent="0.35">
      <c r="A85" s="36">
        <f t="shared" si="2"/>
        <v>82</v>
      </c>
      <c r="B85" s="76" t="s">
        <v>67</v>
      </c>
      <c r="C85" s="38">
        <f>okt!J87</f>
        <v>63</v>
      </c>
    </row>
    <row r="86" spans="1:3" ht="20.399999999999999" x14ac:dyDescent="0.35">
      <c r="A86" s="36">
        <f t="shared" si="2"/>
        <v>83</v>
      </c>
      <c r="B86" s="76" t="s">
        <v>144</v>
      </c>
      <c r="C86" s="38">
        <f>okt!J57</f>
        <v>55</v>
      </c>
    </row>
    <row r="87" spans="1:3" ht="20.399999999999999" x14ac:dyDescent="0.35">
      <c r="A87" s="36">
        <f t="shared" si="2"/>
        <v>84</v>
      </c>
      <c r="B87" s="76" t="s">
        <v>57</v>
      </c>
      <c r="C87" s="38">
        <f>okt!J76</f>
        <v>0</v>
      </c>
    </row>
    <row r="88" spans="1:3" ht="20.399999999999999" x14ac:dyDescent="0.35">
      <c r="A88" s="36">
        <f t="shared" si="2"/>
        <v>84</v>
      </c>
      <c r="B88" s="76" t="s">
        <v>24</v>
      </c>
      <c r="C88" s="38">
        <f>okt!J6</f>
        <v>0</v>
      </c>
    </row>
    <row r="89" spans="1:3" ht="20.399999999999999" x14ac:dyDescent="0.35">
      <c r="A89" s="36">
        <f t="shared" si="2"/>
        <v>84</v>
      </c>
      <c r="B89" s="76" t="s">
        <v>4</v>
      </c>
      <c r="C89" s="38">
        <f>okt!J20</f>
        <v>0</v>
      </c>
    </row>
    <row r="90" spans="1:3" ht="20.399999999999999" x14ac:dyDescent="0.35">
      <c r="A90" s="36">
        <f t="shared" si="2"/>
        <v>84</v>
      </c>
      <c r="B90" s="76" t="s">
        <v>90</v>
      </c>
      <c r="C90" s="38">
        <f>okt!J24</f>
        <v>0</v>
      </c>
    </row>
    <row r="91" spans="1:3" ht="20.399999999999999" x14ac:dyDescent="0.35">
      <c r="A91" s="36">
        <f t="shared" si="2"/>
        <v>84</v>
      </c>
      <c r="B91" s="77" t="s">
        <v>74</v>
      </c>
      <c r="C91" s="38">
        <f>okt!J39</f>
        <v>0</v>
      </c>
    </row>
    <row r="92" spans="1:3" ht="20.399999999999999" x14ac:dyDescent="0.35">
      <c r="A92" s="36">
        <f t="shared" si="2"/>
        <v>84</v>
      </c>
      <c r="B92" s="76" t="s">
        <v>115</v>
      </c>
      <c r="C92" s="38">
        <f>okt!J46</f>
        <v>0</v>
      </c>
    </row>
    <row r="93" spans="1:3" ht="20.399999999999999" x14ac:dyDescent="0.35">
      <c r="A93" s="36">
        <f t="shared" si="2"/>
        <v>84</v>
      </c>
      <c r="B93" s="76" t="s">
        <v>66</v>
      </c>
      <c r="C93" s="38">
        <f>okt!J48</f>
        <v>0</v>
      </c>
    </row>
    <row r="94" spans="1:3" ht="20.399999999999999" x14ac:dyDescent="0.35">
      <c r="A94" s="36">
        <f t="shared" si="2"/>
        <v>84</v>
      </c>
      <c r="B94" s="76" t="s">
        <v>13</v>
      </c>
      <c r="C94" s="38">
        <f>okt!J54</f>
        <v>0</v>
      </c>
    </row>
    <row r="95" spans="1:3" ht="20.399999999999999" x14ac:dyDescent="0.35">
      <c r="A95" s="36">
        <f t="shared" si="2"/>
        <v>84</v>
      </c>
      <c r="B95" s="76" t="s">
        <v>110</v>
      </c>
      <c r="C95" s="38">
        <f>okt!J60</f>
        <v>0</v>
      </c>
    </row>
    <row r="96" spans="1:3" ht="20.399999999999999" x14ac:dyDescent="0.35">
      <c r="A96" s="36">
        <f t="shared" si="2"/>
        <v>84</v>
      </c>
      <c r="B96" s="76" t="s">
        <v>17</v>
      </c>
      <c r="C96" s="38">
        <f>okt!J73</f>
        <v>0</v>
      </c>
    </row>
    <row r="97" spans="1:3" ht="20.399999999999999" x14ac:dyDescent="0.35">
      <c r="A97" s="36">
        <f t="shared" si="2"/>
        <v>84</v>
      </c>
      <c r="B97" s="78" t="s">
        <v>119</v>
      </c>
      <c r="C97" s="38">
        <f>okt!J82</f>
        <v>0</v>
      </c>
    </row>
    <row r="98" spans="1:3" ht="20.399999999999999" x14ac:dyDescent="0.35">
      <c r="A98" s="36">
        <f t="shared" si="2"/>
        <v>84</v>
      </c>
      <c r="B98" s="78" t="s">
        <v>60</v>
      </c>
      <c r="C98" s="38">
        <f>okt!J83</f>
        <v>0</v>
      </c>
    </row>
    <row r="99" spans="1:3" ht="20.399999999999999" x14ac:dyDescent="0.35">
      <c r="A99" s="36">
        <f t="shared" si="2"/>
        <v>84</v>
      </c>
      <c r="B99" s="78" t="s">
        <v>101</v>
      </c>
      <c r="C99" s="38">
        <f>okt!J93</f>
        <v>0</v>
      </c>
    </row>
    <row r="100" spans="1:3" ht="20.399999999999999" x14ac:dyDescent="0.35">
      <c r="A100" s="36">
        <f t="shared" si="2"/>
        <v>84</v>
      </c>
      <c r="B100" s="78" t="s">
        <v>102</v>
      </c>
      <c r="C100" s="38">
        <f>okt!J94</f>
        <v>0</v>
      </c>
    </row>
    <row r="101" spans="1:3" ht="20.399999999999999" x14ac:dyDescent="0.35">
      <c r="A101" s="36">
        <f t="shared" si="2"/>
        <v>84</v>
      </c>
      <c r="B101" s="78" t="s">
        <v>76</v>
      </c>
      <c r="C101" s="38">
        <f>okt!J96</f>
        <v>0</v>
      </c>
    </row>
    <row r="102" spans="1:3" ht="20.399999999999999" x14ac:dyDescent="0.35">
      <c r="A102" s="36">
        <f t="shared" si="2"/>
        <v>84</v>
      </c>
      <c r="B102" s="78" t="s">
        <v>80</v>
      </c>
      <c r="C102" s="38">
        <f>okt!J97</f>
        <v>0</v>
      </c>
    </row>
    <row r="103" spans="1:3" ht="21" thickBot="1" x14ac:dyDescent="0.4">
      <c r="A103" s="36">
        <f t="shared" si="2"/>
        <v>84</v>
      </c>
      <c r="B103" s="79" t="s">
        <v>118</v>
      </c>
      <c r="C103" s="38">
        <f>okt!J98</f>
        <v>0</v>
      </c>
    </row>
  </sheetData>
  <sortState ref="A4:C103">
    <sortCondition ref="A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4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defaultRowHeight="13.2" x14ac:dyDescent="0.25"/>
  <cols>
    <col min="1" max="1" width="31" bestFit="1" customWidth="1"/>
    <col min="2" max="14" width="3.44140625" customWidth="1"/>
    <col min="15" max="15" width="5.6640625" customWidth="1"/>
    <col min="16" max="17" width="7.5546875" customWidth="1"/>
    <col min="18" max="18" width="9.44140625" customWidth="1"/>
    <col min="19" max="19" width="2.44140625" customWidth="1"/>
    <col min="20" max="20" width="10.44140625" customWidth="1"/>
    <col min="21" max="21" width="8.77734375" customWidth="1"/>
    <col min="22" max="22" width="10.21875" customWidth="1"/>
    <col min="23" max="23" width="10.44140625" customWidth="1"/>
    <col min="24" max="24" width="3.6640625" customWidth="1"/>
    <col min="25" max="28" width="7.5546875" customWidth="1"/>
    <col min="30" max="30" width="14.33203125" customWidth="1"/>
  </cols>
  <sheetData>
    <row r="1" spans="1:31" s="1" customFormat="1" ht="92.25" customHeight="1" thickBot="1" x14ac:dyDescent="0.3">
      <c r="A1" s="17"/>
      <c r="B1" s="16" t="s">
        <v>36</v>
      </c>
      <c r="C1" s="16" t="s">
        <v>37</v>
      </c>
      <c r="D1" s="16" t="s">
        <v>38</v>
      </c>
      <c r="E1" s="16" t="s">
        <v>39</v>
      </c>
      <c r="F1" s="16" t="s">
        <v>40</v>
      </c>
      <c r="G1" s="16" t="s">
        <v>41</v>
      </c>
      <c r="H1" s="16" t="s">
        <v>43</v>
      </c>
      <c r="I1" s="16" t="s">
        <v>42</v>
      </c>
      <c r="J1" s="16" t="s">
        <v>44</v>
      </c>
      <c r="K1" s="16" t="s">
        <v>151</v>
      </c>
      <c r="L1" s="16" t="s">
        <v>91</v>
      </c>
      <c r="M1" s="16" t="s">
        <v>92</v>
      </c>
      <c r="N1" s="16" t="s">
        <v>93</v>
      </c>
      <c r="O1" s="22" t="s">
        <v>35</v>
      </c>
      <c r="P1" s="29" t="s">
        <v>95</v>
      </c>
      <c r="Q1" s="29" t="s">
        <v>96</v>
      </c>
      <c r="R1" s="21" t="s">
        <v>97</v>
      </c>
      <c r="T1" s="21" t="s">
        <v>140</v>
      </c>
      <c r="U1" s="29" t="s">
        <v>111</v>
      </c>
      <c r="V1" s="21" t="s">
        <v>152</v>
      </c>
      <c r="W1" s="83" t="s">
        <v>153</v>
      </c>
      <c r="X1" s="73"/>
      <c r="Y1" s="21">
        <v>2015</v>
      </c>
      <c r="Z1" s="21">
        <v>2016</v>
      </c>
      <c r="AA1" s="21">
        <v>2017</v>
      </c>
      <c r="AB1" s="21"/>
    </row>
    <row r="2" spans="1:31" ht="18" thickBot="1" x14ac:dyDescent="0.35">
      <c r="A2" s="58" t="s">
        <v>87</v>
      </c>
      <c r="B2" s="2">
        <f>feb!F4</f>
        <v>1</v>
      </c>
      <c r="C2" s="2">
        <f>mrt!J4</f>
        <v>1</v>
      </c>
      <c r="D2" s="2">
        <f>apr!M4</f>
        <v>5</v>
      </c>
      <c r="E2" s="2">
        <f>mei!L4</f>
        <v>2</v>
      </c>
      <c r="F2" s="2">
        <f>jun!K4</f>
        <v>1</v>
      </c>
      <c r="G2" s="2">
        <f>jul!M4</f>
        <v>4</v>
      </c>
      <c r="H2" s="2">
        <f>aug!K4</f>
        <v>0</v>
      </c>
      <c r="I2" s="2">
        <f>sep!K4</f>
        <v>2</v>
      </c>
      <c r="J2" s="2">
        <f>okt!G4</f>
        <v>3</v>
      </c>
      <c r="K2" s="2"/>
      <c r="L2" s="2"/>
      <c r="M2" s="2"/>
      <c r="N2" s="2"/>
      <c r="O2" s="23">
        <f t="shared" ref="O2:O33" si="0">SUM(B2:N2)</f>
        <v>19</v>
      </c>
      <c r="P2" s="31">
        <f>(SUM(B2:J2))*40/100</f>
        <v>7.6</v>
      </c>
      <c r="Q2" s="31">
        <f>SUM(K2:N2)*80/100</f>
        <v>0</v>
      </c>
      <c r="R2" s="28">
        <f t="shared" ref="R2:R59" si="1">P2+Q2</f>
        <v>7.6</v>
      </c>
      <c r="T2" s="84">
        <v>35.6</v>
      </c>
      <c r="U2" s="110"/>
      <c r="V2" s="28"/>
      <c r="W2" s="54">
        <f>R2+T2-V2+U2</f>
        <v>43.2</v>
      </c>
      <c r="X2" s="74"/>
      <c r="Y2" s="75">
        <v>5</v>
      </c>
      <c r="Z2" s="75">
        <v>20</v>
      </c>
      <c r="AA2" s="75">
        <v>0</v>
      </c>
      <c r="AB2" s="55">
        <f>SUM(Y2:AA2)</f>
        <v>25</v>
      </c>
      <c r="AD2" s="130" t="s">
        <v>155</v>
      </c>
      <c r="AE2" s="131" t="s">
        <v>159</v>
      </c>
    </row>
    <row r="3" spans="1:31" ht="18" thickBot="1" x14ac:dyDescent="0.35">
      <c r="A3" s="58" t="s">
        <v>2</v>
      </c>
      <c r="B3" s="2">
        <f>feb!F5</f>
        <v>0</v>
      </c>
      <c r="C3" s="2">
        <f>mrt!J5</f>
        <v>1</v>
      </c>
      <c r="D3" s="2">
        <f>apr!M5</f>
        <v>0</v>
      </c>
      <c r="E3" s="2">
        <f>mei!L5</f>
        <v>0</v>
      </c>
      <c r="F3" s="2">
        <f>jun!K5</f>
        <v>1</v>
      </c>
      <c r="G3" s="2">
        <f>jul!M5</f>
        <v>0</v>
      </c>
      <c r="H3" s="2">
        <f>aug!K5</f>
        <v>0</v>
      </c>
      <c r="I3" s="2">
        <f>sep!K5</f>
        <v>0</v>
      </c>
      <c r="J3" s="2">
        <f>okt!G5</f>
        <v>0</v>
      </c>
      <c r="K3" s="2"/>
      <c r="L3" s="2"/>
      <c r="M3" s="2"/>
      <c r="N3" s="2"/>
      <c r="O3" s="23">
        <f t="shared" si="0"/>
        <v>2</v>
      </c>
      <c r="P3" s="31">
        <f>(SUM(B3:J3))*40/100</f>
        <v>0.8</v>
      </c>
      <c r="Q3" s="31">
        <f>SUM(K3:N3)*80/100</f>
        <v>0</v>
      </c>
      <c r="R3" s="28">
        <f t="shared" si="1"/>
        <v>0.8</v>
      </c>
      <c r="T3" s="84">
        <v>0</v>
      </c>
      <c r="U3" s="110"/>
      <c r="V3" s="28"/>
      <c r="W3" s="53">
        <f t="shared" ref="W3:W66" si="2">R3+T3-V3+U3</f>
        <v>0.8</v>
      </c>
      <c r="X3" s="74"/>
      <c r="Y3" s="75">
        <v>0</v>
      </c>
      <c r="Z3" s="75">
        <v>0</v>
      </c>
      <c r="AA3" s="75">
        <v>0</v>
      </c>
      <c r="AB3" s="40">
        <f t="shared" ref="AB3:AB66" si="3">SUM(Y3:AA3)</f>
        <v>0</v>
      </c>
      <c r="AD3" s="131"/>
      <c r="AE3" s="131"/>
    </row>
    <row r="4" spans="1:31" ht="18" thickBot="1" x14ac:dyDescent="0.35">
      <c r="A4" s="58" t="s">
        <v>24</v>
      </c>
      <c r="B4" s="2">
        <f>feb!F6</f>
        <v>0</v>
      </c>
      <c r="C4" s="2">
        <f>mrt!J6</f>
        <v>0</v>
      </c>
      <c r="D4" s="2">
        <f>apr!M6</f>
        <v>0</v>
      </c>
      <c r="E4" s="2">
        <f>mei!L6</f>
        <v>0</v>
      </c>
      <c r="F4" s="2">
        <f>jun!K6</f>
        <v>0</v>
      </c>
      <c r="G4" s="2">
        <f>jul!M6</f>
        <v>0</v>
      </c>
      <c r="H4" s="2">
        <f>aug!K6</f>
        <v>0</v>
      </c>
      <c r="I4" s="2">
        <f>sep!K6</f>
        <v>0</v>
      </c>
      <c r="J4" s="2">
        <f>okt!G6</f>
        <v>0</v>
      </c>
      <c r="K4" s="2"/>
      <c r="L4" s="2"/>
      <c r="M4" s="2"/>
      <c r="N4" s="2">
        <v>10</v>
      </c>
      <c r="O4" s="23">
        <f t="shared" si="0"/>
        <v>10</v>
      </c>
      <c r="P4" s="31">
        <f>(SUM(B4:J4))*40/100</f>
        <v>0</v>
      </c>
      <c r="Q4" s="31">
        <f>SUM(K4:N4)*80/100</f>
        <v>8</v>
      </c>
      <c r="R4" s="28">
        <f t="shared" si="1"/>
        <v>8</v>
      </c>
      <c r="T4" s="84">
        <v>2.4</v>
      </c>
      <c r="U4" s="110"/>
      <c r="V4" s="28"/>
      <c r="W4" s="53">
        <f t="shared" si="2"/>
        <v>10.4</v>
      </c>
      <c r="X4" s="74"/>
      <c r="Y4" s="75">
        <v>0</v>
      </c>
      <c r="Z4" s="75">
        <v>0</v>
      </c>
      <c r="AA4" s="75">
        <v>10</v>
      </c>
      <c r="AB4" s="40">
        <f t="shared" si="3"/>
        <v>10</v>
      </c>
      <c r="AD4" s="130" t="s">
        <v>156</v>
      </c>
      <c r="AE4" s="131" t="s">
        <v>157</v>
      </c>
    </row>
    <row r="5" spans="1:31" ht="18" thickBot="1" x14ac:dyDescent="0.35">
      <c r="A5" s="58" t="s">
        <v>65</v>
      </c>
      <c r="B5" s="2">
        <f>feb!F7</f>
        <v>1</v>
      </c>
      <c r="C5" s="2">
        <f>mrt!J7</f>
        <v>2</v>
      </c>
      <c r="D5" s="2">
        <f>apr!M7</f>
        <v>0</v>
      </c>
      <c r="E5" s="2">
        <f>mei!L7</f>
        <v>0</v>
      </c>
      <c r="F5" s="2">
        <f>jun!K7</f>
        <v>0</v>
      </c>
      <c r="G5" s="2">
        <f>jul!M7</f>
        <v>0</v>
      </c>
      <c r="H5" s="2">
        <f>aug!K7</f>
        <v>0</v>
      </c>
      <c r="I5" s="2">
        <f>sep!K7</f>
        <v>0</v>
      </c>
      <c r="J5" s="2">
        <f>okt!G7</f>
        <v>0</v>
      </c>
      <c r="K5" s="2"/>
      <c r="L5" s="2"/>
      <c r="M5" s="2"/>
      <c r="N5" s="2">
        <v>10</v>
      </c>
      <c r="O5" s="23">
        <f t="shared" si="0"/>
        <v>13</v>
      </c>
      <c r="P5" s="31">
        <f>(SUM(B5:J5))*40/100</f>
        <v>1.2</v>
      </c>
      <c r="Q5" s="31">
        <f>SUM(K5:N5)*80/100</f>
        <v>8</v>
      </c>
      <c r="R5" s="28">
        <f t="shared" si="1"/>
        <v>9.1999999999999993</v>
      </c>
      <c r="T5" s="84">
        <v>8</v>
      </c>
      <c r="U5" s="110"/>
      <c r="V5" s="28"/>
      <c r="W5" s="53">
        <f t="shared" si="2"/>
        <v>17.2</v>
      </c>
      <c r="X5" s="74"/>
      <c r="Y5" s="75">
        <v>0</v>
      </c>
      <c r="Z5" s="75">
        <v>0</v>
      </c>
      <c r="AA5" s="75">
        <f xml:space="preserve"> K5+L5+M5+N5</f>
        <v>10</v>
      </c>
      <c r="AB5" s="40">
        <f t="shared" si="3"/>
        <v>10</v>
      </c>
      <c r="AD5" s="131"/>
      <c r="AE5" s="131" t="s">
        <v>158</v>
      </c>
    </row>
    <row r="6" spans="1:31" ht="18" thickBot="1" x14ac:dyDescent="0.35">
      <c r="A6" s="58" t="s">
        <v>58</v>
      </c>
      <c r="B6" s="2">
        <f>feb!F8</f>
        <v>0</v>
      </c>
      <c r="C6" s="2">
        <f>mrt!J8</f>
        <v>0</v>
      </c>
      <c r="D6" s="2">
        <f>apr!M8</f>
        <v>0</v>
      </c>
      <c r="E6" s="2">
        <f>mei!L8</f>
        <v>0</v>
      </c>
      <c r="F6" s="2">
        <f>jun!K8</f>
        <v>0</v>
      </c>
      <c r="G6" s="2">
        <f>jul!M8</f>
        <v>0</v>
      </c>
      <c r="H6" s="2">
        <f>aug!K8</f>
        <v>0</v>
      </c>
      <c r="I6" s="2">
        <f>sep!K8</f>
        <v>1</v>
      </c>
      <c r="J6" s="2">
        <f>okt!G8</f>
        <v>0</v>
      </c>
      <c r="K6" s="2"/>
      <c r="L6" s="2"/>
      <c r="M6" s="2"/>
      <c r="N6" s="2">
        <v>10</v>
      </c>
      <c r="O6" s="23">
        <f t="shared" si="0"/>
        <v>11</v>
      </c>
      <c r="P6" s="31">
        <f>(SUM(B6:J6))*40/100</f>
        <v>0.4</v>
      </c>
      <c r="Q6" s="31">
        <f>SUM(K6:N6)*80/100</f>
        <v>8</v>
      </c>
      <c r="R6" s="28">
        <f t="shared" si="1"/>
        <v>8.4</v>
      </c>
      <c r="T6" s="84">
        <v>6</v>
      </c>
      <c r="U6" s="110"/>
      <c r="V6" s="28"/>
      <c r="W6" s="53">
        <f t="shared" si="2"/>
        <v>14.4</v>
      </c>
      <c r="X6" s="74"/>
      <c r="Y6" s="75">
        <v>0</v>
      </c>
      <c r="Z6" s="75">
        <v>0</v>
      </c>
      <c r="AA6" s="75">
        <f xml:space="preserve"> K6+L6+M6+N6</f>
        <v>10</v>
      </c>
      <c r="AB6" s="40">
        <f t="shared" si="3"/>
        <v>10</v>
      </c>
    </row>
    <row r="7" spans="1:31" ht="18" thickBot="1" x14ac:dyDescent="0.35">
      <c r="A7" s="58" t="s">
        <v>62</v>
      </c>
      <c r="B7" s="2">
        <f>feb!F9</f>
        <v>2</v>
      </c>
      <c r="C7" s="2">
        <f>mrt!J9</f>
        <v>3</v>
      </c>
      <c r="D7" s="2">
        <f>apr!M9</f>
        <v>1</v>
      </c>
      <c r="E7" s="2">
        <f>mei!L9</f>
        <v>5</v>
      </c>
      <c r="F7" s="2">
        <f>jun!K9</f>
        <v>2</v>
      </c>
      <c r="G7" s="2">
        <f>jul!M9</f>
        <v>7</v>
      </c>
      <c r="H7" s="2">
        <f>aug!K9</f>
        <v>4</v>
      </c>
      <c r="I7" s="2">
        <f>sep!K9</f>
        <v>4</v>
      </c>
      <c r="J7" s="2">
        <f>okt!G9</f>
        <v>4</v>
      </c>
      <c r="K7" s="2"/>
      <c r="L7" s="2"/>
      <c r="M7" s="2">
        <v>5</v>
      </c>
      <c r="N7" s="2"/>
      <c r="O7" s="23">
        <f t="shared" si="0"/>
        <v>37</v>
      </c>
      <c r="P7" s="31">
        <f>(SUM(B7:J7))*40/100</f>
        <v>12.8</v>
      </c>
      <c r="Q7" s="31">
        <f>SUM(K7:N7)*80/100</f>
        <v>4</v>
      </c>
      <c r="R7" s="28">
        <f t="shared" si="1"/>
        <v>16.8</v>
      </c>
      <c r="T7" s="84">
        <v>34.799999999999997</v>
      </c>
      <c r="U7" s="110"/>
      <c r="V7" s="28"/>
      <c r="W7" s="54">
        <f t="shared" si="2"/>
        <v>51.599999999999994</v>
      </c>
      <c r="X7" s="74"/>
      <c r="Y7" s="75">
        <v>0</v>
      </c>
      <c r="Z7" s="75">
        <v>20</v>
      </c>
      <c r="AA7" s="75">
        <f xml:space="preserve"> K7+L7+M7+N7</f>
        <v>5</v>
      </c>
      <c r="AB7" s="55">
        <f t="shared" si="3"/>
        <v>25</v>
      </c>
    </row>
    <row r="8" spans="1:31" ht="18" thickBot="1" x14ac:dyDescent="0.35">
      <c r="A8" s="58" t="s">
        <v>3</v>
      </c>
      <c r="B8" s="2">
        <f>feb!F10</f>
        <v>2</v>
      </c>
      <c r="C8" s="2">
        <f>mrt!J10</f>
        <v>3</v>
      </c>
      <c r="D8" s="2">
        <f>apr!M10</f>
        <v>7</v>
      </c>
      <c r="E8" s="2">
        <f>mei!L10</f>
        <v>5</v>
      </c>
      <c r="F8" s="2">
        <f>jun!K10</f>
        <v>6</v>
      </c>
      <c r="G8" s="2">
        <f>jul!M10</f>
        <v>1</v>
      </c>
      <c r="H8" s="2">
        <f>aug!K10</f>
        <v>3</v>
      </c>
      <c r="I8" s="2">
        <f>sep!K10</f>
        <v>3</v>
      </c>
      <c r="J8" s="2">
        <f>okt!G10</f>
        <v>3</v>
      </c>
      <c r="K8" s="2"/>
      <c r="L8" s="2"/>
      <c r="M8" s="2"/>
      <c r="N8" s="2">
        <v>20</v>
      </c>
      <c r="O8" s="23">
        <f t="shared" si="0"/>
        <v>53</v>
      </c>
      <c r="P8" s="31">
        <f>(SUM(B8:J8))*40/100</f>
        <v>13.2</v>
      </c>
      <c r="Q8" s="31">
        <f>SUM(K8:N8)*80/100</f>
        <v>16</v>
      </c>
      <c r="R8" s="28">
        <f t="shared" si="1"/>
        <v>29.2</v>
      </c>
      <c r="T8" s="84">
        <v>0</v>
      </c>
      <c r="U8" s="110"/>
      <c r="V8" s="28"/>
      <c r="W8" s="54">
        <f t="shared" si="2"/>
        <v>29.2</v>
      </c>
      <c r="X8" s="74"/>
      <c r="Y8" s="75">
        <v>20</v>
      </c>
      <c r="Z8" s="75">
        <v>15</v>
      </c>
      <c r="AA8" s="75">
        <f xml:space="preserve"> K8+L8+M8+N8</f>
        <v>20</v>
      </c>
      <c r="AB8" s="55">
        <f t="shared" si="3"/>
        <v>55</v>
      </c>
    </row>
    <row r="9" spans="1:31" ht="18" thickBot="1" x14ac:dyDescent="0.35">
      <c r="A9" s="58" t="s">
        <v>61</v>
      </c>
      <c r="B9" s="2">
        <f>feb!F11</f>
        <v>2</v>
      </c>
      <c r="C9" s="2">
        <f>mrt!J11</f>
        <v>3</v>
      </c>
      <c r="D9" s="2">
        <f>apr!M11</f>
        <v>4</v>
      </c>
      <c r="E9" s="2">
        <f>mei!L11</f>
        <v>7</v>
      </c>
      <c r="F9" s="2">
        <f>jun!K11</f>
        <v>4</v>
      </c>
      <c r="G9" s="2">
        <f>jul!M11</f>
        <v>3</v>
      </c>
      <c r="H9" s="2">
        <f>aug!K11</f>
        <v>3</v>
      </c>
      <c r="I9" s="2">
        <f>sep!K11</f>
        <v>3</v>
      </c>
      <c r="J9" s="2">
        <f>okt!G11</f>
        <v>2</v>
      </c>
      <c r="K9" s="2"/>
      <c r="L9" s="2"/>
      <c r="M9" s="2">
        <v>5</v>
      </c>
      <c r="N9" s="2">
        <v>20</v>
      </c>
      <c r="O9" s="23">
        <f t="shared" si="0"/>
        <v>56</v>
      </c>
      <c r="P9" s="31">
        <f>(SUM(B9:J9))*40/100</f>
        <v>12.4</v>
      </c>
      <c r="Q9" s="31">
        <f>SUM(K9:N9)*80/100</f>
        <v>20</v>
      </c>
      <c r="R9" s="28">
        <f t="shared" si="1"/>
        <v>32.4</v>
      </c>
      <c r="T9" s="84">
        <v>28</v>
      </c>
      <c r="U9" s="110"/>
      <c r="V9" s="28"/>
      <c r="W9" s="54">
        <f t="shared" si="2"/>
        <v>60.4</v>
      </c>
      <c r="X9" s="74"/>
      <c r="Y9" s="75">
        <v>30</v>
      </c>
      <c r="Z9" s="75">
        <v>25</v>
      </c>
      <c r="AA9" s="75">
        <f xml:space="preserve"> K9+L9+M9+N9</f>
        <v>25</v>
      </c>
      <c r="AB9" s="55">
        <f t="shared" si="3"/>
        <v>80</v>
      </c>
      <c r="AE9" s="57"/>
    </row>
    <row r="10" spans="1:31" ht="18" thickBot="1" x14ac:dyDescent="0.35">
      <c r="A10" s="58" t="s">
        <v>46</v>
      </c>
      <c r="B10" s="2">
        <f>feb!F12</f>
        <v>4</v>
      </c>
      <c r="C10" s="2">
        <f>mrt!J12</f>
        <v>6</v>
      </c>
      <c r="D10" s="2">
        <f>apr!M12</f>
        <v>6</v>
      </c>
      <c r="E10" s="2">
        <f>mei!L12</f>
        <v>7</v>
      </c>
      <c r="F10" s="2">
        <f>jun!K12</f>
        <v>6</v>
      </c>
      <c r="G10" s="2">
        <f>jul!M12</f>
        <v>9</v>
      </c>
      <c r="H10" s="2">
        <f>aug!K12</f>
        <v>5</v>
      </c>
      <c r="I10" s="2">
        <f>sep!K12</f>
        <v>6</v>
      </c>
      <c r="J10" s="2">
        <f>okt!G12</f>
        <v>2</v>
      </c>
      <c r="K10" s="2"/>
      <c r="L10" s="2"/>
      <c r="M10" s="2">
        <v>5</v>
      </c>
      <c r="N10" s="2">
        <v>20</v>
      </c>
      <c r="O10" s="23">
        <f t="shared" si="0"/>
        <v>76</v>
      </c>
      <c r="P10" s="31">
        <f>(SUM(B10:J10))*40/100</f>
        <v>20.399999999999999</v>
      </c>
      <c r="Q10" s="31">
        <f>SUM(K10:N10)*80/100</f>
        <v>20</v>
      </c>
      <c r="R10" s="28">
        <f t="shared" si="1"/>
        <v>40.4</v>
      </c>
      <c r="T10" s="84">
        <v>33.799999999999997</v>
      </c>
      <c r="U10" s="110"/>
      <c r="V10" s="28"/>
      <c r="W10" s="54">
        <f t="shared" si="2"/>
        <v>74.199999999999989</v>
      </c>
      <c r="X10" s="74"/>
      <c r="Y10" s="75">
        <v>30</v>
      </c>
      <c r="Z10" s="75">
        <v>25</v>
      </c>
      <c r="AA10" s="75">
        <f xml:space="preserve"> K10+L10+M10+N10</f>
        <v>25</v>
      </c>
      <c r="AB10" s="55">
        <f t="shared" si="3"/>
        <v>80</v>
      </c>
    </row>
    <row r="11" spans="1:31" ht="18" thickBot="1" x14ac:dyDescent="0.35">
      <c r="A11" s="58" t="s">
        <v>50</v>
      </c>
      <c r="B11" s="2">
        <f>feb!F13</f>
        <v>4</v>
      </c>
      <c r="C11" s="2">
        <f>mrt!J13</f>
        <v>7</v>
      </c>
      <c r="D11" s="2">
        <f>apr!M13</f>
        <v>4</v>
      </c>
      <c r="E11" s="2">
        <f>mei!L13</f>
        <v>7</v>
      </c>
      <c r="F11" s="2">
        <f>jun!K13</f>
        <v>4</v>
      </c>
      <c r="G11" s="2">
        <f>jul!M13</f>
        <v>7</v>
      </c>
      <c r="H11" s="2">
        <f>aug!K13</f>
        <v>5</v>
      </c>
      <c r="I11" s="2">
        <f>sep!K13</f>
        <v>4</v>
      </c>
      <c r="J11" s="2">
        <f>okt!G13</f>
        <v>4</v>
      </c>
      <c r="K11" s="2"/>
      <c r="L11" s="2">
        <v>40</v>
      </c>
      <c r="M11" s="2"/>
      <c r="N11" s="2">
        <v>20</v>
      </c>
      <c r="O11" s="23">
        <f t="shared" si="0"/>
        <v>106</v>
      </c>
      <c r="P11" s="31">
        <f>(SUM(B11:J11))*40/100</f>
        <v>18.399999999999999</v>
      </c>
      <c r="Q11" s="31">
        <f>SUM(K11:N11)*80/100</f>
        <v>48</v>
      </c>
      <c r="R11" s="28">
        <f t="shared" si="1"/>
        <v>66.400000000000006</v>
      </c>
      <c r="T11" s="84">
        <v>86</v>
      </c>
      <c r="U11" s="110"/>
      <c r="V11" s="28"/>
      <c r="W11" s="54">
        <f t="shared" si="2"/>
        <v>152.4</v>
      </c>
      <c r="X11" s="74"/>
      <c r="Y11" s="75">
        <v>70</v>
      </c>
      <c r="Z11" s="75">
        <v>65</v>
      </c>
      <c r="AA11" s="75">
        <f xml:space="preserve"> K11+L11+M11+N11</f>
        <v>60</v>
      </c>
      <c r="AB11" s="55">
        <f t="shared" si="3"/>
        <v>195</v>
      </c>
    </row>
    <row r="12" spans="1:31" ht="18" thickBot="1" x14ac:dyDescent="0.35">
      <c r="A12" s="58" t="s">
        <v>47</v>
      </c>
      <c r="B12" s="2">
        <f>feb!F14</f>
        <v>0</v>
      </c>
      <c r="C12" s="2">
        <f>mrt!J14</f>
        <v>0</v>
      </c>
      <c r="D12" s="2">
        <f>apr!M14</f>
        <v>0</v>
      </c>
      <c r="E12" s="2">
        <f>mei!L14</f>
        <v>0</v>
      </c>
      <c r="F12" s="2">
        <f>jun!K14</f>
        <v>1</v>
      </c>
      <c r="G12" s="2">
        <f>jul!M14</f>
        <v>1</v>
      </c>
      <c r="H12" s="2">
        <f>aug!K14</f>
        <v>0</v>
      </c>
      <c r="I12" s="2">
        <f>sep!K14</f>
        <v>0</v>
      </c>
      <c r="J12" s="2">
        <f>okt!G14</f>
        <v>0</v>
      </c>
      <c r="K12" s="2"/>
      <c r="L12" s="2"/>
      <c r="M12" s="2"/>
      <c r="N12" s="2">
        <v>10</v>
      </c>
      <c r="O12" s="23">
        <f t="shared" si="0"/>
        <v>12</v>
      </c>
      <c r="P12" s="31">
        <f>(SUM(B12:J12))*40/100</f>
        <v>0.8</v>
      </c>
      <c r="Q12" s="31">
        <f>SUM(K12:N12)*80/100</f>
        <v>8</v>
      </c>
      <c r="R12" s="28">
        <f t="shared" si="1"/>
        <v>8.8000000000000007</v>
      </c>
      <c r="T12" s="84">
        <v>50</v>
      </c>
      <c r="U12" s="110"/>
      <c r="V12" s="28"/>
      <c r="W12" s="54">
        <f t="shared" si="2"/>
        <v>58.8</v>
      </c>
      <c r="X12" s="74"/>
      <c r="Y12" s="75">
        <v>10</v>
      </c>
      <c r="Z12" s="75">
        <v>25</v>
      </c>
      <c r="AA12" s="75">
        <f xml:space="preserve"> K12+L12+M12+N12</f>
        <v>10</v>
      </c>
      <c r="AB12" s="55">
        <f t="shared" si="3"/>
        <v>45</v>
      </c>
    </row>
    <row r="13" spans="1:31" ht="18" thickBot="1" x14ac:dyDescent="0.35">
      <c r="A13" s="58" t="s">
        <v>54</v>
      </c>
      <c r="B13" s="2">
        <f>feb!F15</f>
        <v>1</v>
      </c>
      <c r="C13" s="2">
        <f>mrt!J15</f>
        <v>2</v>
      </c>
      <c r="D13" s="2">
        <f>apr!M15</f>
        <v>5</v>
      </c>
      <c r="E13" s="2">
        <f>mei!L15</f>
        <v>6</v>
      </c>
      <c r="F13" s="2">
        <f>jun!K15</f>
        <v>5</v>
      </c>
      <c r="G13" s="2">
        <f>jul!M15</f>
        <v>3</v>
      </c>
      <c r="H13" s="2">
        <f>aug!K15</f>
        <v>1</v>
      </c>
      <c r="I13" s="2">
        <f>sep!K15</f>
        <v>0</v>
      </c>
      <c r="J13" s="2">
        <f>okt!G15</f>
        <v>2</v>
      </c>
      <c r="K13" s="2">
        <v>10</v>
      </c>
      <c r="L13" s="2">
        <v>20</v>
      </c>
      <c r="M13" s="2">
        <v>10</v>
      </c>
      <c r="N13" s="2">
        <v>40</v>
      </c>
      <c r="O13" s="23">
        <f t="shared" si="0"/>
        <v>105</v>
      </c>
      <c r="P13" s="31">
        <f>(SUM(B13:J13))*40/100</f>
        <v>10</v>
      </c>
      <c r="Q13" s="31">
        <f>SUM(K13:N13)*80/100</f>
        <v>64</v>
      </c>
      <c r="R13" s="28">
        <f t="shared" si="1"/>
        <v>74</v>
      </c>
      <c r="T13" s="84">
        <v>147.6</v>
      </c>
      <c r="U13" s="110"/>
      <c r="V13" s="28"/>
      <c r="W13" s="54">
        <f t="shared" si="2"/>
        <v>221.6</v>
      </c>
      <c r="X13" s="74"/>
      <c r="Y13" s="75">
        <v>60</v>
      </c>
      <c r="Z13" s="75">
        <v>60</v>
      </c>
      <c r="AA13" s="75">
        <f xml:space="preserve"> K13+L13+M13+N13</f>
        <v>80</v>
      </c>
      <c r="AB13" s="55">
        <f t="shared" si="3"/>
        <v>200</v>
      </c>
    </row>
    <row r="14" spans="1:31" ht="18" thickBot="1" x14ac:dyDescent="0.35">
      <c r="A14" s="59" t="s">
        <v>126</v>
      </c>
      <c r="B14" s="2">
        <f>feb!F16</f>
        <v>0</v>
      </c>
      <c r="C14" s="2">
        <f>mrt!J16</f>
        <v>5</v>
      </c>
      <c r="D14" s="2">
        <f>apr!M16</f>
        <v>8</v>
      </c>
      <c r="E14" s="2">
        <f>mei!L16</f>
        <v>7</v>
      </c>
      <c r="F14" s="2">
        <f>jun!K16</f>
        <v>9</v>
      </c>
      <c r="G14" s="2">
        <f>jul!M16</f>
        <v>5</v>
      </c>
      <c r="H14" s="2">
        <f>aug!K16</f>
        <v>4</v>
      </c>
      <c r="I14" s="2">
        <f>sep!K16</f>
        <v>7</v>
      </c>
      <c r="J14" s="2">
        <f>okt!G16</f>
        <v>4</v>
      </c>
      <c r="K14" s="2"/>
      <c r="L14" s="2"/>
      <c r="M14" s="2"/>
      <c r="N14" s="2">
        <v>10</v>
      </c>
      <c r="O14" s="23">
        <f t="shared" si="0"/>
        <v>59</v>
      </c>
      <c r="P14" s="31">
        <f>(SUM(B14:J14))*40/100</f>
        <v>19.600000000000001</v>
      </c>
      <c r="Q14" s="31">
        <f>SUM(K14:N14)*80/100</f>
        <v>8</v>
      </c>
      <c r="R14" s="28">
        <f t="shared" si="1"/>
        <v>27.6</v>
      </c>
      <c r="T14" s="84">
        <v>0.8</v>
      </c>
      <c r="U14" s="110"/>
      <c r="V14" s="28"/>
      <c r="W14" s="53">
        <f t="shared" si="2"/>
        <v>28.400000000000002</v>
      </c>
      <c r="X14" s="74"/>
      <c r="Y14" s="75">
        <v>0</v>
      </c>
      <c r="Z14" s="75">
        <v>0</v>
      </c>
      <c r="AA14" s="75">
        <f xml:space="preserve"> K14+L14+M14+N14</f>
        <v>10</v>
      </c>
      <c r="AB14" s="40">
        <f t="shared" si="3"/>
        <v>10</v>
      </c>
    </row>
    <row r="15" spans="1:31" ht="18" thickBot="1" x14ac:dyDescent="0.35">
      <c r="A15" s="60" t="s">
        <v>117</v>
      </c>
      <c r="B15" s="2">
        <f>feb!F17</f>
        <v>4</v>
      </c>
      <c r="C15" s="2">
        <f>mrt!J17</f>
        <v>5</v>
      </c>
      <c r="D15" s="2">
        <f>apr!M17</f>
        <v>6</v>
      </c>
      <c r="E15" s="2">
        <f>mei!L17</f>
        <v>4</v>
      </c>
      <c r="F15" s="2">
        <f>jun!K17</f>
        <v>5</v>
      </c>
      <c r="G15" s="2">
        <f>jul!M17</f>
        <v>7</v>
      </c>
      <c r="H15" s="2">
        <f>aug!K17</f>
        <v>3</v>
      </c>
      <c r="I15" s="2">
        <f>sep!K17</f>
        <v>2</v>
      </c>
      <c r="J15" s="2">
        <f>okt!G17</f>
        <v>3</v>
      </c>
      <c r="K15" s="2"/>
      <c r="L15" s="2"/>
      <c r="M15" s="2"/>
      <c r="N15" s="2"/>
      <c r="O15" s="23">
        <f t="shared" si="0"/>
        <v>39</v>
      </c>
      <c r="P15" s="31">
        <f>(SUM(B15:J15))*40/100</f>
        <v>15.6</v>
      </c>
      <c r="Q15" s="31">
        <f>SUM(K15:N15)*80/100</f>
        <v>0</v>
      </c>
      <c r="R15" s="28">
        <f t="shared" si="1"/>
        <v>15.6</v>
      </c>
      <c r="T15" s="84">
        <v>0</v>
      </c>
      <c r="U15" s="110"/>
      <c r="V15" s="28"/>
      <c r="W15" s="54">
        <f t="shared" si="2"/>
        <v>15.6</v>
      </c>
      <c r="X15" s="74"/>
      <c r="Y15" s="75">
        <v>10</v>
      </c>
      <c r="Z15" s="75">
        <v>15</v>
      </c>
      <c r="AA15" s="75">
        <f xml:space="preserve"> K15+L15+M15+N15</f>
        <v>0</v>
      </c>
      <c r="AB15" s="55">
        <f t="shared" si="3"/>
        <v>25</v>
      </c>
    </row>
    <row r="16" spans="1:31" ht="18" thickBot="1" x14ac:dyDescent="0.35">
      <c r="A16" s="58" t="s">
        <v>68</v>
      </c>
      <c r="B16" s="2">
        <f>feb!F18</f>
        <v>0</v>
      </c>
      <c r="C16" s="2">
        <f>mrt!J18</f>
        <v>2</v>
      </c>
      <c r="D16" s="2">
        <f>apr!M18</f>
        <v>2</v>
      </c>
      <c r="E16" s="2">
        <f>mei!L18</f>
        <v>9</v>
      </c>
      <c r="F16" s="2">
        <f>jun!K18</f>
        <v>1</v>
      </c>
      <c r="G16" s="2">
        <f>jul!M18</f>
        <v>2</v>
      </c>
      <c r="H16" s="2">
        <f>aug!K18</f>
        <v>4</v>
      </c>
      <c r="I16" s="2">
        <f>sep!K18</f>
        <v>2</v>
      </c>
      <c r="J16" s="2">
        <f>okt!G18</f>
        <v>2</v>
      </c>
      <c r="K16" s="2"/>
      <c r="L16" s="2"/>
      <c r="M16" s="2"/>
      <c r="N16" s="2"/>
      <c r="O16" s="23">
        <f t="shared" si="0"/>
        <v>24</v>
      </c>
      <c r="P16" s="31">
        <f>(SUM(B16:J16))*40/100</f>
        <v>9.6</v>
      </c>
      <c r="Q16" s="31">
        <f>SUM(K16:N16)*80/100</f>
        <v>0</v>
      </c>
      <c r="R16" s="28">
        <f t="shared" si="1"/>
        <v>9.6</v>
      </c>
      <c r="T16" s="84">
        <v>12.4</v>
      </c>
      <c r="U16" s="110"/>
      <c r="V16" s="28"/>
      <c r="W16" s="53">
        <f t="shared" si="2"/>
        <v>22</v>
      </c>
      <c r="X16" s="74"/>
      <c r="Y16" s="75">
        <v>0</v>
      </c>
      <c r="Z16" s="75">
        <v>0</v>
      </c>
      <c r="AA16" s="75">
        <f xml:space="preserve"> K16+L16+M16+N16</f>
        <v>0</v>
      </c>
      <c r="AB16" s="40">
        <f t="shared" si="3"/>
        <v>0</v>
      </c>
    </row>
    <row r="17" spans="1:32" ht="18" thickBot="1" x14ac:dyDescent="0.35">
      <c r="A17" s="58" t="s">
        <v>99</v>
      </c>
      <c r="B17" s="2">
        <f>feb!F19</f>
        <v>4</v>
      </c>
      <c r="C17" s="2">
        <f>mrt!J19</f>
        <v>4</v>
      </c>
      <c r="D17" s="2">
        <f>apr!M19</f>
        <v>4</v>
      </c>
      <c r="E17" s="2">
        <f>mei!L19</f>
        <v>1</v>
      </c>
      <c r="F17" s="2">
        <f>jun!K19</f>
        <v>3</v>
      </c>
      <c r="G17" s="2">
        <f>jul!M19</f>
        <v>1</v>
      </c>
      <c r="H17" s="2">
        <f>aug!K19</f>
        <v>1</v>
      </c>
      <c r="I17" s="2">
        <f>sep!K19</f>
        <v>3</v>
      </c>
      <c r="J17" s="2">
        <f>okt!G19</f>
        <v>0</v>
      </c>
      <c r="K17" s="2"/>
      <c r="L17" s="2"/>
      <c r="M17" s="2"/>
      <c r="N17" s="2">
        <v>20</v>
      </c>
      <c r="O17" s="23">
        <f t="shared" si="0"/>
        <v>41</v>
      </c>
      <c r="P17" s="31">
        <f>(SUM(B17:J17))*40/100</f>
        <v>8.4</v>
      </c>
      <c r="Q17" s="31">
        <f>SUM(K17:N17)*80/100</f>
        <v>16</v>
      </c>
      <c r="R17" s="28">
        <f t="shared" si="1"/>
        <v>24.4</v>
      </c>
      <c r="T17" s="84">
        <v>28</v>
      </c>
      <c r="U17" s="110"/>
      <c r="V17" s="28"/>
      <c r="W17" s="54">
        <f t="shared" si="2"/>
        <v>52.4</v>
      </c>
      <c r="X17" s="74"/>
      <c r="Y17" s="75">
        <v>10</v>
      </c>
      <c r="Z17" s="75">
        <v>20</v>
      </c>
      <c r="AA17" s="75">
        <f xml:space="preserve"> K17+L17+M17+N17</f>
        <v>20</v>
      </c>
      <c r="AB17" s="55">
        <f t="shared" si="3"/>
        <v>50</v>
      </c>
    </row>
    <row r="18" spans="1:32" ht="18" thickBot="1" x14ac:dyDescent="0.35">
      <c r="A18" s="58" t="s">
        <v>4</v>
      </c>
      <c r="B18" s="2">
        <f>feb!F20</f>
        <v>0</v>
      </c>
      <c r="C18" s="2">
        <f>mrt!J20</f>
        <v>0</v>
      </c>
      <c r="D18" s="2">
        <f>apr!M20</f>
        <v>0</v>
      </c>
      <c r="E18" s="2">
        <f>mei!L20</f>
        <v>0</v>
      </c>
      <c r="F18" s="2">
        <f>jun!K20</f>
        <v>0</v>
      </c>
      <c r="G18" s="2">
        <f>jul!M20</f>
        <v>0</v>
      </c>
      <c r="H18" s="2">
        <f>aug!K20</f>
        <v>0</v>
      </c>
      <c r="I18" s="2">
        <f>sep!K20</f>
        <v>0</v>
      </c>
      <c r="J18" s="2">
        <f>okt!G20</f>
        <v>0</v>
      </c>
      <c r="K18" s="2"/>
      <c r="L18" s="2"/>
      <c r="M18" s="2">
        <v>5</v>
      </c>
      <c r="N18" s="2">
        <v>10</v>
      </c>
      <c r="O18" s="23">
        <f t="shared" si="0"/>
        <v>15</v>
      </c>
      <c r="P18" s="31">
        <f>(SUM(B18:J18))*40/100</f>
        <v>0</v>
      </c>
      <c r="Q18" s="31">
        <f>SUM(K18:N18)*80/100</f>
        <v>12</v>
      </c>
      <c r="R18" s="28">
        <f t="shared" si="1"/>
        <v>12</v>
      </c>
      <c r="T18" s="84">
        <v>0</v>
      </c>
      <c r="U18" s="110"/>
      <c r="V18" s="28"/>
      <c r="W18" s="54">
        <f t="shared" si="2"/>
        <v>12</v>
      </c>
      <c r="X18" s="74"/>
      <c r="Y18" s="75">
        <v>10</v>
      </c>
      <c r="Z18" s="75">
        <v>20</v>
      </c>
      <c r="AA18" s="75">
        <f xml:space="preserve"> K18+L18+M18+N18</f>
        <v>15</v>
      </c>
      <c r="AB18" s="55">
        <f t="shared" si="3"/>
        <v>45</v>
      </c>
      <c r="AF18" s="57"/>
    </row>
    <row r="19" spans="1:32" ht="18" thickBot="1" x14ac:dyDescent="0.35">
      <c r="A19" s="58" t="s">
        <v>73</v>
      </c>
      <c r="B19" s="2">
        <f>feb!F21</f>
        <v>0</v>
      </c>
      <c r="C19" s="2">
        <f>mrt!J21</f>
        <v>1</v>
      </c>
      <c r="D19" s="2">
        <f>apr!M21</f>
        <v>0</v>
      </c>
      <c r="E19" s="2">
        <f>mei!L21</f>
        <v>3</v>
      </c>
      <c r="F19" s="2">
        <f>jun!K21</f>
        <v>3</v>
      </c>
      <c r="G19" s="2">
        <f>jul!M21</f>
        <v>0</v>
      </c>
      <c r="H19" s="2">
        <f>aug!K21</f>
        <v>1</v>
      </c>
      <c r="I19" s="2">
        <f>sep!K21</f>
        <v>0</v>
      </c>
      <c r="J19" s="2">
        <f>okt!G21</f>
        <v>0</v>
      </c>
      <c r="K19" s="2"/>
      <c r="L19" s="2"/>
      <c r="M19" s="2">
        <v>5</v>
      </c>
      <c r="N19" s="2">
        <v>20</v>
      </c>
      <c r="O19" s="23">
        <f t="shared" si="0"/>
        <v>33</v>
      </c>
      <c r="P19" s="31">
        <f>(SUM(B19:J19))*40/100</f>
        <v>3.2</v>
      </c>
      <c r="Q19" s="31">
        <f>SUM(K19:N19)*80/100</f>
        <v>20</v>
      </c>
      <c r="R19" s="28">
        <f t="shared" si="1"/>
        <v>23.2</v>
      </c>
      <c r="T19" s="84">
        <v>40.799999999999997</v>
      </c>
      <c r="U19" s="110"/>
      <c r="V19" s="28">
        <v>58</v>
      </c>
      <c r="W19" s="54">
        <f t="shared" si="2"/>
        <v>6</v>
      </c>
      <c r="X19" s="74"/>
      <c r="Y19" s="75">
        <v>40</v>
      </c>
      <c r="Z19" s="75">
        <v>5</v>
      </c>
      <c r="AA19" s="75">
        <f xml:space="preserve"> K19+L19+M19+N19</f>
        <v>25</v>
      </c>
      <c r="AB19" s="55">
        <f t="shared" si="3"/>
        <v>70</v>
      </c>
    </row>
    <row r="20" spans="1:32" ht="18" thickBot="1" x14ac:dyDescent="0.35">
      <c r="A20" s="58" t="s">
        <v>85</v>
      </c>
      <c r="B20" s="2">
        <f>feb!F22</f>
        <v>2</v>
      </c>
      <c r="C20" s="2">
        <f>mrt!J22</f>
        <v>3</v>
      </c>
      <c r="D20" s="2">
        <f>apr!M22</f>
        <v>4</v>
      </c>
      <c r="E20" s="2">
        <f>mei!L22</f>
        <v>2</v>
      </c>
      <c r="F20" s="2">
        <f>jun!K22</f>
        <v>0</v>
      </c>
      <c r="G20" s="2">
        <f>jul!M22</f>
        <v>0</v>
      </c>
      <c r="H20" s="2">
        <f>aug!K22</f>
        <v>0</v>
      </c>
      <c r="I20" s="2">
        <f>sep!K22</f>
        <v>0</v>
      </c>
      <c r="J20" s="2">
        <f>okt!G22</f>
        <v>0</v>
      </c>
      <c r="K20" s="2"/>
      <c r="L20" s="2"/>
      <c r="M20" s="2"/>
      <c r="N20" s="2">
        <v>20</v>
      </c>
      <c r="O20" s="23">
        <f t="shared" si="0"/>
        <v>31</v>
      </c>
      <c r="P20" s="31">
        <f>(SUM(B20:J20))*40/100</f>
        <v>4.4000000000000004</v>
      </c>
      <c r="Q20" s="31">
        <f>SUM(K20:N20)*80/100</f>
        <v>16</v>
      </c>
      <c r="R20" s="28">
        <f t="shared" si="1"/>
        <v>20.399999999999999</v>
      </c>
      <c r="T20" s="84">
        <v>49.2</v>
      </c>
      <c r="U20" s="110"/>
      <c r="V20" s="28"/>
      <c r="W20" s="54">
        <f t="shared" si="2"/>
        <v>69.599999999999994</v>
      </c>
      <c r="X20" s="74"/>
      <c r="Y20" s="75">
        <v>20</v>
      </c>
      <c r="Z20" s="75">
        <v>20</v>
      </c>
      <c r="AA20" s="75">
        <f xml:space="preserve"> K20+L20+M20+N20</f>
        <v>20</v>
      </c>
      <c r="AB20" s="55">
        <f t="shared" si="3"/>
        <v>60</v>
      </c>
    </row>
    <row r="21" spans="1:32" ht="18" thickBot="1" x14ac:dyDescent="0.35">
      <c r="A21" s="58" t="s">
        <v>5</v>
      </c>
      <c r="B21" s="2">
        <f>feb!F23</f>
        <v>0</v>
      </c>
      <c r="C21" s="2">
        <f>mrt!J23</f>
        <v>1</v>
      </c>
      <c r="D21" s="2">
        <f>apr!M23</f>
        <v>10</v>
      </c>
      <c r="E21" s="2">
        <f>mei!L23</f>
        <v>6</v>
      </c>
      <c r="F21" s="2">
        <f>jun!K23</f>
        <v>4</v>
      </c>
      <c r="G21" s="2">
        <f>jul!M23</f>
        <v>10</v>
      </c>
      <c r="H21" s="2">
        <f>aug!K23</f>
        <v>6</v>
      </c>
      <c r="I21" s="2">
        <f>sep!K23</f>
        <v>8</v>
      </c>
      <c r="J21" s="2">
        <f>okt!G23</f>
        <v>5</v>
      </c>
      <c r="K21" s="2">
        <v>20</v>
      </c>
      <c r="L21" s="2"/>
      <c r="M21" s="2">
        <v>5</v>
      </c>
      <c r="N21" s="2">
        <v>20</v>
      </c>
      <c r="O21" s="23">
        <f t="shared" si="0"/>
        <v>95</v>
      </c>
      <c r="P21" s="31">
        <f>(SUM(B21:J21))*40/100</f>
        <v>20</v>
      </c>
      <c r="Q21" s="31">
        <f>SUM(K21:N21)*80/100</f>
        <v>36</v>
      </c>
      <c r="R21" s="28">
        <f t="shared" si="1"/>
        <v>56</v>
      </c>
      <c r="T21" s="84">
        <v>142.80000000000001</v>
      </c>
      <c r="U21" s="110"/>
      <c r="V21" s="28"/>
      <c r="W21" s="54">
        <f t="shared" si="2"/>
        <v>198.8</v>
      </c>
      <c r="X21" s="74"/>
      <c r="Y21" s="75">
        <v>60</v>
      </c>
      <c r="Z21" s="75">
        <v>75</v>
      </c>
      <c r="AA21" s="75">
        <f xml:space="preserve"> K21+L21+M21+N21</f>
        <v>45</v>
      </c>
      <c r="AB21" s="55">
        <f t="shared" si="3"/>
        <v>180</v>
      </c>
    </row>
    <row r="22" spans="1:32" ht="18" thickBot="1" x14ac:dyDescent="0.35">
      <c r="A22" s="58" t="s">
        <v>90</v>
      </c>
      <c r="B22" s="2">
        <f>feb!F24</f>
        <v>0</v>
      </c>
      <c r="C22" s="2">
        <f>mrt!J24</f>
        <v>0</v>
      </c>
      <c r="D22" s="2">
        <f>apr!M24</f>
        <v>0</v>
      </c>
      <c r="E22" s="2">
        <f>mei!L24</f>
        <v>0</v>
      </c>
      <c r="F22" s="2">
        <f>jun!K24</f>
        <v>0</v>
      </c>
      <c r="G22" s="2">
        <f>jul!M24</f>
        <v>0</v>
      </c>
      <c r="H22" s="2">
        <f>aug!K24</f>
        <v>0</v>
      </c>
      <c r="I22" s="2">
        <f>sep!K24</f>
        <v>0</v>
      </c>
      <c r="J22" s="2">
        <f>okt!G24</f>
        <v>0</v>
      </c>
      <c r="K22" s="2"/>
      <c r="L22" s="2"/>
      <c r="M22" s="2"/>
      <c r="N22" s="2"/>
      <c r="O22" s="23">
        <f t="shared" si="0"/>
        <v>0</v>
      </c>
      <c r="P22" s="31">
        <f>(SUM(B22:J22))*40/100</f>
        <v>0</v>
      </c>
      <c r="Q22" s="31">
        <f>SUM(K22:N22)*80/100</f>
        <v>0</v>
      </c>
      <c r="R22" s="28">
        <f t="shared" si="1"/>
        <v>0</v>
      </c>
      <c r="T22" s="84">
        <v>45.6</v>
      </c>
      <c r="U22" s="110"/>
      <c r="V22" s="28"/>
      <c r="W22" s="54">
        <f t="shared" si="2"/>
        <v>45.6</v>
      </c>
      <c r="X22" s="74"/>
      <c r="Y22" s="75">
        <v>20</v>
      </c>
      <c r="Z22" s="75">
        <v>30</v>
      </c>
      <c r="AA22" s="75">
        <f xml:space="preserve"> K22+L22+M22+N22</f>
        <v>0</v>
      </c>
      <c r="AB22" s="55">
        <f t="shared" si="3"/>
        <v>50</v>
      </c>
    </row>
    <row r="23" spans="1:32" ht="18" thickBot="1" x14ac:dyDescent="0.35">
      <c r="A23" s="58" t="s">
        <v>27</v>
      </c>
      <c r="B23" s="2">
        <f>feb!F25</f>
        <v>1</v>
      </c>
      <c r="C23" s="2">
        <f>mrt!J25</f>
        <v>1</v>
      </c>
      <c r="D23" s="2">
        <f>apr!M25</f>
        <v>0</v>
      </c>
      <c r="E23" s="2">
        <f>mei!L25</f>
        <v>0</v>
      </c>
      <c r="F23" s="2">
        <f>jun!K25</f>
        <v>0</v>
      </c>
      <c r="G23" s="2">
        <f>jul!M25</f>
        <v>0</v>
      </c>
      <c r="H23" s="2">
        <f>aug!K25</f>
        <v>0</v>
      </c>
      <c r="I23" s="2">
        <f>sep!K25</f>
        <v>0</v>
      </c>
      <c r="J23" s="2">
        <f>okt!G25</f>
        <v>0</v>
      </c>
      <c r="K23" s="2"/>
      <c r="L23" s="2"/>
      <c r="M23" s="2"/>
      <c r="N23" s="2"/>
      <c r="O23" s="23">
        <f t="shared" si="0"/>
        <v>2</v>
      </c>
      <c r="P23" s="31">
        <f>(SUM(B23:J23))*40/100</f>
        <v>0.8</v>
      </c>
      <c r="Q23" s="31">
        <f>SUM(K23:N23)*80/100</f>
        <v>0</v>
      </c>
      <c r="R23" s="28">
        <f t="shared" si="1"/>
        <v>0.8</v>
      </c>
      <c r="T23" s="84">
        <v>37.6</v>
      </c>
      <c r="U23" s="110"/>
      <c r="V23" s="28"/>
      <c r="W23" s="54">
        <f t="shared" si="2"/>
        <v>38.4</v>
      </c>
      <c r="X23" s="74"/>
      <c r="Y23" s="75">
        <v>25</v>
      </c>
      <c r="Z23" s="75">
        <v>20</v>
      </c>
      <c r="AA23" s="75">
        <f xml:space="preserve"> K23+L23+M23+N23</f>
        <v>0</v>
      </c>
      <c r="AB23" s="55">
        <f t="shared" si="3"/>
        <v>45</v>
      </c>
    </row>
    <row r="24" spans="1:32" ht="18" thickBot="1" x14ac:dyDescent="0.35">
      <c r="A24" s="58" t="s">
        <v>105</v>
      </c>
      <c r="B24" s="2">
        <f>feb!F26</f>
        <v>4</v>
      </c>
      <c r="C24" s="2">
        <f>mrt!J26</f>
        <v>7</v>
      </c>
      <c r="D24" s="2">
        <f>apr!M26</f>
        <v>9</v>
      </c>
      <c r="E24" s="2">
        <f>mei!L26</f>
        <v>9</v>
      </c>
      <c r="F24" s="2">
        <f>jun!K26</f>
        <v>9</v>
      </c>
      <c r="G24" s="2">
        <f>jul!M26</f>
        <v>11</v>
      </c>
      <c r="H24" s="2">
        <f>aug!K26</f>
        <v>9</v>
      </c>
      <c r="I24" s="2">
        <f>sep!K26</f>
        <v>9</v>
      </c>
      <c r="J24" s="2">
        <f>okt!G26</f>
        <v>5</v>
      </c>
      <c r="K24" s="2"/>
      <c r="L24" s="2"/>
      <c r="M24" s="2">
        <v>5</v>
      </c>
      <c r="N24" s="2">
        <v>20</v>
      </c>
      <c r="O24" s="23">
        <f t="shared" si="0"/>
        <v>97</v>
      </c>
      <c r="P24" s="31">
        <f>(SUM(B24:J24))*40/100</f>
        <v>28.8</v>
      </c>
      <c r="Q24" s="31">
        <f>SUM(K24:N24)*80/100</f>
        <v>20</v>
      </c>
      <c r="R24" s="28">
        <f t="shared" si="1"/>
        <v>48.8</v>
      </c>
      <c r="T24" s="84">
        <v>0</v>
      </c>
      <c r="U24" s="110">
        <v>0</v>
      </c>
      <c r="V24" s="28"/>
      <c r="W24" s="54">
        <f t="shared" si="2"/>
        <v>48.8</v>
      </c>
      <c r="X24" s="74"/>
      <c r="Y24" s="75">
        <v>40</v>
      </c>
      <c r="Z24" s="75">
        <v>50</v>
      </c>
      <c r="AA24" s="75">
        <f xml:space="preserve"> K24+L24+M24+N24</f>
        <v>25</v>
      </c>
      <c r="AB24" s="55">
        <f t="shared" si="3"/>
        <v>115</v>
      </c>
    </row>
    <row r="25" spans="1:32" ht="18" thickBot="1" x14ac:dyDescent="0.35">
      <c r="A25" s="58" t="s">
        <v>69</v>
      </c>
      <c r="B25" s="2">
        <f>feb!F27</f>
        <v>1</v>
      </c>
      <c r="C25" s="2">
        <f>mrt!J27</f>
        <v>1</v>
      </c>
      <c r="D25" s="2">
        <f>apr!M27</f>
        <v>2</v>
      </c>
      <c r="E25" s="2">
        <f>mei!L27</f>
        <v>2</v>
      </c>
      <c r="F25" s="2">
        <f>jun!K27</f>
        <v>1</v>
      </c>
      <c r="G25" s="2">
        <f>jul!M27</f>
        <v>4</v>
      </c>
      <c r="H25" s="2">
        <f>aug!K27</f>
        <v>2</v>
      </c>
      <c r="I25" s="2">
        <f>sep!K27</f>
        <v>1</v>
      </c>
      <c r="J25" s="2">
        <f>okt!G27</f>
        <v>2</v>
      </c>
      <c r="K25" s="2"/>
      <c r="L25" s="2"/>
      <c r="M25" s="2"/>
      <c r="N25" s="2"/>
      <c r="O25" s="23">
        <f t="shared" si="0"/>
        <v>16</v>
      </c>
      <c r="P25" s="31">
        <f>(SUM(B25:J25))*40/100</f>
        <v>6.4</v>
      </c>
      <c r="Q25" s="31">
        <f>SUM(K25:N25)*80/100</f>
        <v>0</v>
      </c>
      <c r="R25" s="28">
        <f t="shared" si="1"/>
        <v>6.4</v>
      </c>
      <c r="T25" s="84">
        <v>12.8</v>
      </c>
      <c r="U25" s="110"/>
      <c r="V25" s="28"/>
      <c r="W25" s="53">
        <f t="shared" si="2"/>
        <v>19.200000000000003</v>
      </c>
      <c r="X25" s="74"/>
      <c r="Y25" s="75">
        <v>0</v>
      </c>
      <c r="Z25" s="75">
        <v>5</v>
      </c>
      <c r="AA25" s="75">
        <f xml:space="preserve"> K25+L25+M25+N25</f>
        <v>0</v>
      </c>
      <c r="AB25" s="40">
        <f t="shared" si="3"/>
        <v>5</v>
      </c>
    </row>
    <row r="26" spans="1:32" ht="18" thickBot="1" x14ac:dyDescent="0.35">
      <c r="A26" s="58" t="s">
        <v>70</v>
      </c>
      <c r="B26" s="2">
        <f>feb!F28</f>
        <v>2</v>
      </c>
      <c r="C26" s="2">
        <f>mrt!J28</f>
        <v>6</v>
      </c>
      <c r="D26" s="2">
        <f>apr!M28</f>
        <v>6</v>
      </c>
      <c r="E26" s="2">
        <f>mei!L28</f>
        <v>8</v>
      </c>
      <c r="F26" s="2">
        <f>jun!K28</f>
        <v>3</v>
      </c>
      <c r="G26" s="2">
        <f>jul!M28</f>
        <v>6</v>
      </c>
      <c r="H26" s="2">
        <f>aug!K28</f>
        <v>2</v>
      </c>
      <c r="I26" s="2">
        <f>sep!K28</f>
        <v>2</v>
      </c>
      <c r="J26" s="2">
        <f>okt!G28</f>
        <v>4</v>
      </c>
      <c r="K26" s="2"/>
      <c r="L26" s="2">
        <v>40</v>
      </c>
      <c r="M26" s="2"/>
      <c r="N26" s="2">
        <v>20</v>
      </c>
      <c r="O26" s="23">
        <f t="shared" si="0"/>
        <v>99</v>
      </c>
      <c r="P26" s="31">
        <f>(SUM(B26:J26))*40/100</f>
        <v>15.6</v>
      </c>
      <c r="Q26" s="31">
        <f>SUM(K26:N26)*80/100</f>
        <v>48</v>
      </c>
      <c r="R26" s="28">
        <f t="shared" si="1"/>
        <v>63.6</v>
      </c>
      <c r="T26" s="84">
        <v>0</v>
      </c>
      <c r="U26" s="110"/>
      <c r="V26" s="28"/>
      <c r="W26" s="54">
        <f t="shared" si="2"/>
        <v>63.6</v>
      </c>
      <c r="X26" s="74"/>
      <c r="Y26" s="75">
        <v>25</v>
      </c>
      <c r="Z26" s="75">
        <v>0</v>
      </c>
      <c r="AA26" s="75">
        <f xml:space="preserve"> K26+L26+M26+N26</f>
        <v>60</v>
      </c>
      <c r="AB26" s="55">
        <f t="shared" si="3"/>
        <v>85</v>
      </c>
    </row>
    <row r="27" spans="1:32" ht="18" thickBot="1" x14ac:dyDescent="0.35">
      <c r="A27" s="58" t="s">
        <v>6</v>
      </c>
      <c r="B27" s="2">
        <f>feb!F29</f>
        <v>4</v>
      </c>
      <c r="C27" s="2">
        <f>mrt!J29</f>
        <v>7</v>
      </c>
      <c r="D27" s="2">
        <f>apr!M29</f>
        <v>4</v>
      </c>
      <c r="E27" s="2">
        <f>mei!L29</f>
        <v>9</v>
      </c>
      <c r="F27" s="2">
        <f>jun!K29</f>
        <v>5</v>
      </c>
      <c r="G27" s="2">
        <f>jul!M29</f>
        <v>7</v>
      </c>
      <c r="H27" s="2">
        <f>aug!K29</f>
        <v>6</v>
      </c>
      <c r="I27" s="2">
        <f>sep!K29</f>
        <v>7</v>
      </c>
      <c r="J27" s="2">
        <f>okt!G29</f>
        <v>4</v>
      </c>
      <c r="K27" s="2">
        <v>10</v>
      </c>
      <c r="L27" s="2"/>
      <c r="M27" s="2">
        <v>5</v>
      </c>
      <c r="N27" s="2">
        <v>40</v>
      </c>
      <c r="O27" s="23">
        <f t="shared" si="0"/>
        <v>108</v>
      </c>
      <c r="P27" s="31">
        <f>(SUM(B27:J27))*40/100</f>
        <v>21.2</v>
      </c>
      <c r="Q27" s="31">
        <f>SUM(K27:N27)*80/100</f>
        <v>44</v>
      </c>
      <c r="R27" s="28">
        <f t="shared" si="1"/>
        <v>65.2</v>
      </c>
      <c r="T27" s="84">
        <v>149.6</v>
      </c>
      <c r="U27" s="110"/>
      <c r="V27" s="28"/>
      <c r="W27" s="54">
        <f t="shared" si="2"/>
        <v>214.8</v>
      </c>
      <c r="X27" s="74"/>
      <c r="Y27" s="75">
        <v>65</v>
      </c>
      <c r="Z27" s="75">
        <v>80</v>
      </c>
      <c r="AA27" s="75">
        <f xml:space="preserve"> K27+L27+M27+N27</f>
        <v>55</v>
      </c>
      <c r="AB27" s="55">
        <f t="shared" si="3"/>
        <v>200</v>
      </c>
      <c r="AE27" s="57"/>
    </row>
    <row r="28" spans="1:32" ht="18" thickBot="1" x14ac:dyDescent="0.35">
      <c r="A28" s="58" t="s">
        <v>7</v>
      </c>
      <c r="B28" s="2">
        <f>feb!F30</f>
        <v>0</v>
      </c>
      <c r="C28" s="2">
        <f>mrt!J30</f>
        <v>0</v>
      </c>
      <c r="D28" s="2">
        <f>apr!M30</f>
        <v>0</v>
      </c>
      <c r="E28" s="2">
        <f>mei!L30</f>
        <v>1</v>
      </c>
      <c r="F28" s="2">
        <f>jun!K30</f>
        <v>4</v>
      </c>
      <c r="G28" s="2">
        <f>jul!M30</f>
        <v>2</v>
      </c>
      <c r="H28" s="2">
        <f>aug!K30</f>
        <v>4</v>
      </c>
      <c r="I28" s="2">
        <f>sep!K30</f>
        <v>6</v>
      </c>
      <c r="J28" s="2">
        <f>okt!G30</f>
        <v>3</v>
      </c>
      <c r="K28" s="2"/>
      <c r="L28" s="2"/>
      <c r="M28" s="2"/>
      <c r="N28" s="2">
        <v>10</v>
      </c>
      <c r="O28" s="23">
        <f t="shared" si="0"/>
        <v>30</v>
      </c>
      <c r="P28" s="31">
        <f>(SUM(B28:J28))*40/100</f>
        <v>8</v>
      </c>
      <c r="Q28" s="31">
        <f>SUM(K28:N28)*80/100</f>
        <v>8</v>
      </c>
      <c r="R28" s="28">
        <f t="shared" si="1"/>
        <v>16</v>
      </c>
      <c r="T28" s="84">
        <v>34.4</v>
      </c>
      <c r="U28" s="110"/>
      <c r="V28" s="28"/>
      <c r="W28" s="54">
        <f t="shared" si="2"/>
        <v>50.4</v>
      </c>
      <c r="X28" s="74"/>
      <c r="Y28" s="75">
        <v>75</v>
      </c>
      <c r="Z28" s="75">
        <v>25</v>
      </c>
      <c r="AA28" s="75">
        <f xml:space="preserve"> K28+L28+M28+N28</f>
        <v>10</v>
      </c>
      <c r="AB28" s="55">
        <f t="shared" si="3"/>
        <v>110</v>
      </c>
    </row>
    <row r="29" spans="1:32" ht="18" thickBot="1" x14ac:dyDescent="0.35">
      <c r="A29" s="61" t="s">
        <v>127</v>
      </c>
      <c r="B29" s="2">
        <f>feb!F31</f>
        <v>0</v>
      </c>
      <c r="C29" s="2">
        <f>mrt!J31</f>
        <v>1</v>
      </c>
      <c r="D29" s="2">
        <f>apr!M31</f>
        <v>5</v>
      </c>
      <c r="E29" s="2">
        <f>mei!L31</f>
        <v>4</v>
      </c>
      <c r="F29" s="2">
        <f>jun!K31</f>
        <v>4</v>
      </c>
      <c r="G29" s="2">
        <f>jul!M31</f>
        <v>2</v>
      </c>
      <c r="H29" s="2">
        <f>aug!K31</f>
        <v>5</v>
      </c>
      <c r="I29" s="2">
        <f>sep!K31</f>
        <v>1</v>
      </c>
      <c r="J29" s="2">
        <f>okt!G31</f>
        <v>0</v>
      </c>
      <c r="K29" s="2"/>
      <c r="L29" s="2"/>
      <c r="M29" s="2"/>
      <c r="N29" s="2"/>
      <c r="O29" s="23">
        <f t="shared" si="0"/>
        <v>22</v>
      </c>
      <c r="P29" s="31">
        <f>(SUM(B29:J29))*40/100</f>
        <v>8.8000000000000007</v>
      </c>
      <c r="Q29" s="31">
        <f>SUM(K29:N29)*80/100</f>
        <v>0</v>
      </c>
      <c r="R29" s="28">
        <f t="shared" ref="R29" si="4">P29+Q29</f>
        <v>8.8000000000000007</v>
      </c>
      <c r="T29" s="84">
        <v>3.6</v>
      </c>
      <c r="U29" s="110"/>
      <c r="V29" s="28"/>
      <c r="W29" s="53">
        <f t="shared" si="2"/>
        <v>12.4</v>
      </c>
      <c r="X29" s="74"/>
      <c r="Y29" s="75">
        <v>0</v>
      </c>
      <c r="Z29" s="75">
        <v>0</v>
      </c>
      <c r="AA29" s="75">
        <f xml:space="preserve"> K29+L29+M29+N29</f>
        <v>0</v>
      </c>
      <c r="AB29" s="40">
        <f t="shared" si="3"/>
        <v>0</v>
      </c>
    </row>
    <row r="30" spans="1:32" ht="18" thickBot="1" x14ac:dyDescent="0.35">
      <c r="A30" s="58" t="s">
        <v>8</v>
      </c>
      <c r="B30" s="2">
        <f>feb!F32</f>
        <v>4</v>
      </c>
      <c r="C30" s="2">
        <f>mrt!J32</f>
        <v>8</v>
      </c>
      <c r="D30" s="2">
        <f>apr!M32</f>
        <v>7</v>
      </c>
      <c r="E30" s="2">
        <f>mei!L32</f>
        <v>8</v>
      </c>
      <c r="F30" s="2">
        <f>jun!K32</f>
        <v>6</v>
      </c>
      <c r="G30" s="2">
        <f>jul!M32</f>
        <v>10</v>
      </c>
      <c r="H30" s="2">
        <f>aug!K32</f>
        <v>7</v>
      </c>
      <c r="I30" s="2">
        <f>sep!K32</f>
        <v>6</v>
      </c>
      <c r="J30" s="2">
        <f>okt!G32</f>
        <v>4</v>
      </c>
      <c r="K30" s="2">
        <v>10</v>
      </c>
      <c r="L30" s="2">
        <v>40</v>
      </c>
      <c r="M30" s="2">
        <v>5</v>
      </c>
      <c r="N30" s="2">
        <v>20</v>
      </c>
      <c r="O30" s="23">
        <f t="shared" si="0"/>
        <v>135</v>
      </c>
      <c r="P30" s="31">
        <f>(SUM(B30:J30))*40/100</f>
        <v>24</v>
      </c>
      <c r="Q30" s="31">
        <f>SUM(K30:N30)*80/100</f>
        <v>60</v>
      </c>
      <c r="R30" s="28">
        <f t="shared" si="1"/>
        <v>84</v>
      </c>
      <c r="T30" s="84">
        <v>135.19999999999999</v>
      </c>
      <c r="U30" s="110">
        <v>10</v>
      </c>
      <c r="V30" s="28"/>
      <c r="W30" s="54">
        <f t="shared" si="2"/>
        <v>229.2</v>
      </c>
      <c r="X30" s="74"/>
      <c r="Y30" s="75">
        <v>70</v>
      </c>
      <c r="Z30" s="75">
        <v>85</v>
      </c>
      <c r="AA30" s="75">
        <f xml:space="preserve"> K30+L30+M30+N30</f>
        <v>75</v>
      </c>
      <c r="AB30" s="55">
        <f t="shared" si="3"/>
        <v>230</v>
      </c>
    </row>
    <row r="31" spans="1:32" ht="18" thickBot="1" x14ac:dyDescent="0.35">
      <c r="A31" s="58" t="s">
        <v>107</v>
      </c>
      <c r="B31" s="2">
        <f>feb!F33</f>
        <v>1</v>
      </c>
      <c r="C31" s="2">
        <f>mrt!J33</f>
        <v>3</v>
      </c>
      <c r="D31" s="2">
        <f>apr!M33</f>
        <v>4</v>
      </c>
      <c r="E31" s="2">
        <f>mei!L33</f>
        <v>4</v>
      </c>
      <c r="F31" s="2">
        <f>jun!K33</f>
        <v>2</v>
      </c>
      <c r="G31" s="2">
        <f>jul!M33</f>
        <v>0</v>
      </c>
      <c r="H31" s="2">
        <f>aug!K33</f>
        <v>0</v>
      </c>
      <c r="I31" s="2">
        <f>sep!K33</f>
        <v>0</v>
      </c>
      <c r="J31" s="2">
        <f>okt!G33</f>
        <v>0</v>
      </c>
      <c r="K31" s="2"/>
      <c r="L31" s="2"/>
      <c r="M31" s="2"/>
      <c r="N31" s="2">
        <v>10</v>
      </c>
      <c r="O31" s="23">
        <f t="shared" si="0"/>
        <v>24</v>
      </c>
      <c r="P31" s="31">
        <f>(SUM(B31:J31))*40/100</f>
        <v>5.6</v>
      </c>
      <c r="Q31" s="31">
        <f>SUM(K31:N31)*80/100</f>
        <v>8</v>
      </c>
      <c r="R31" s="28">
        <f t="shared" si="1"/>
        <v>13.6</v>
      </c>
      <c r="T31" s="84">
        <v>0</v>
      </c>
      <c r="U31" s="110"/>
      <c r="V31" s="28"/>
      <c r="W31" s="54">
        <f t="shared" si="2"/>
        <v>13.6</v>
      </c>
      <c r="X31" s="74"/>
      <c r="Y31" s="75">
        <v>30</v>
      </c>
      <c r="Z31" s="75">
        <v>35</v>
      </c>
      <c r="AA31" s="75">
        <f xml:space="preserve"> K31+L31+M31+N31</f>
        <v>10</v>
      </c>
      <c r="AB31" s="55">
        <f t="shared" si="3"/>
        <v>75</v>
      </c>
    </row>
    <row r="32" spans="1:32" ht="18" thickBot="1" x14ac:dyDescent="0.35">
      <c r="A32" s="58" t="s">
        <v>82</v>
      </c>
      <c r="B32" s="2">
        <f>feb!F34</f>
        <v>3</v>
      </c>
      <c r="C32" s="2">
        <f>mrt!J34</f>
        <v>4</v>
      </c>
      <c r="D32" s="2">
        <f>apr!M34</f>
        <v>4</v>
      </c>
      <c r="E32" s="2">
        <f>mei!L34</f>
        <v>4</v>
      </c>
      <c r="F32" s="2">
        <f>jun!K34</f>
        <v>3</v>
      </c>
      <c r="G32" s="2">
        <f>jul!M34</f>
        <v>1</v>
      </c>
      <c r="H32" s="2">
        <f>aug!K34</f>
        <v>1</v>
      </c>
      <c r="I32" s="2">
        <f>sep!K34</f>
        <v>2</v>
      </c>
      <c r="J32" s="2">
        <f>okt!G34</f>
        <v>2</v>
      </c>
      <c r="K32" s="2"/>
      <c r="L32" s="2"/>
      <c r="M32" s="2"/>
      <c r="N32" s="2"/>
      <c r="O32" s="23">
        <f t="shared" si="0"/>
        <v>24</v>
      </c>
      <c r="P32" s="31">
        <f>(SUM(B32:J32))*40/100</f>
        <v>9.6</v>
      </c>
      <c r="Q32" s="31">
        <f>SUM(K32:N32)*80/100</f>
        <v>0</v>
      </c>
      <c r="R32" s="28">
        <f t="shared" si="1"/>
        <v>9.6</v>
      </c>
      <c r="T32" s="84">
        <v>28</v>
      </c>
      <c r="U32" s="110"/>
      <c r="V32" s="28"/>
      <c r="W32" s="54">
        <f t="shared" si="2"/>
        <v>37.6</v>
      </c>
      <c r="X32" s="74"/>
      <c r="Y32" s="75">
        <v>30</v>
      </c>
      <c r="Z32" s="75">
        <v>25</v>
      </c>
      <c r="AA32" s="75">
        <f xml:space="preserve"> K32+L32+M32+N32</f>
        <v>0</v>
      </c>
      <c r="AB32" s="55">
        <f t="shared" si="3"/>
        <v>55</v>
      </c>
    </row>
    <row r="33" spans="1:33" ht="18" thickBot="1" x14ac:dyDescent="0.35">
      <c r="A33" s="58" t="s">
        <v>98</v>
      </c>
      <c r="B33" s="2">
        <f>feb!F35</f>
        <v>0</v>
      </c>
      <c r="C33" s="2">
        <f>mrt!J35</f>
        <v>1</v>
      </c>
      <c r="D33" s="2">
        <f>apr!M35</f>
        <v>0</v>
      </c>
      <c r="E33" s="2">
        <f>mei!L35</f>
        <v>2</v>
      </c>
      <c r="F33" s="2">
        <f>jun!K35</f>
        <v>4</v>
      </c>
      <c r="G33" s="2">
        <f>jul!M35</f>
        <v>2</v>
      </c>
      <c r="H33" s="2">
        <f>aug!K35</f>
        <v>0</v>
      </c>
      <c r="I33" s="2">
        <f>sep!K35</f>
        <v>2</v>
      </c>
      <c r="J33" s="2">
        <f>okt!G35</f>
        <v>1</v>
      </c>
      <c r="K33" s="2">
        <v>20</v>
      </c>
      <c r="L33" s="2"/>
      <c r="M33" s="2">
        <v>5</v>
      </c>
      <c r="N33" s="2">
        <v>20</v>
      </c>
      <c r="O33" s="23">
        <f t="shared" si="0"/>
        <v>57</v>
      </c>
      <c r="P33" s="31">
        <f>(SUM(B33:J33))*40/100</f>
        <v>4.8</v>
      </c>
      <c r="Q33" s="31">
        <f>SUM(K33:N33)*80/100</f>
        <v>36</v>
      </c>
      <c r="R33" s="28">
        <f t="shared" si="1"/>
        <v>40.799999999999997</v>
      </c>
      <c r="T33" s="84">
        <v>4.8</v>
      </c>
      <c r="U33" s="110"/>
      <c r="V33" s="28"/>
      <c r="W33" s="54">
        <f t="shared" si="2"/>
        <v>45.599999999999994</v>
      </c>
      <c r="X33" s="74"/>
      <c r="Y33" s="75">
        <v>10</v>
      </c>
      <c r="Z33" s="75">
        <v>55</v>
      </c>
      <c r="AA33" s="75">
        <f xml:space="preserve"> K33+L33+M33+N33</f>
        <v>45</v>
      </c>
      <c r="AB33" s="55">
        <f t="shared" si="3"/>
        <v>110</v>
      </c>
    </row>
    <row r="34" spans="1:33" ht="18" thickBot="1" x14ac:dyDescent="0.35">
      <c r="A34" s="58" t="s">
        <v>100</v>
      </c>
      <c r="B34" s="2">
        <f>feb!F36</f>
        <v>1</v>
      </c>
      <c r="C34" s="2">
        <f>mrt!J36</f>
        <v>0</v>
      </c>
      <c r="D34" s="2">
        <f>apr!M36</f>
        <v>2</v>
      </c>
      <c r="E34" s="2">
        <f>mei!L36</f>
        <v>2</v>
      </c>
      <c r="F34" s="2">
        <f>jun!K36</f>
        <v>0</v>
      </c>
      <c r="G34" s="2">
        <f>jul!M36</f>
        <v>3</v>
      </c>
      <c r="H34" s="2">
        <f>aug!K36</f>
        <v>2</v>
      </c>
      <c r="I34" s="2">
        <f>sep!K36</f>
        <v>1</v>
      </c>
      <c r="J34" s="2">
        <f>okt!G36</f>
        <v>3</v>
      </c>
      <c r="K34" s="2"/>
      <c r="L34" s="2"/>
      <c r="M34" s="2"/>
      <c r="N34" s="2"/>
      <c r="O34" s="23">
        <f t="shared" ref="O34:O67" si="5">SUM(B34:N34)</f>
        <v>14</v>
      </c>
      <c r="P34" s="31">
        <f>(SUM(B34:J34))*40/100</f>
        <v>5.6</v>
      </c>
      <c r="Q34" s="31">
        <f>SUM(K34:N34)*80/100</f>
        <v>0</v>
      </c>
      <c r="R34" s="28">
        <f t="shared" si="1"/>
        <v>5.6</v>
      </c>
      <c r="T34" s="84">
        <v>21.2</v>
      </c>
      <c r="U34" s="110"/>
      <c r="V34" s="28"/>
      <c r="W34" s="54">
        <f t="shared" si="2"/>
        <v>26.799999999999997</v>
      </c>
      <c r="X34" s="74"/>
      <c r="Y34" s="75">
        <v>15</v>
      </c>
      <c r="Z34" s="75">
        <v>20</v>
      </c>
      <c r="AA34" s="75">
        <f xml:space="preserve"> K34+L34+M34+N34</f>
        <v>0</v>
      </c>
      <c r="AB34" s="55">
        <f t="shared" si="3"/>
        <v>35</v>
      </c>
    </row>
    <row r="35" spans="1:33" ht="18" thickBot="1" x14ac:dyDescent="0.35">
      <c r="A35" s="58" t="s">
        <v>109</v>
      </c>
      <c r="B35" s="2">
        <f>feb!F37</f>
        <v>3</v>
      </c>
      <c r="C35" s="2">
        <f>mrt!J37</f>
        <v>3</v>
      </c>
      <c r="D35" s="2">
        <f>apr!M37</f>
        <v>3</v>
      </c>
      <c r="E35" s="2">
        <f>mei!L37</f>
        <v>5</v>
      </c>
      <c r="F35" s="2">
        <f>jun!K37</f>
        <v>5</v>
      </c>
      <c r="G35" s="2">
        <f>jul!M37</f>
        <v>7</v>
      </c>
      <c r="H35" s="2">
        <f>aug!K37</f>
        <v>4</v>
      </c>
      <c r="I35" s="2">
        <f>sep!K37</f>
        <v>3</v>
      </c>
      <c r="J35" s="2">
        <f>okt!G37</f>
        <v>4</v>
      </c>
      <c r="K35" s="2"/>
      <c r="L35" s="2"/>
      <c r="M35" s="2"/>
      <c r="N35" s="2">
        <v>10</v>
      </c>
      <c r="O35" s="23">
        <f t="shared" si="5"/>
        <v>47</v>
      </c>
      <c r="P35" s="31">
        <f>(SUM(B35:J35))*40/100</f>
        <v>14.8</v>
      </c>
      <c r="Q35" s="31">
        <f>SUM(K35:N35)*80/100</f>
        <v>8</v>
      </c>
      <c r="R35" s="28">
        <f t="shared" si="1"/>
        <v>22.8</v>
      </c>
      <c r="T35" s="84">
        <v>22.8</v>
      </c>
      <c r="U35" s="110"/>
      <c r="V35" s="28"/>
      <c r="W35" s="53">
        <f t="shared" si="2"/>
        <v>45.6</v>
      </c>
      <c r="X35" s="74"/>
      <c r="Y35" s="75">
        <v>0</v>
      </c>
      <c r="Z35" s="75">
        <v>5</v>
      </c>
      <c r="AA35" s="75">
        <f xml:space="preserve"> K35+L35+M35+N35</f>
        <v>10</v>
      </c>
      <c r="AB35" s="40">
        <f t="shared" si="3"/>
        <v>15</v>
      </c>
    </row>
    <row r="36" spans="1:33" ht="18" thickBot="1" x14ac:dyDescent="0.35">
      <c r="A36" s="58" t="s">
        <v>116</v>
      </c>
      <c r="B36" s="2">
        <f>feb!F38</f>
        <v>4</v>
      </c>
      <c r="C36" s="2">
        <f>mrt!J38</f>
        <v>7</v>
      </c>
      <c r="D36" s="2">
        <f>apr!M38</f>
        <v>7</v>
      </c>
      <c r="E36" s="2">
        <f>mei!L38</f>
        <v>7</v>
      </c>
      <c r="F36" s="2">
        <f>jun!K38</f>
        <v>9</v>
      </c>
      <c r="G36" s="2">
        <f>jul!M38</f>
        <v>2</v>
      </c>
      <c r="H36" s="2">
        <f>aug!K38</f>
        <v>2</v>
      </c>
      <c r="I36" s="2">
        <f>sep!K38</f>
        <v>5</v>
      </c>
      <c r="J36" s="2">
        <f>okt!G38</f>
        <v>4</v>
      </c>
      <c r="K36" s="2"/>
      <c r="L36" s="2"/>
      <c r="M36" s="2"/>
      <c r="N36" s="2">
        <v>20</v>
      </c>
      <c r="O36" s="23">
        <f t="shared" si="5"/>
        <v>67</v>
      </c>
      <c r="P36" s="31">
        <f>(SUM(B36:J36))*40/100</f>
        <v>18.8</v>
      </c>
      <c r="Q36" s="31">
        <f>SUM(K36:N36)*80/100</f>
        <v>16</v>
      </c>
      <c r="R36" s="28">
        <f t="shared" si="1"/>
        <v>34.799999999999997</v>
      </c>
      <c r="T36" s="84">
        <v>0</v>
      </c>
      <c r="U36" s="110"/>
      <c r="V36" s="28"/>
      <c r="W36" s="54">
        <f t="shared" si="2"/>
        <v>34.799999999999997</v>
      </c>
      <c r="X36" s="74"/>
      <c r="Y36" s="75">
        <v>20</v>
      </c>
      <c r="Z36" s="75">
        <v>15</v>
      </c>
      <c r="AA36" s="75">
        <f xml:space="preserve"> K36+L36+M36+N36</f>
        <v>20</v>
      </c>
      <c r="AB36" s="55">
        <f t="shared" si="3"/>
        <v>55</v>
      </c>
    </row>
    <row r="37" spans="1:33" ht="18" thickBot="1" x14ac:dyDescent="0.35">
      <c r="A37" s="58" t="s">
        <v>74</v>
      </c>
      <c r="B37" s="2">
        <f>feb!F39</f>
        <v>0</v>
      </c>
      <c r="C37" s="2">
        <f>mrt!J39</f>
        <v>0</v>
      </c>
      <c r="D37" s="2">
        <f>apr!M39</f>
        <v>0</v>
      </c>
      <c r="E37" s="2">
        <f>mei!L39</f>
        <v>0</v>
      </c>
      <c r="F37" s="2">
        <f>jun!K39</f>
        <v>0</v>
      </c>
      <c r="G37" s="2">
        <f>jul!M39</f>
        <v>0</v>
      </c>
      <c r="H37" s="2">
        <f>aug!K39</f>
        <v>0</v>
      </c>
      <c r="I37" s="2">
        <f>sep!K39</f>
        <v>0</v>
      </c>
      <c r="J37" s="2">
        <f>okt!G39</f>
        <v>0</v>
      </c>
      <c r="K37" s="2"/>
      <c r="L37" s="2"/>
      <c r="M37" s="2"/>
      <c r="N37" s="2"/>
      <c r="O37" s="23">
        <f t="shared" si="5"/>
        <v>0</v>
      </c>
      <c r="P37" s="31">
        <f>(SUM(B37:J37))*40/100</f>
        <v>0</v>
      </c>
      <c r="Q37" s="31">
        <f>SUM(K37:N37)*80/100</f>
        <v>0</v>
      </c>
      <c r="R37" s="28">
        <f t="shared" si="1"/>
        <v>0</v>
      </c>
      <c r="T37" s="84">
        <v>8.4</v>
      </c>
      <c r="U37" s="110"/>
      <c r="V37" s="28"/>
      <c r="W37" s="53">
        <f t="shared" si="2"/>
        <v>8.4</v>
      </c>
      <c r="X37" s="74"/>
      <c r="Y37" s="75">
        <v>0</v>
      </c>
      <c r="Z37" s="75">
        <v>0</v>
      </c>
      <c r="AA37" s="75">
        <f xml:space="preserve"> K37+L37+M37+N37</f>
        <v>0</v>
      </c>
      <c r="AB37" s="40">
        <f t="shared" si="3"/>
        <v>0</v>
      </c>
    </row>
    <row r="38" spans="1:33" ht="18" thickBot="1" x14ac:dyDescent="0.35">
      <c r="A38" s="58" t="s">
        <v>94</v>
      </c>
      <c r="B38" s="2">
        <f>feb!F40</f>
        <v>0</v>
      </c>
      <c r="C38" s="2">
        <f>mrt!J40</f>
        <v>4</v>
      </c>
      <c r="D38" s="2">
        <f>apr!M40</f>
        <v>5</v>
      </c>
      <c r="E38" s="2">
        <f>mei!L40</f>
        <v>6</v>
      </c>
      <c r="F38" s="2">
        <f>jun!K40</f>
        <v>2</v>
      </c>
      <c r="G38" s="2">
        <f>jul!M40</f>
        <v>5</v>
      </c>
      <c r="H38" s="2">
        <f>aug!K40</f>
        <v>3</v>
      </c>
      <c r="I38" s="2">
        <f>sep!K40</f>
        <v>3</v>
      </c>
      <c r="J38" s="2">
        <f>okt!G40</f>
        <v>4</v>
      </c>
      <c r="K38" s="2"/>
      <c r="L38" s="2"/>
      <c r="M38" s="2"/>
      <c r="N38" s="2">
        <v>10</v>
      </c>
      <c r="O38" s="23">
        <f t="shared" si="5"/>
        <v>42</v>
      </c>
      <c r="P38" s="31">
        <f>(SUM(B38:J38))*40/100</f>
        <v>12.8</v>
      </c>
      <c r="Q38" s="31">
        <f>SUM(K38:N38)*80/100</f>
        <v>8</v>
      </c>
      <c r="R38" s="28">
        <f t="shared" si="1"/>
        <v>20.8</v>
      </c>
      <c r="T38" s="84">
        <v>0</v>
      </c>
      <c r="U38" s="110"/>
      <c r="V38" s="28"/>
      <c r="W38" s="54">
        <f t="shared" si="2"/>
        <v>20.8</v>
      </c>
      <c r="X38" s="74"/>
      <c r="Y38" s="75">
        <v>20</v>
      </c>
      <c r="Z38" s="75">
        <v>50</v>
      </c>
      <c r="AA38" s="75">
        <f xml:space="preserve"> K38+L38+M38+N38</f>
        <v>10</v>
      </c>
      <c r="AB38" s="55">
        <f t="shared" si="3"/>
        <v>80</v>
      </c>
      <c r="AF38" s="57"/>
    </row>
    <row r="39" spans="1:33" ht="18" thickBot="1" x14ac:dyDescent="0.35">
      <c r="A39" s="58" t="s">
        <v>79</v>
      </c>
      <c r="B39" s="2">
        <f>feb!F41</f>
        <v>0</v>
      </c>
      <c r="C39" s="2">
        <f>mrt!J41</f>
        <v>0</v>
      </c>
      <c r="D39" s="2">
        <f>apr!M41</f>
        <v>2</v>
      </c>
      <c r="E39" s="2">
        <f>mei!L41</f>
        <v>4</v>
      </c>
      <c r="F39" s="2">
        <f>jun!K41</f>
        <v>3</v>
      </c>
      <c r="G39" s="2">
        <f>jul!M41</f>
        <v>3</v>
      </c>
      <c r="H39" s="2">
        <f>aug!K41</f>
        <v>4</v>
      </c>
      <c r="I39" s="2">
        <f>sep!K41</f>
        <v>4</v>
      </c>
      <c r="J39" s="2">
        <f>okt!G41</f>
        <v>2</v>
      </c>
      <c r="K39" s="2"/>
      <c r="L39" s="2"/>
      <c r="M39" s="2"/>
      <c r="N39" s="2"/>
      <c r="O39" s="23">
        <f t="shared" si="5"/>
        <v>22</v>
      </c>
      <c r="P39" s="31">
        <f>(SUM(B39:J39))*40/100</f>
        <v>8.8000000000000007</v>
      </c>
      <c r="Q39" s="31">
        <f>SUM(K39:N39)*80/100</f>
        <v>0</v>
      </c>
      <c r="R39" s="28">
        <f t="shared" si="1"/>
        <v>8.8000000000000007</v>
      </c>
      <c r="T39" s="84">
        <v>19.600000000000001</v>
      </c>
      <c r="U39" s="110"/>
      <c r="V39" s="28"/>
      <c r="W39" s="53">
        <f t="shared" si="2"/>
        <v>28.400000000000002</v>
      </c>
      <c r="X39" s="74"/>
      <c r="Y39" s="75">
        <v>0</v>
      </c>
      <c r="Z39" s="75">
        <v>0</v>
      </c>
      <c r="AA39" s="75">
        <f xml:space="preserve"> K39+L39+M39+N39</f>
        <v>0</v>
      </c>
      <c r="AB39" s="40">
        <f t="shared" si="3"/>
        <v>0</v>
      </c>
    </row>
    <row r="40" spans="1:33" ht="18" thickBot="1" x14ac:dyDescent="0.35">
      <c r="A40" s="58" t="s">
        <v>9</v>
      </c>
      <c r="B40" s="2">
        <f>feb!F42</f>
        <v>0</v>
      </c>
      <c r="C40" s="2">
        <f>mrt!J42</f>
        <v>4</v>
      </c>
      <c r="D40" s="2">
        <f>apr!M42</f>
        <v>4</v>
      </c>
      <c r="E40" s="2">
        <f>mei!L42</f>
        <v>2</v>
      </c>
      <c r="F40" s="2">
        <f>jun!K42</f>
        <v>5</v>
      </c>
      <c r="G40" s="2">
        <f>jul!M42</f>
        <v>3</v>
      </c>
      <c r="H40" s="2">
        <f>aug!K42</f>
        <v>5</v>
      </c>
      <c r="I40" s="2">
        <f>sep!K42</f>
        <v>3</v>
      </c>
      <c r="J40" s="2">
        <f>okt!G42</f>
        <v>2</v>
      </c>
      <c r="K40" s="2"/>
      <c r="L40" s="2">
        <v>40</v>
      </c>
      <c r="M40" s="2">
        <v>5</v>
      </c>
      <c r="N40" s="2">
        <v>20</v>
      </c>
      <c r="O40" s="23">
        <f t="shared" si="5"/>
        <v>93</v>
      </c>
      <c r="P40" s="31">
        <f>(SUM(B40:J40))*40/100</f>
        <v>11.2</v>
      </c>
      <c r="Q40" s="31">
        <f>SUM(K40:N40)*80/100</f>
        <v>52</v>
      </c>
      <c r="R40" s="28">
        <f t="shared" si="1"/>
        <v>63.2</v>
      </c>
      <c r="T40" s="84">
        <v>24</v>
      </c>
      <c r="U40" s="110"/>
      <c r="V40" s="28"/>
      <c r="W40" s="54">
        <f t="shared" si="2"/>
        <v>87.2</v>
      </c>
      <c r="X40" s="74"/>
      <c r="Y40" s="75">
        <v>65</v>
      </c>
      <c r="Z40" s="75">
        <v>80</v>
      </c>
      <c r="AA40" s="75">
        <f xml:space="preserve"> K40+L40+M40+N40</f>
        <v>65</v>
      </c>
      <c r="AB40" s="55">
        <f t="shared" si="3"/>
        <v>210</v>
      </c>
    </row>
    <row r="41" spans="1:33" ht="18" thickBot="1" x14ac:dyDescent="0.35">
      <c r="A41" s="58" t="s">
        <v>52</v>
      </c>
      <c r="B41" s="2">
        <f>feb!F43</f>
        <v>4</v>
      </c>
      <c r="C41" s="2">
        <f>mrt!J43</f>
        <v>8</v>
      </c>
      <c r="D41" s="2">
        <f>apr!M43</f>
        <v>9</v>
      </c>
      <c r="E41" s="2">
        <f>mei!L43</f>
        <v>7</v>
      </c>
      <c r="F41" s="2">
        <f>jun!K43</f>
        <v>8</v>
      </c>
      <c r="G41" s="2">
        <f>jul!M43</f>
        <v>10</v>
      </c>
      <c r="H41" s="2">
        <f>aug!K43</f>
        <v>6</v>
      </c>
      <c r="I41" s="2">
        <f>sep!K43</f>
        <v>9</v>
      </c>
      <c r="J41" s="2">
        <f>okt!G43</f>
        <v>4</v>
      </c>
      <c r="K41" s="2"/>
      <c r="L41" s="2">
        <v>40</v>
      </c>
      <c r="M41" s="2">
        <v>5</v>
      </c>
      <c r="N41" s="2">
        <v>20</v>
      </c>
      <c r="O41" s="23">
        <f t="shared" si="5"/>
        <v>130</v>
      </c>
      <c r="P41" s="31">
        <f>(SUM(B41:J41))*40/100</f>
        <v>26</v>
      </c>
      <c r="Q41" s="31">
        <f>SUM(K41:N41)*80/100</f>
        <v>52</v>
      </c>
      <c r="R41" s="28">
        <f t="shared" si="1"/>
        <v>78</v>
      </c>
      <c r="T41" s="84">
        <v>0</v>
      </c>
      <c r="U41" s="110">
        <v>30</v>
      </c>
      <c r="V41" s="28"/>
      <c r="W41" s="54">
        <f t="shared" si="2"/>
        <v>108</v>
      </c>
      <c r="X41" s="74"/>
      <c r="Y41" s="75">
        <v>45</v>
      </c>
      <c r="Z41" s="75">
        <v>95</v>
      </c>
      <c r="AA41" s="75">
        <f xml:space="preserve"> K41+L41+M41+N41</f>
        <v>65</v>
      </c>
      <c r="AB41" s="55">
        <f t="shared" si="3"/>
        <v>205</v>
      </c>
    </row>
    <row r="42" spans="1:33" ht="18" thickBot="1" x14ac:dyDescent="0.35">
      <c r="A42" s="58" t="s">
        <v>114</v>
      </c>
      <c r="B42" s="2">
        <f>feb!F44</f>
        <v>1</v>
      </c>
      <c r="C42" s="2">
        <f>mrt!J44</f>
        <v>2</v>
      </c>
      <c r="D42" s="2">
        <f>apr!M44</f>
        <v>2</v>
      </c>
      <c r="E42" s="2">
        <f>mei!L44</f>
        <v>6</v>
      </c>
      <c r="F42" s="2">
        <f>jun!K44</f>
        <v>2</v>
      </c>
      <c r="G42" s="2">
        <f>jul!M44</f>
        <v>3</v>
      </c>
      <c r="H42" s="2">
        <f>aug!K44</f>
        <v>1</v>
      </c>
      <c r="I42" s="2">
        <f>sep!K44</f>
        <v>2</v>
      </c>
      <c r="J42" s="2">
        <f>okt!G44</f>
        <v>0</v>
      </c>
      <c r="K42" s="2"/>
      <c r="L42" s="2"/>
      <c r="M42" s="2">
        <v>5</v>
      </c>
      <c r="N42" s="2">
        <v>20</v>
      </c>
      <c r="O42" s="23">
        <f t="shared" si="5"/>
        <v>44</v>
      </c>
      <c r="P42" s="31">
        <f>(SUM(B42:J42))*40/100</f>
        <v>7.6</v>
      </c>
      <c r="Q42" s="31">
        <f>SUM(K42:N42)*80/100</f>
        <v>20</v>
      </c>
      <c r="R42" s="28">
        <f t="shared" si="1"/>
        <v>27.6</v>
      </c>
      <c r="T42" s="84">
        <v>0</v>
      </c>
      <c r="U42" s="110"/>
      <c r="V42" s="28"/>
      <c r="W42" s="54">
        <f t="shared" si="2"/>
        <v>27.6</v>
      </c>
      <c r="X42" s="74"/>
      <c r="Y42" s="75">
        <v>20</v>
      </c>
      <c r="Z42" s="75">
        <v>25</v>
      </c>
      <c r="AA42" s="75">
        <f xml:space="preserve"> K42+L42+M42+N42</f>
        <v>25</v>
      </c>
      <c r="AB42" s="55">
        <f t="shared" si="3"/>
        <v>70</v>
      </c>
    </row>
    <row r="43" spans="1:33" ht="18" thickBot="1" x14ac:dyDescent="0.35">
      <c r="A43" s="58" t="s">
        <v>83</v>
      </c>
      <c r="B43" s="2">
        <f>feb!F45</f>
        <v>3</v>
      </c>
      <c r="C43" s="2">
        <f>mrt!J45</f>
        <v>3</v>
      </c>
      <c r="D43" s="2">
        <f>apr!M45</f>
        <v>4</v>
      </c>
      <c r="E43" s="2">
        <f>mei!L45</f>
        <v>6</v>
      </c>
      <c r="F43" s="2">
        <f>jun!K45</f>
        <v>3</v>
      </c>
      <c r="G43" s="2">
        <f>jul!M45</f>
        <v>8</v>
      </c>
      <c r="H43" s="2">
        <f>aug!K45</f>
        <v>4</v>
      </c>
      <c r="I43" s="2">
        <f>sep!K45</f>
        <v>3</v>
      </c>
      <c r="J43" s="2">
        <f>okt!G45</f>
        <v>3</v>
      </c>
      <c r="K43" s="2"/>
      <c r="L43" s="2"/>
      <c r="M43" s="2"/>
      <c r="N43" s="2"/>
      <c r="O43" s="23">
        <f t="shared" si="5"/>
        <v>37</v>
      </c>
      <c r="P43" s="31">
        <f>(SUM(B43:J43))*40/100</f>
        <v>14.8</v>
      </c>
      <c r="Q43" s="31">
        <f>SUM(K43:N43)*80/100</f>
        <v>0</v>
      </c>
      <c r="R43" s="28">
        <f t="shared" si="1"/>
        <v>14.8</v>
      </c>
      <c r="T43" s="84">
        <v>0</v>
      </c>
      <c r="U43" s="110"/>
      <c r="V43" s="28"/>
      <c r="W43" s="54">
        <f t="shared" si="2"/>
        <v>14.8</v>
      </c>
      <c r="X43" s="74"/>
      <c r="Y43" s="75">
        <v>5</v>
      </c>
      <c r="Z43" s="75">
        <v>15</v>
      </c>
      <c r="AA43" s="75">
        <f xml:space="preserve"> K43+L43+M43+N43</f>
        <v>0</v>
      </c>
      <c r="AB43" s="55">
        <f t="shared" si="3"/>
        <v>20</v>
      </c>
    </row>
    <row r="44" spans="1:33" ht="18" thickBot="1" x14ac:dyDescent="0.35">
      <c r="A44" s="58" t="s">
        <v>115</v>
      </c>
      <c r="B44" s="2">
        <f>feb!F46</f>
        <v>0</v>
      </c>
      <c r="C44" s="2">
        <f>mrt!J46</f>
        <v>0</v>
      </c>
      <c r="D44" s="2">
        <f>apr!M46</f>
        <v>0</v>
      </c>
      <c r="E44" s="2">
        <f>mei!L46</f>
        <v>0</v>
      </c>
      <c r="F44" s="2">
        <f>jun!K46</f>
        <v>0</v>
      </c>
      <c r="G44" s="2">
        <f>jul!M46</f>
        <v>0</v>
      </c>
      <c r="H44" s="2">
        <f>aug!K46</f>
        <v>0</v>
      </c>
      <c r="I44" s="2">
        <f>sep!K46</f>
        <v>0</v>
      </c>
      <c r="J44" s="2">
        <f>okt!G46</f>
        <v>0</v>
      </c>
      <c r="K44" s="2"/>
      <c r="L44" s="2"/>
      <c r="M44" s="2"/>
      <c r="N44" s="2">
        <v>10</v>
      </c>
      <c r="O44" s="23">
        <f t="shared" si="5"/>
        <v>10</v>
      </c>
      <c r="P44" s="31">
        <f>(SUM(B44:J44))*40/100</f>
        <v>0</v>
      </c>
      <c r="Q44" s="31">
        <f>SUM(K44:N44)*80/100</f>
        <v>8</v>
      </c>
      <c r="R44" s="28">
        <f t="shared" si="1"/>
        <v>8</v>
      </c>
      <c r="T44" s="84">
        <v>0</v>
      </c>
      <c r="U44" s="110"/>
      <c r="V44" s="28"/>
      <c r="W44" s="53">
        <f t="shared" si="2"/>
        <v>8</v>
      </c>
      <c r="X44" s="74"/>
      <c r="Y44" s="75">
        <v>0</v>
      </c>
      <c r="Z44" s="75">
        <v>0</v>
      </c>
      <c r="AA44" s="75">
        <f xml:space="preserve"> K44+L44+M44+N44</f>
        <v>10</v>
      </c>
      <c r="AB44" s="40">
        <f t="shared" si="3"/>
        <v>10</v>
      </c>
      <c r="AD44" s="57"/>
      <c r="AE44" s="57"/>
      <c r="AF44" s="57"/>
      <c r="AG44" s="57"/>
    </row>
    <row r="45" spans="1:33" ht="18" thickBot="1" x14ac:dyDescent="0.35">
      <c r="A45" s="58" t="s">
        <v>26</v>
      </c>
      <c r="B45" s="2">
        <f>feb!F47</f>
        <v>2</v>
      </c>
      <c r="C45" s="2">
        <f>mrt!J47</f>
        <v>2</v>
      </c>
      <c r="D45" s="2">
        <f>apr!M47</f>
        <v>1</v>
      </c>
      <c r="E45" s="2">
        <f>mei!L47</f>
        <v>5</v>
      </c>
      <c r="F45" s="2">
        <f>jun!K47</f>
        <v>0</v>
      </c>
      <c r="G45" s="2">
        <f>jul!M47</f>
        <v>0</v>
      </c>
      <c r="H45" s="2">
        <f>aug!K47</f>
        <v>0</v>
      </c>
      <c r="I45" s="2">
        <f>sep!K47</f>
        <v>0</v>
      </c>
      <c r="J45" s="2">
        <f>okt!G47</f>
        <v>0</v>
      </c>
      <c r="K45" s="2"/>
      <c r="L45" s="2"/>
      <c r="M45" s="2">
        <v>5</v>
      </c>
      <c r="N45" s="2">
        <v>10</v>
      </c>
      <c r="O45" s="23">
        <f t="shared" si="5"/>
        <v>25</v>
      </c>
      <c r="P45" s="31">
        <f>(SUM(B45:J45))*40/100</f>
        <v>4</v>
      </c>
      <c r="Q45" s="31">
        <f>SUM(K45:N45)*80/100</f>
        <v>12</v>
      </c>
      <c r="R45" s="28">
        <f t="shared" si="1"/>
        <v>16</v>
      </c>
      <c r="T45" s="84">
        <v>42.4</v>
      </c>
      <c r="U45" s="110"/>
      <c r="V45" s="28"/>
      <c r="W45" s="54">
        <f t="shared" si="2"/>
        <v>58.4</v>
      </c>
      <c r="X45" s="74"/>
      <c r="Y45" s="75">
        <v>20</v>
      </c>
      <c r="Z45" s="75">
        <v>25</v>
      </c>
      <c r="AA45" s="75">
        <f xml:space="preserve"> K45+L45+M45+N45</f>
        <v>15</v>
      </c>
      <c r="AB45" s="55">
        <f t="shared" si="3"/>
        <v>60</v>
      </c>
      <c r="AD45" s="57"/>
      <c r="AE45" s="57"/>
      <c r="AF45" s="57"/>
      <c r="AG45" s="57"/>
    </row>
    <row r="46" spans="1:33" ht="18" thickBot="1" x14ac:dyDescent="0.35">
      <c r="A46" s="58" t="s">
        <v>66</v>
      </c>
      <c r="B46" s="2">
        <f>feb!F48</f>
        <v>0</v>
      </c>
      <c r="C46" s="2">
        <f>mrt!J48</f>
        <v>0</v>
      </c>
      <c r="D46" s="2">
        <f>apr!M48</f>
        <v>0</v>
      </c>
      <c r="E46" s="2">
        <f>mei!L48</f>
        <v>0</v>
      </c>
      <c r="F46" s="2">
        <f>jun!K48</f>
        <v>0</v>
      </c>
      <c r="G46" s="2">
        <f>jul!M48</f>
        <v>0</v>
      </c>
      <c r="H46" s="2">
        <f>aug!K48</f>
        <v>0</v>
      </c>
      <c r="I46" s="2">
        <f>sep!K48</f>
        <v>0</v>
      </c>
      <c r="J46" s="2">
        <f>okt!G48</f>
        <v>0</v>
      </c>
      <c r="K46" s="2"/>
      <c r="L46" s="2"/>
      <c r="M46" s="2"/>
      <c r="N46" s="2"/>
      <c r="O46" s="23">
        <f t="shared" si="5"/>
        <v>0</v>
      </c>
      <c r="P46" s="31">
        <f>(SUM(B46:J46))*40/100</f>
        <v>0</v>
      </c>
      <c r="Q46" s="31">
        <f>SUM(K46:N46)*80/100</f>
        <v>0</v>
      </c>
      <c r="R46" s="28">
        <f t="shared" si="1"/>
        <v>0</v>
      </c>
      <c r="T46" s="84">
        <v>16.5</v>
      </c>
      <c r="U46" s="110"/>
      <c r="V46" s="28"/>
      <c r="W46" s="53">
        <f t="shared" si="2"/>
        <v>16.5</v>
      </c>
      <c r="X46" s="74"/>
      <c r="Y46" s="75">
        <v>0</v>
      </c>
      <c r="Z46" s="75">
        <v>0</v>
      </c>
      <c r="AA46" s="75">
        <f xml:space="preserve"> K46+L46+M46+N46</f>
        <v>0</v>
      </c>
      <c r="AB46" s="40">
        <f t="shared" si="3"/>
        <v>0</v>
      </c>
      <c r="AD46" s="57"/>
      <c r="AE46" s="57"/>
      <c r="AF46" s="57"/>
      <c r="AG46" s="57"/>
    </row>
    <row r="47" spans="1:33" ht="18" thickBot="1" x14ac:dyDescent="0.35">
      <c r="A47" s="58" t="s">
        <v>10</v>
      </c>
      <c r="B47" s="2">
        <f>feb!F49</f>
        <v>0</v>
      </c>
      <c r="C47" s="2">
        <f>mrt!J49</f>
        <v>0</v>
      </c>
      <c r="D47" s="2">
        <f>apr!M49</f>
        <v>1</v>
      </c>
      <c r="E47" s="2">
        <f>mei!L49</f>
        <v>0</v>
      </c>
      <c r="F47" s="2">
        <f>jun!K49</f>
        <v>2</v>
      </c>
      <c r="G47" s="2">
        <f>jul!M49</f>
        <v>0</v>
      </c>
      <c r="H47" s="2">
        <f>aug!K49</f>
        <v>0</v>
      </c>
      <c r="I47" s="2">
        <f>sep!K49</f>
        <v>1</v>
      </c>
      <c r="J47" s="2">
        <f>okt!G49</f>
        <v>0</v>
      </c>
      <c r="K47" s="2">
        <v>20</v>
      </c>
      <c r="L47" s="2"/>
      <c r="M47" s="2">
        <v>5</v>
      </c>
      <c r="N47" s="2">
        <v>20</v>
      </c>
      <c r="O47" s="23">
        <f t="shared" si="5"/>
        <v>49</v>
      </c>
      <c r="P47" s="31">
        <f>(SUM(B47:J47))*40/100</f>
        <v>1.6</v>
      </c>
      <c r="Q47" s="31">
        <f>SUM(K47:N47)*80/100</f>
        <v>36</v>
      </c>
      <c r="R47" s="28">
        <f t="shared" si="1"/>
        <v>37.6</v>
      </c>
      <c r="T47" s="84">
        <v>152</v>
      </c>
      <c r="U47" s="110"/>
      <c r="V47" s="28"/>
      <c r="W47" s="54">
        <f t="shared" si="2"/>
        <v>189.6</v>
      </c>
      <c r="X47" s="74"/>
      <c r="Y47" s="75">
        <v>90</v>
      </c>
      <c r="Z47" s="75">
        <v>100</v>
      </c>
      <c r="AA47" s="75">
        <f xml:space="preserve"> K47+L47+M47+N47</f>
        <v>45</v>
      </c>
      <c r="AB47" s="55">
        <f t="shared" si="3"/>
        <v>235</v>
      </c>
      <c r="AD47" s="57"/>
      <c r="AE47" s="57"/>
      <c r="AF47" s="57"/>
      <c r="AG47" s="57"/>
    </row>
    <row r="48" spans="1:33" ht="18" thickBot="1" x14ac:dyDescent="0.35">
      <c r="A48" s="58" t="s">
        <v>81</v>
      </c>
      <c r="B48" s="2">
        <f>feb!F50</f>
        <v>3</v>
      </c>
      <c r="C48" s="2">
        <f>mrt!J50</f>
        <v>6</v>
      </c>
      <c r="D48" s="2">
        <f>apr!M50</f>
        <v>10</v>
      </c>
      <c r="E48" s="2">
        <f>mei!L50</f>
        <v>8</v>
      </c>
      <c r="F48" s="2">
        <f>jun!K50</f>
        <v>9</v>
      </c>
      <c r="G48" s="2">
        <f>jul!M50</f>
        <v>3</v>
      </c>
      <c r="H48" s="2">
        <f>aug!K50</f>
        <v>5</v>
      </c>
      <c r="I48" s="2">
        <f>sep!K50</f>
        <v>5</v>
      </c>
      <c r="J48" s="2">
        <f>okt!G50</f>
        <v>4</v>
      </c>
      <c r="K48" s="2"/>
      <c r="L48" s="2"/>
      <c r="M48" s="2"/>
      <c r="N48" s="2">
        <v>10</v>
      </c>
      <c r="O48" s="23">
        <f t="shared" si="5"/>
        <v>63</v>
      </c>
      <c r="P48" s="31">
        <f>(SUM(B48:J48))*40/100</f>
        <v>21.2</v>
      </c>
      <c r="Q48" s="31">
        <f>SUM(K48:N48)*80/100</f>
        <v>8</v>
      </c>
      <c r="R48" s="28">
        <f t="shared" si="1"/>
        <v>29.2</v>
      </c>
      <c r="T48" s="84">
        <v>70</v>
      </c>
      <c r="U48" s="110"/>
      <c r="V48" s="28"/>
      <c r="W48" s="54">
        <f t="shared" si="2"/>
        <v>99.2</v>
      </c>
      <c r="X48" s="74"/>
      <c r="Y48" s="75">
        <v>10</v>
      </c>
      <c r="Z48" s="75">
        <v>25</v>
      </c>
      <c r="AA48" s="75">
        <f xml:space="preserve"> K48+L48+M48+N48</f>
        <v>10</v>
      </c>
      <c r="AB48" s="55">
        <f t="shared" si="3"/>
        <v>45</v>
      </c>
      <c r="AD48" s="57"/>
      <c r="AE48" s="57"/>
      <c r="AF48" s="57"/>
      <c r="AG48" s="57"/>
    </row>
    <row r="49" spans="1:35" ht="18" thickBot="1" x14ac:dyDescent="0.35">
      <c r="A49" s="58" t="s">
        <v>11</v>
      </c>
      <c r="B49" s="2">
        <f>feb!F51</f>
        <v>2</v>
      </c>
      <c r="C49" s="2">
        <f>mrt!J51</f>
        <v>5</v>
      </c>
      <c r="D49" s="2">
        <f>apr!M51</f>
        <v>10</v>
      </c>
      <c r="E49" s="2">
        <f>mei!L51</f>
        <v>8</v>
      </c>
      <c r="F49" s="2">
        <f>jun!K51</f>
        <v>6</v>
      </c>
      <c r="G49" s="2">
        <f>jul!M51</f>
        <v>9</v>
      </c>
      <c r="H49" s="2">
        <f>aug!K51</f>
        <v>5</v>
      </c>
      <c r="I49" s="2">
        <f>sep!K51</f>
        <v>6</v>
      </c>
      <c r="J49" s="2">
        <f>okt!G51</f>
        <v>4</v>
      </c>
      <c r="K49" s="2"/>
      <c r="L49" s="2"/>
      <c r="M49" s="2"/>
      <c r="N49" s="2">
        <v>10</v>
      </c>
      <c r="O49" s="23">
        <f t="shared" si="5"/>
        <v>65</v>
      </c>
      <c r="P49" s="31">
        <f>(SUM(B49:J49))*40/100</f>
        <v>22</v>
      </c>
      <c r="Q49" s="31">
        <f>SUM(K49:N49)*80/100</f>
        <v>8</v>
      </c>
      <c r="R49" s="28">
        <f t="shared" si="1"/>
        <v>30</v>
      </c>
      <c r="T49" s="84">
        <v>0</v>
      </c>
      <c r="U49" s="110"/>
      <c r="V49" s="28"/>
      <c r="W49" s="54">
        <f t="shared" si="2"/>
        <v>30</v>
      </c>
      <c r="X49" s="74"/>
      <c r="Y49" s="75">
        <v>10</v>
      </c>
      <c r="Z49" s="75">
        <v>25</v>
      </c>
      <c r="AA49" s="75">
        <f xml:space="preserve"> K49+L49+M49+N49</f>
        <v>10</v>
      </c>
      <c r="AB49" s="55">
        <f t="shared" si="3"/>
        <v>45</v>
      </c>
      <c r="AD49" s="57"/>
      <c r="AE49" s="57"/>
      <c r="AF49" s="57"/>
      <c r="AG49" s="57"/>
    </row>
    <row r="50" spans="1:35" ht="18" thickBot="1" x14ac:dyDescent="0.35">
      <c r="A50" s="58" t="s">
        <v>55</v>
      </c>
      <c r="B50" s="2">
        <f>feb!F52</f>
        <v>4</v>
      </c>
      <c r="C50" s="2">
        <f>mrt!J52</f>
        <v>5</v>
      </c>
      <c r="D50" s="2">
        <f>apr!M52</f>
        <v>8</v>
      </c>
      <c r="E50" s="2">
        <f>mei!L52</f>
        <v>5</v>
      </c>
      <c r="F50" s="2">
        <f>jun!K52</f>
        <v>6</v>
      </c>
      <c r="G50" s="2">
        <f>jul!M52</f>
        <v>3</v>
      </c>
      <c r="H50" s="2">
        <f>aug!K52</f>
        <v>7</v>
      </c>
      <c r="I50" s="2">
        <f>sep!K52</f>
        <v>5</v>
      </c>
      <c r="J50" s="2">
        <f>okt!G52</f>
        <v>2</v>
      </c>
      <c r="K50" s="2"/>
      <c r="L50" s="2"/>
      <c r="M50" s="2">
        <v>5</v>
      </c>
      <c r="N50" s="2">
        <v>20</v>
      </c>
      <c r="O50" s="23">
        <f t="shared" si="5"/>
        <v>70</v>
      </c>
      <c r="P50" s="31">
        <f>(SUM(B50:J50))*40/100</f>
        <v>18</v>
      </c>
      <c r="Q50" s="31">
        <f>SUM(K50:N50)*80/100</f>
        <v>20</v>
      </c>
      <c r="R50" s="28">
        <f t="shared" si="1"/>
        <v>38</v>
      </c>
      <c r="T50" s="84">
        <v>82.4</v>
      </c>
      <c r="U50" s="110"/>
      <c r="V50" s="28"/>
      <c r="W50" s="54">
        <f t="shared" si="2"/>
        <v>120.4</v>
      </c>
      <c r="X50" s="74"/>
      <c r="Y50" s="75">
        <v>30</v>
      </c>
      <c r="Z50" s="75">
        <v>35</v>
      </c>
      <c r="AA50" s="75">
        <f xml:space="preserve"> K50+L50+M50+N50</f>
        <v>25</v>
      </c>
      <c r="AB50" s="55">
        <f t="shared" si="3"/>
        <v>90</v>
      </c>
      <c r="AD50" s="57"/>
      <c r="AE50" s="57"/>
      <c r="AF50" s="57"/>
      <c r="AG50" s="57"/>
    </row>
    <row r="51" spans="1:35" ht="18" thickBot="1" x14ac:dyDescent="0.35">
      <c r="A51" s="58" t="s">
        <v>12</v>
      </c>
      <c r="B51" s="2">
        <f>feb!F53</f>
        <v>1</v>
      </c>
      <c r="C51" s="2">
        <f>mrt!J53</f>
        <v>3</v>
      </c>
      <c r="D51" s="2">
        <f>apr!M53</f>
        <v>5</v>
      </c>
      <c r="E51" s="2">
        <f>mei!L53</f>
        <v>2</v>
      </c>
      <c r="F51" s="2">
        <f>jun!K53</f>
        <v>3</v>
      </c>
      <c r="G51" s="2">
        <f>jul!M53</f>
        <v>5</v>
      </c>
      <c r="H51" s="2">
        <f>aug!K53</f>
        <v>3</v>
      </c>
      <c r="I51" s="2">
        <f>sep!K53</f>
        <v>4</v>
      </c>
      <c r="J51" s="2">
        <f>okt!G53</f>
        <v>2</v>
      </c>
      <c r="K51" s="2"/>
      <c r="L51" s="2"/>
      <c r="M51" s="2"/>
      <c r="N51" s="2">
        <v>20</v>
      </c>
      <c r="O51" s="23">
        <f t="shared" si="5"/>
        <v>48</v>
      </c>
      <c r="P51" s="31">
        <f>(SUM(B51:J51))*40/100</f>
        <v>11.2</v>
      </c>
      <c r="Q51" s="31">
        <f>SUM(K51:N51)*80/100</f>
        <v>16</v>
      </c>
      <c r="R51" s="28">
        <f t="shared" si="1"/>
        <v>27.2</v>
      </c>
      <c r="T51" s="84">
        <v>49.6</v>
      </c>
      <c r="U51" s="110"/>
      <c r="V51" s="28"/>
      <c r="W51" s="54">
        <f t="shared" si="2"/>
        <v>76.8</v>
      </c>
      <c r="X51" s="74"/>
      <c r="Y51" s="75">
        <v>20</v>
      </c>
      <c r="Z51" s="75">
        <v>20</v>
      </c>
      <c r="AA51" s="75">
        <f xml:space="preserve"> K51+L51+M51+N51</f>
        <v>20</v>
      </c>
      <c r="AB51" s="55">
        <f t="shared" si="3"/>
        <v>60</v>
      </c>
      <c r="AD51" s="57"/>
      <c r="AE51" s="57"/>
      <c r="AF51" s="57"/>
      <c r="AG51" s="57"/>
    </row>
    <row r="52" spans="1:35" ht="18" thickBot="1" x14ac:dyDescent="0.35">
      <c r="A52" s="58" t="s">
        <v>13</v>
      </c>
      <c r="B52" s="2">
        <f>feb!F54</f>
        <v>0</v>
      </c>
      <c r="C52" s="2">
        <f>mrt!J54</f>
        <v>0</v>
      </c>
      <c r="D52" s="2">
        <f>apr!M54</f>
        <v>0</v>
      </c>
      <c r="E52" s="2">
        <f>mei!L54</f>
        <v>0</v>
      </c>
      <c r="F52" s="2">
        <f>jun!K54</f>
        <v>0</v>
      </c>
      <c r="G52" s="2">
        <f>jul!M54</f>
        <v>0</v>
      </c>
      <c r="H52" s="2">
        <f>aug!K54</f>
        <v>0</v>
      </c>
      <c r="I52" s="2">
        <f>sep!K54</f>
        <v>0</v>
      </c>
      <c r="J52" s="2">
        <f>okt!G54</f>
        <v>0</v>
      </c>
      <c r="K52" s="2"/>
      <c r="L52" s="2"/>
      <c r="M52" s="2"/>
      <c r="N52" s="2"/>
      <c r="O52" s="23">
        <f t="shared" si="5"/>
        <v>0</v>
      </c>
      <c r="P52" s="31">
        <f>(SUM(B52:J52))*40/100</f>
        <v>0</v>
      </c>
      <c r="Q52" s="31">
        <f>SUM(K52:N52)*80/100</f>
        <v>0</v>
      </c>
      <c r="R52" s="28">
        <f t="shared" si="1"/>
        <v>0</v>
      </c>
      <c r="T52" s="84">
        <v>4</v>
      </c>
      <c r="U52" s="110"/>
      <c r="V52" s="28"/>
      <c r="W52" s="53">
        <f t="shared" si="2"/>
        <v>4</v>
      </c>
      <c r="X52" s="74"/>
      <c r="Y52" s="75">
        <v>0</v>
      </c>
      <c r="Z52" s="75">
        <v>0</v>
      </c>
      <c r="AA52" s="75">
        <f xml:space="preserve"> K52+L52+M52+N52</f>
        <v>0</v>
      </c>
      <c r="AB52" s="40">
        <f t="shared" si="3"/>
        <v>0</v>
      </c>
      <c r="AD52" s="57"/>
      <c r="AE52" s="57"/>
      <c r="AF52" s="57"/>
      <c r="AG52" s="57"/>
      <c r="AH52" s="57"/>
      <c r="AI52" s="57"/>
    </row>
    <row r="53" spans="1:35" ht="18" thickBot="1" x14ac:dyDescent="0.35">
      <c r="A53" s="58" t="s">
        <v>51</v>
      </c>
      <c r="B53" s="2">
        <f>feb!F55</f>
        <v>2</v>
      </c>
      <c r="C53" s="2">
        <f>mrt!J55</f>
        <v>4</v>
      </c>
      <c r="D53" s="2">
        <f>apr!M55</f>
        <v>4</v>
      </c>
      <c r="E53" s="2">
        <f>mei!L55</f>
        <v>2</v>
      </c>
      <c r="F53" s="2">
        <f>jun!K55</f>
        <v>3</v>
      </c>
      <c r="G53" s="2">
        <f>jul!M55</f>
        <v>0</v>
      </c>
      <c r="H53" s="2">
        <f>aug!K55</f>
        <v>2</v>
      </c>
      <c r="I53" s="2">
        <f>sep!K55</f>
        <v>2</v>
      </c>
      <c r="J53" s="2">
        <f>okt!G55</f>
        <v>1</v>
      </c>
      <c r="K53" s="2"/>
      <c r="L53" s="2"/>
      <c r="M53" s="2"/>
      <c r="N53" s="2">
        <v>10</v>
      </c>
      <c r="O53" s="23">
        <f t="shared" si="5"/>
        <v>30</v>
      </c>
      <c r="P53" s="31">
        <f>(SUM(B53:J53))*40/100</f>
        <v>8</v>
      </c>
      <c r="Q53" s="31">
        <f>SUM(K53:N53)*80/100</f>
        <v>8</v>
      </c>
      <c r="R53" s="28">
        <f t="shared" si="1"/>
        <v>16</v>
      </c>
      <c r="T53" s="84">
        <v>0</v>
      </c>
      <c r="U53" s="110"/>
      <c r="V53" s="28"/>
      <c r="W53" s="54">
        <f t="shared" si="2"/>
        <v>16</v>
      </c>
      <c r="X53" s="74"/>
      <c r="Y53" s="75">
        <v>10</v>
      </c>
      <c r="Z53" s="75">
        <v>30</v>
      </c>
      <c r="AA53" s="75">
        <f xml:space="preserve"> K53+L53+M53+N53</f>
        <v>10</v>
      </c>
      <c r="AB53" s="55">
        <f t="shared" si="3"/>
        <v>50</v>
      </c>
      <c r="AD53" s="57"/>
      <c r="AE53" s="57"/>
      <c r="AF53" s="57"/>
      <c r="AG53" s="57"/>
      <c r="AH53" s="57"/>
      <c r="AI53" s="57"/>
    </row>
    <row r="54" spans="1:35" ht="18" thickBot="1" x14ac:dyDescent="0.35">
      <c r="A54" s="58" t="s">
        <v>25</v>
      </c>
      <c r="B54" s="2">
        <f>feb!F56</f>
        <v>0</v>
      </c>
      <c r="C54" s="2">
        <f>mrt!J56</f>
        <v>0</v>
      </c>
      <c r="D54" s="2">
        <f>apr!M56</f>
        <v>1</v>
      </c>
      <c r="E54" s="2">
        <f>mei!L56</f>
        <v>0</v>
      </c>
      <c r="F54" s="2">
        <f>jun!K56</f>
        <v>0</v>
      </c>
      <c r="G54" s="2">
        <f>jul!M56</f>
        <v>0</v>
      </c>
      <c r="H54" s="2">
        <f>aug!K56</f>
        <v>0</v>
      </c>
      <c r="I54" s="2">
        <f>sep!K56</f>
        <v>1</v>
      </c>
      <c r="J54" s="2">
        <f>okt!G56</f>
        <v>1</v>
      </c>
      <c r="K54" s="2">
        <v>10</v>
      </c>
      <c r="L54" s="2"/>
      <c r="M54" s="2">
        <v>5</v>
      </c>
      <c r="N54" s="2">
        <v>20</v>
      </c>
      <c r="O54" s="23">
        <f t="shared" si="5"/>
        <v>38</v>
      </c>
      <c r="P54" s="31">
        <f>(SUM(B54:J54))*40/100</f>
        <v>1.2</v>
      </c>
      <c r="Q54" s="31">
        <f>SUM(K54:N54)*80/100</f>
        <v>28</v>
      </c>
      <c r="R54" s="28">
        <f t="shared" si="1"/>
        <v>29.2</v>
      </c>
      <c r="T54" s="84">
        <v>0.8</v>
      </c>
      <c r="U54" s="110"/>
      <c r="V54" s="28"/>
      <c r="W54" s="54">
        <f t="shared" si="2"/>
        <v>30</v>
      </c>
      <c r="X54" s="74"/>
      <c r="Y54" s="75">
        <v>50</v>
      </c>
      <c r="Z54" s="75">
        <v>55</v>
      </c>
      <c r="AA54" s="75">
        <f xml:space="preserve"> K54+L54+M54+N54</f>
        <v>35</v>
      </c>
      <c r="AB54" s="55">
        <f t="shared" si="3"/>
        <v>140</v>
      </c>
      <c r="AD54" s="57"/>
      <c r="AE54" s="57"/>
      <c r="AF54" s="57"/>
      <c r="AG54" s="57"/>
      <c r="AH54" s="57"/>
      <c r="AI54" s="57"/>
    </row>
    <row r="55" spans="1:35" ht="18" thickBot="1" x14ac:dyDescent="0.35">
      <c r="A55" s="58" t="s">
        <v>144</v>
      </c>
      <c r="B55" s="2">
        <f>feb!F58</f>
        <v>3</v>
      </c>
      <c r="C55" s="2">
        <f>mrt!J58</f>
        <v>7</v>
      </c>
      <c r="D55" s="2">
        <f>apr!M58</f>
        <v>4</v>
      </c>
      <c r="E55" s="2">
        <f>mei!L58</f>
        <v>5</v>
      </c>
      <c r="F55" s="2">
        <f>jun!K58</f>
        <v>6</v>
      </c>
      <c r="G55" s="2">
        <f>jul!M58</f>
        <v>3</v>
      </c>
      <c r="H55" s="2">
        <f>aug!K58</f>
        <v>2</v>
      </c>
      <c r="I55" s="2">
        <f>sep!K58</f>
        <v>4</v>
      </c>
      <c r="J55" s="2">
        <f>okt!G58</f>
        <v>4</v>
      </c>
      <c r="K55" s="2"/>
      <c r="L55" s="2"/>
      <c r="M55" s="2"/>
      <c r="N55" s="2"/>
      <c r="O55" s="23">
        <f t="shared" si="5"/>
        <v>38</v>
      </c>
      <c r="P55" s="31">
        <f>(SUM(B55:J55))*40/100</f>
        <v>15.2</v>
      </c>
      <c r="Q55" s="31">
        <f>SUM(K55:N55)*80/100</f>
        <v>0</v>
      </c>
      <c r="R55" s="28">
        <f t="shared" ref="R55" si="6">P55+Q55</f>
        <v>15.2</v>
      </c>
      <c r="T55" s="84">
        <v>0</v>
      </c>
      <c r="U55" s="110"/>
      <c r="V55" s="28"/>
      <c r="W55" s="53">
        <f t="shared" si="2"/>
        <v>15.2</v>
      </c>
      <c r="X55" s="74"/>
      <c r="Y55" s="85"/>
      <c r="Z55" s="85"/>
      <c r="AA55" s="75">
        <f xml:space="preserve"> K55+L55+M55+N55</f>
        <v>0</v>
      </c>
      <c r="AB55" s="40">
        <f t="shared" si="3"/>
        <v>0</v>
      </c>
      <c r="AD55" s="57"/>
      <c r="AE55" s="57"/>
      <c r="AF55" s="57"/>
      <c r="AG55" s="57"/>
      <c r="AH55" s="57"/>
      <c r="AI55" s="57"/>
    </row>
    <row r="56" spans="1:35" ht="18" thickBot="1" x14ac:dyDescent="0.35">
      <c r="A56" s="58" t="s">
        <v>88</v>
      </c>
      <c r="B56" s="2">
        <f>feb!F58</f>
        <v>3</v>
      </c>
      <c r="C56" s="2">
        <f>mrt!J58</f>
        <v>7</v>
      </c>
      <c r="D56" s="2">
        <f>apr!M58</f>
        <v>4</v>
      </c>
      <c r="E56" s="2">
        <f>mei!L58</f>
        <v>5</v>
      </c>
      <c r="F56" s="2">
        <f>jun!K58</f>
        <v>6</v>
      </c>
      <c r="G56" s="2">
        <f>jul!M58</f>
        <v>3</v>
      </c>
      <c r="H56" s="2">
        <f>aug!K58</f>
        <v>2</v>
      </c>
      <c r="I56" s="2">
        <f>sep!K58</f>
        <v>4</v>
      </c>
      <c r="J56" s="2">
        <f>okt!G58</f>
        <v>4</v>
      </c>
      <c r="K56" s="2"/>
      <c r="L56" s="2"/>
      <c r="M56" s="2">
        <v>5</v>
      </c>
      <c r="N56" s="2">
        <v>20</v>
      </c>
      <c r="O56" s="23">
        <f t="shared" si="5"/>
        <v>63</v>
      </c>
      <c r="P56" s="31">
        <f>(SUM(B56:J56))*40/100</f>
        <v>15.2</v>
      </c>
      <c r="Q56" s="31">
        <f>SUM(K56:N56)*80/100</f>
        <v>20</v>
      </c>
      <c r="R56" s="28">
        <f t="shared" si="1"/>
        <v>35.200000000000003</v>
      </c>
      <c r="T56" s="84">
        <v>0</v>
      </c>
      <c r="U56" s="110"/>
      <c r="V56" s="28"/>
      <c r="W56" s="54">
        <f t="shared" si="2"/>
        <v>35.200000000000003</v>
      </c>
      <c r="X56" s="74"/>
      <c r="Y56" s="75">
        <v>20</v>
      </c>
      <c r="Z56" s="75">
        <v>30</v>
      </c>
      <c r="AA56" s="75">
        <f xml:space="preserve"> K56+L56+M56+N56</f>
        <v>25</v>
      </c>
      <c r="AB56" s="55">
        <f t="shared" si="3"/>
        <v>75</v>
      </c>
      <c r="AD56" s="57"/>
      <c r="AE56" s="57"/>
      <c r="AF56" s="57"/>
      <c r="AG56" s="57"/>
      <c r="AH56" s="57"/>
      <c r="AI56" s="57"/>
    </row>
    <row r="57" spans="1:35" ht="18" thickBot="1" x14ac:dyDescent="0.35">
      <c r="A57" s="58" t="s">
        <v>71</v>
      </c>
      <c r="B57" s="2">
        <f>feb!F59</f>
        <v>2</v>
      </c>
      <c r="C57" s="2">
        <f>mrt!J59</f>
        <v>7</v>
      </c>
      <c r="D57" s="2">
        <f>apr!M59</f>
        <v>6</v>
      </c>
      <c r="E57" s="2">
        <f>mei!L59</f>
        <v>9</v>
      </c>
      <c r="F57" s="2">
        <f>jun!K59</f>
        <v>5</v>
      </c>
      <c r="G57" s="2">
        <f>jul!M59</f>
        <v>6</v>
      </c>
      <c r="H57" s="2">
        <f>aug!K59</f>
        <v>4</v>
      </c>
      <c r="I57" s="2">
        <f>sep!K59</f>
        <v>5</v>
      </c>
      <c r="J57" s="2">
        <f>okt!G59</f>
        <v>4</v>
      </c>
      <c r="K57" s="2"/>
      <c r="L57" s="2"/>
      <c r="M57" s="2"/>
      <c r="N57" s="2">
        <v>20</v>
      </c>
      <c r="O57" s="23">
        <f t="shared" si="5"/>
        <v>68</v>
      </c>
      <c r="P57" s="31">
        <f>(SUM(B57:J57))*40/100</f>
        <v>19.2</v>
      </c>
      <c r="Q57" s="31">
        <f>SUM(K57:N57)*80/100</f>
        <v>16</v>
      </c>
      <c r="R57" s="28">
        <f t="shared" si="1"/>
        <v>35.200000000000003</v>
      </c>
      <c r="T57" s="84">
        <v>0</v>
      </c>
      <c r="U57" s="110"/>
      <c r="V57" s="28"/>
      <c r="W57" s="54">
        <f t="shared" si="2"/>
        <v>35.200000000000003</v>
      </c>
      <c r="X57" s="74"/>
      <c r="Y57" s="75">
        <v>25</v>
      </c>
      <c r="Z57" s="75">
        <v>25</v>
      </c>
      <c r="AA57" s="75">
        <f xml:space="preserve"> K57+L57+M57+N57</f>
        <v>20</v>
      </c>
      <c r="AB57" s="55">
        <f t="shared" si="3"/>
        <v>70</v>
      </c>
      <c r="AD57" s="57"/>
      <c r="AE57" s="57"/>
      <c r="AF57" s="57"/>
      <c r="AG57" s="57"/>
      <c r="AH57" s="57"/>
      <c r="AI57" s="57"/>
    </row>
    <row r="58" spans="1:35" ht="18" thickBot="1" x14ac:dyDescent="0.35">
      <c r="A58" s="58" t="s">
        <v>110</v>
      </c>
      <c r="B58" s="2">
        <f>feb!F60</f>
        <v>0</v>
      </c>
      <c r="C58" s="2">
        <f>mrt!J60</f>
        <v>0</v>
      </c>
      <c r="D58" s="2">
        <f>apr!M60</f>
        <v>0</v>
      </c>
      <c r="E58" s="2">
        <f>mei!L60</f>
        <v>0</v>
      </c>
      <c r="F58" s="2">
        <f>jun!K60</f>
        <v>0</v>
      </c>
      <c r="G58" s="2">
        <f>jul!M60</f>
        <v>0</v>
      </c>
      <c r="H58" s="2">
        <f>aug!K60</f>
        <v>0</v>
      </c>
      <c r="I58" s="2">
        <f>sep!K60</f>
        <v>0</v>
      </c>
      <c r="J58" s="2">
        <f>okt!G60</f>
        <v>0</v>
      </c>
      <c r="K58" s="2"/>
      <c r="L58" s="2"/>
      <c r="M58" s="2"/>
      <c r="N58" s="2"/>
      <c r="O58" s="23">
        <f t="shared" si="5"/>
        <v>0</v>
      </c>
      <c r="P58" s="31">
        <f>(SUM(B58:J58))*40/100</f>
        <v>0</v>
      </c>
      <c r="Q58" s="31">
        <f>SUM(K58:N58)*80/100</f>
        <v>0</v>
      </c>
      <c r="R58" s="28">
        <f t="shared" si="1"/>
        <v>0</v>
      </c>
      <c r="T58" s="84">
        <v>5.2</v>
      </c>
      <c r="U58" s="110"/>
      <c r="V58" s="28"/>
      <c r="W58" s="53">
        <f t="shared" si="2"/>
        <v>5.2</v>
      </c>
      <c r="X58" s="74"/>
      <c r="Y58" s="75">
        <v>0</v>
      </c>
      <c r="Z58" s="75">
        <v>0</v>
      </c>
      <c r="AA58" s="75">
        <f xml:space="preserve"> K58+L58+M58+N58</f>
        <v>0</v>
      </c>
      <c r="AB58" s="40">
        <f t="shared" si="3"/>
        <v>0</v>
      </c>
      <c r="AD58" s="57"/>
      <c r="AE58" s="57"/>
      <c r="AF58" s="57"/>
      <c r="AG58" s="57"/>
      <c r="AH58" s="57"/>
      <c r="AI58" s="57"/>
    </row>
    <row r="59" spans="1:35" ht="18" thickBot="1" x14ac:dyDescent="0.35">
      <c r="A59" s="58" t="s">
        <v>59</v>
      </c>
      <c r="B59" s="2">
        <f>feb!F61</f>
        <v>2</v>
      </c>
      <c r="C59" s="2">
        <f>mrt!J61</f>
        <v>0</v>
      </c>
      <c r="D59" s="2">
        <f>apr!M61</f>
        <v>0</v>
      </c>
      <c r="E59" s="2">
        <f>mei!L61</f>
        <v>0</v>
      </c>
      <c r="F59" s="2">
        <f>jun!K61</f>
        <v>0</v>
      </c>
      <c r="G59" s="2">
        <f>jul!M61</f>
        <v>0</v>
      </c>
      <c r="H59" s="2">
        <f>aug!K61</f>
        <v>0</v>
      </c>
      <c r="I59" s="2">
        <f>sep!K61</f>
        <v>0</v>
      </c>
      <c r="J59" s="2">
        <f>okt!G61</f>
        <v>0</v>
      </c>
      <c r="K59" s="2"/>
      <c r="L59" s="2">
        <v>20</v>
      </c>
      <c r="M59" s="2">
        <v>5</v>
      </c>
      <c r="N59" s="2">
        <v>40</v>
      </c>
      <c r="O59" s="23">
        <f t="shared" si="5"/>
        <v>67</v>
      </c>
      <c r="P59" s="31">
        <f>(SUM(B59:J59))*40/100</f>
        <v>0.8</v>
      </c>
      <c r="Q59" s="31">
        <f>SUM(K59:N59)*80/100</f>
        <v>52</v>
      </c>
      <c r="R59" s="28">
        <f t="shared" si="1"/>
        <v>52.8</v>
      </c>
      <c r="T59" s="84">
        <v>147.6</v>
      </c>
      <c r="U59" s="110"/>
      <c r="V59" s="28"/>
      <c r="W59" s="54">
        <f t="shared" si="2"/>
        <v>200.39999999999998</v>
      </c>
      <c r="X59" s="74"/>
      <c r="Y59" s="75">
        <v>80</v>
      </c>
      <c r="Z59" s="75">
        <v>85</v>
      </c>
      <c r="AA59" s="75">
        <f xml:space="preserve"> K59+L59+M59+N59</f>
        <v>65</v>
      </c>
      <c r="AB59" s="55">
        <f t="shared" si="3"/>
        <v>230</v>
      </c>
      <c r="AD59" s="57"/>
      <c r="AE59" s="57"/>
      <c r="AF59" s="57"/>
      <c r="AG59" s="57"/>
      <c r="AH59" s="57"/>
      <c r="AI59" s="57"/>
    </row>
    <row r="60" spans="1:35" ht="18" thickBot="1" x14ac:dyDescent="0.35">
      <c r="A60" s="58" t="s">
        <v>53</v>
      </c>
      <c r="B60" s="2">
        <f>feb!F62</f>
        <v>4</v>
      </c>
      <c r="C60" s="2">
        <f>mrt!J62</f>
        <v>6</v>
      </c>
      <c r="D60" s="2">
        <f>apr!M62</f>
        <v>10</v>
      </c>
      <c r="E60" s="2">
        <f>mei!L62</f>
        <v>5</v>
      </c>
      <c r="F60" s="2">
        <f>jun!K62</f>
        <v>3</v>
      </c>
      <c r="G60" s="2">
        <f>jul!M62</f>
        <v>6</v>
      </c>
      <c r="H60" s="2">
        <f>aug!K62</f>
        <v>0</v>
      </c>
      <c r="I60" s="2">
        <f>sep!K62</f>
        <v>1</v>
      </c>
      <c r="J60" s="2">
        <f>okt!G62</f>
        <v>1</v>
      </c>
      <c r="K60" s="2"/>
      <c r="L60" s="2"/>
      <c r="M60" s="2"/>
      <c r="N60" s="2">
        <v>20</v>
      </c>
      <c r="O60" s="23">
        <f t="shared" si="5"/>
        <v>56</v>
      </c>
      <c r="P60" s="31">
        <f>(SUM(B60:J60))*40/100</f>
        <v>14.4</v>
      </c>
      <c r="Q60" s="31">
        <f>SUM(K60:N60)*80/100</f>
        <v>16</v>
      </c>
      <c r="R60" s="28">
        <f t="shared" ref="R60:R89" si="7">P60+Q60</f>
        <v>30.4</v>
      </c>
      <c r="T60" s="84">
        <v>0</v>
      </c>
      <c r="U60" s="110"/>
      <c r="V60" s="28"/>
      <c r="W60" s="54">
        <f t="shared" si="2"/>
        <v>30.4</v>
      </c>
      <c r="X60" s="74"/>
      <c r="Y60" s="75">
        <v>25</v>
      </c>
      <c r="Z60" s="75">
        <v>5</v>
      </c>
      <c r="AA60" s="75">
        <f xml:space="preserve"> K60+L60+M60+N60</f>
        <v>20</v>
      </c>
      <c r="AB60" s="55">
        <f t="shared" si="3"/>
        <v>50</v>
      </c>
      <c r="AD60" s="57"/>
      <c r="AE60" s="57"/>
      <c r="AF60" s="57"/>
      <c r="AG60" s="57"/>
      <c r="AH60" s="57"/>
      <c r="AI60" s="57"/>
    </row>
    <row r="61" spans="1:35" ht="18" thickBot="1" x14ac:dyDescent="0.35">
      <c r="A61" s="58" t="s">
        <v>72</v>
      </c>
      <c r="B61" s="2">
        <f>feb!F63</f>
        <v>0</v>
      </c>
      <c r="C61" s="2">
        <f>mrt!J63</f>
        <v>3</v>
      </c>
      <c r="D61" s="2">
        <f>apr!M63</f>
        <v>0</v>
      </c>
      <c r="E61" s="2">
        <f>mei!L63</f>
        <v>0</v>
      </c>
      <c r="F61" s="2">
        <f>jun!K63</f>
        <v>0</v>
      </c>
      <c r="G61" s="2">
        <f>jul!M63</f>
        <v>1</v>
      </c>
      <c r="H61" s="2">
        <f>aug!K63</f>
        <v>3</v>
      </c>
      <c r="I61" s="2">
        <f>sep!K63</f>
        <v>0</v>
      </c>
      <c r="J61" s="2">
        <f>okt!G63</f>
        <v>1</v>
      </c>
      <c r="K61" s="2"/>
      <c r="L61" s="2"/>
      <c r="M61" s="2"/>
      <c r="N61" s="2"/>
      <c r="O61" s="23">
        <f t="shared" si="5"/>
        <v>8</v>
      </c>
      <c r="P61" s="31">
        <f>(SUM(B61:J61))*40/100</f>
        <v>3.2</v>
      </c>
      <c r="Q61" s="31">
        <f>SUM(K61:N61)*80/100</f>
        <v>0</v>
      </c>
      <c r="R61" s="28">
        <f t="shared" si="7"/>
        <v>3.2</v>
      </c>
      <c r="T61" s="84">
        <v>0</v>
      </c>
      <c r="U61" s="110"/>
      <c r="V61" s="28"/>
      <c r="W61" s="53">
        <f t="shared" si="2"/>
        <v>3.2</v>
      </c>
      <c r="X61" s="74"/>
      <c r="Y61" s="75">
        <v>0</v>
      </c>
      <c r="Z61" s="75">
        <v>0</v>
      </c>
      <c r="AA61" s="75">
        <f xml:space="preserve"> K61+L61+M61+N61</f>
        <v>0</v>
      </c>
      <c r="AB61" s="40">
        <f t="shared" si="3"/>
        <v>0</v>
      </c>
      <c r="AD61" s="57"/>
      <c r="AE61" s="57"/>
      <c r="AF61" s="57"/>
      <c r="AG61" s="57"/>
      <c r="AH61" s="57"/>
      <c r="AI61" s="57"/>
    </row>
    <row r="62" spans="1:35" ht="18" thickBot="1" x14ac:dyDescent="0.35">
      <c r="A62" s="58" t="s">
        <v>14</v>
      </c>
      <c r="B62" s="2">
        <f>feb!F64</f>
        <v>0</v>
      </c>
      <c r="C62" s="2">
        <f>mrt!J64</f>
        <v>0</v>
      </c>
      <c r="D62" s="2">
        <f>apr!M64</f>
        <v>2</v>
      </c>
      <c r="E62" s="2">
        <f>mei!L64</f>
        <v>1</v>
      </c>
      <c r="F62" s="2">
        <f>jun!K64</f>
        <v>0</v>
      </c>
      <c r="G62" s="2">
        <f>jul!M64</f>
        <v>1</v>
      </c>
      <c r="H62" s="2">
        <f>aug!K64</f>
        <v>0</v>
      </c>
      <c r="I62" s="2">
        <f>sep!K64</f>
        <v>1</v>
      </c>
      <c r="J62" s="2">
        <f>okt!G64</f>
        <v>0</v>
      </c>
      <c r="K62" s="2"/>
      <c r="L62" s="2"/>
      <c r="M62" s="2"/>
      <c r="N62" s="2">
        <v>20</v>
      </c>
      <c r="O62" s="23">
        <f t="shared" si="5"/>
        <v>25</v>
      </c>
      <c r="P62" s="31">
        <f>(SUM(B62:J62))*40/100</f>
        <v>2</v>
      </c>
      <c r="Q62" s="31">
        <f>SUM(K62:N62)*80/100</f>
        <v>16</v>
      </c>
      <c r="R62" s="28">
        <f t="shared" si="7"/>
        <v>18</v>
      </c>
      <c r="T62" s="84">
        <v>12</v>
      </c>
      <c r="U62" s="110"/>
      <c r="V62" s="28"/>
      <c r="W62" s="54">
        <f t="shared" si="2"/>
        <v>30</v>
      </c>
      <c r="X62" s="74"/>
      <c r="Y62" s="75">
        <v>15</v>
      </c>
      <c r="Z62" s="75">
        <v>20</v>
      </c>
      <c r="AA62" s="75">
        <f xml:space="preserve"> K62+L62+M62+N62</f>
        <v>20</v>
      </c>
      <c r="AB62" s="55">
        <f t="shared" si="3"/>
        <v>55</v>
      </c>
      <c r="AD62" s="57"/>
      <c r="AE62" s="57"/>
      <c r="AF62" s="57"/>
      <c r="AG62" s="57"/>
      <c r="AH62" s="57"/>
      <c r="AI62" s="57"/>
    </row>
    <row r="63" spans="1:35" ht="18" thickBot="1" x14ac:dyDescent="0.35">
      <c r="A63" s="58" t="s">
        <v>63</v>
      </c>
      <c r="B63" s="2">
        <f>feb!F65</f>
        <v>0</v>
      </c>
      <c r="C63" s="2">
        <f>mrt!J65</f>
        <v>0</v>
      </c>
      <c r="D63" s="2">
        <f>apr!M65</f>
        <v>0</v>
      </c>
      <c r="E63" s="2">
        <f>mei!L65</f>
        <v>9</v>
      </c>
      <c r="F63" s="2">
        <f>jun!K65</f>
        <v>3</v>
      </c>
      <c r="G63" s="2">
        <f>jul!M65</f>
        <v>2</v>
      </c>
      <c r="H63" s="2">
        <f>aug!K65</f>
        <v>2</v>
      </c>
      <c r="I63" s="2">
        <f>sep!K65</f>
        <v>1</v>
      </c>
      <c r="J63" s="2">
        <f>okt!G65</f>
        <v>2</v>
      </c>
      <c r="K63" s="2"/>
      <c r="L63" s="2"/>
      <c r="M63" s="2"/>
      <c r="N63" s="2">
        <v>10</v>
      </c>
      <c r="O63" s="23">
        <f t="shared" si="5"/>
        <v>29</v>
      </c>
      <c r="P63" s="31">
        <f>(SUM(B63:J63))*40/100</f>
        <v>7.6</v>
      </c>
      <c r="Q63" s="31">
        <f>SUM(K63:N63)*80/100</f>
        <v>8</v>
      </c>
      <c r="R63" s="28">
        <f t="shared" si="7"/>
        <v>15.6</v>
      </c>
      <c r="T63" s="84">
        <v>11.2</v>
      </c>
      <c r="U63" s="110"/>
      <c r="V63" s="28"/>
      <c r="W63" s="54">
        <f t="shared" si="2"/>
        <v>26.799999999999997</v>
      </c>
      <c r="X63" s="74"/>
      <c r="Y63" s="75">
        <v>0</v>
      </c>
      <c r="Z63" s="75">
        <v>10</v>
      </c>
      <c r="AA63" s="75">
        <f xml:space="preserve"> K63+L63+M63+N63</f>
        <v>10</v>
      </c>
      <c r="AB63" s="55">
        <f t="shared" si="3"/>
        <v>20</v>
      </c>
      <c r="AD63" s="57"/>
      <c r="AE63" s="57"/>
      <c r="AF63" s="57"/>
      <c r="AG63" s="57"/>
      <c r="AH63" s="57"/>
      <c r="AI63" s="57"/>
    </row>
    <row r="64" spans="1:35" ht="18" thickBot="1" x14ac:dyDescent="0.35">
      <c r="A64" s="58" t="s">
        <v>75</v>
      </c>
      <c r="B64" s="2">
        <f>feb!F66</f>
        <v>2</v>
      </c>
      <c r="C64" s="2">
        <f>mrt!J66</f>
        <v>5</v>
      </c>
      <c r="D64" s="2">
        <f>apr!M66</f>
        <v>6</v>
      </c>
      <c r="E64" s="2">
        <f>mei!L66</f>
        <v>6</v>
      </c>
      <c r="F64" s="2">
        <f>jun!K66</f>
        <v>5</v>
      </c>
      <c r="G64" s="2">
        <f>jul!M66</f>
        <v>5</v>
      </c>
      <c r="H64" s="2">
        <f>aug!K66</f>
        <v>5</v>
      </c>
      <c r="I64" s="2">
        <f>sep!K66</f>
        <v>6</v>
      </c>
      <c r="J64" s="2">
        <f>okt!G66</f>
        <v>2</v>
      </c>
      <c r="K64" s="2"/>
      <c r="L64" s="2"/>
      <c r="M64" s="2">
        <v>5</v>
      </c>
      <c r="N64" s="2"/>
      <c r="O64" s="23">
        <f t="shared" si="5"/>
        <v>47</v>
      </c>
      <c r="P64" s="31">
        <f>(SUM(B64:J64))*40/100</f>
        <v>16.8</v>
      </c>
      <c r="Q64" s="31">
        <f>SUM(K64:N64)*80/100</f>
        <v>4</v>
      </c>
      <c r="R64" s="28">
        <f t="shared" si="7"/>
        <v>20.8</v>
      </c>
      <c r="T64" s="84">
        <v>0</v>
      </c>
      <c r="U64" s="110"/>
      <c r="V64" s="28"/>
      <c r="W64" s="54">
        <f t="shared" si="2"/>
        <v>20.8</v>
      </c>
      <c r="X64" s="74"/>
      <c r="Y64" s="75">
        <v>5</v>
      </c>
      <c r="Z64" s="75">
        <v>15</v>
      </c>
      <c r="AA64" s="75">
        <f xml:space="preserve"> K64+L64+M64+N64</f>
        <v>5</v>
      </c>
      <c r="AB64" s="55">
        <f t="shared" si="3"/>
        <v>25</v>
      </c>
      <c r="AD64" s="57"/>
      <c r="AE64" s="57"/>
      <c r="AF64" s="57"/>
      <c r="AG64" s="57"/>
      <c r="AH64" s="57"/>
      <c r="AI64" s="57"/>
    </row>
    <row r="65" spans="1:35" ht="18" thickBot="1" x14ac:dyDescent="0.35">
      <c r="A65" s="58" t="s">
        <v>146</v>
      </c>
      <c r="B65" s="2">
        <f>feb!F67</f>
        <v>4</v>
      </c>
      <c r="C65" s="2">
        <f>mrt!J67</f>
        <v>7</v>
      </c>
      <c r="D65" s="2">
        <f>apr!M67</f>
        <v>8</v>
      </c>
      <c r="E65" s="2">
        <f>mei!L67</f>
        <v>7</v>
      </c>
      <c r="F65" s="2">
        <f>jun!K67</f>
        <v>9</v>
      </c>
      <c r="G65" s="2">
        <f>jul!M67</f>
        <v>5</v>
      </c>
      <c r="H65" s="2">
        <f>aug!K67</f>
        <v>3</v>
      </c>
      <c r="I65" s="2">
        <f>sep!K67</f>
        <v>5</v>
      </c>
      <c r="J65" s="2">
        <f>okt!G67</f>
        <v>5</v>
      </c>
      <c r="K65" s="2"/>
      <c r="L65" s="2"/>
      <c r="M65" s="2"/>
      <c r="N65" s="2">
        <v>20</v>
      </c>
      <c r="O65" s="23">
        <f t="shared" ref="O65" si="8">SUM(B65:N65)</f>
        <v>73</v>
      </c>
      <c r="P65" s="31">
        <f>(SUM(B65:J65))*40/100</f>
        <v>21.2</v>
      </c>
      <c r="Q65" s="31">
        <f>SUM(K65:N65)*80/100</f>
        <v>16</v>
      </c>
      <c r="R65" s="28">
        <f t="shared" ref="R65" si="9">P65+Q65</f>
        <v>37.200000000000003</v>
      </c>
      <c r="T65" s="84">
        <v>0</v>
      </c>
      <c r="U65" s="110"/>
      <c r="V65" s="28"/>
      <c r="W65" s="54">
        <f t="shared" si="2"/>
        <v>37.200000000000003</v>
      </c>
      <c r="X65" s="74"/>
      <c r="Y65" s="75"/>
      <c r="Z65" s="75"/>
      <c r="AA65" s="75">
        <f xml:space="preserve"> K65+L65+M65+N65</f>
        <v>20</v>
      </c>
      <c r="AB65" s="55">
        <f t="shared" si="3"/>
        <v>20</v>
      </c>
      <c r="AC65" s="111"/>
      <c r="AD65" s="57"/>
      <c r="AE65" s="57"/>
      <c r="AF65" s="57"/>
      <c r="AG65" s="57"/>
      <c r="AH65" s="57"/>
      <c r="AI65" s="57"/>
    </row>
    <row r="66" spans="1:35" ht="18" thickBot="1" x14ac:dyDescent="0.35">
      <c r="A66" s="58" t="s">
        <v>15</v>
      </c>
      <c r="B66" s="2">
        <f>feb!F68</f>
        <v>1</v>
      </c>
      <c r="C66" s="2">
        <f>mrt!J68</f>
        <v>4</v>
      </c>
      <c r="D66" s="2">
        <f>apr!M68</f>
        <v>4</v>
      </c>
      <c r="E66" s="2">
        <f>mei!L68</f>
        <v>4</v>
      </c>
      <c r="F66" s="2">
        <f>jun!K68</f>
        <v>4</v>
      </c>
      <c r="G66" s="2">
        <f>jul!M68</f>
        <v>2</v>
      </c>
      <c r="H66" s="2">
        <f>aug!K68</f>
        <v>4</v>
      </c>
      <c r="I66" s="2">
        <f>sep!K68</f>
        <v>2</v>
      </c>
      <c r="J66" s="2">
        <f>okt!G68</f>
        <v>1</v>
      </c>
      <c r="K66" s="2">
        <v>10</v>
      </c>
      <c r="L66" s="2">
        <v>40</v>
      </c>
      <c r="M66" s="2">
        <v>5</v>
      </c>
      <c r="N66" s="2">
        <v>30</v>
      </c>
      <c r="O66" s="23">
        <f t="shared" si="5"/>
        <v>111</v>
      </c>
      <c r="P66" s="31">
        <f>(SUM(B66:J66))*40/100</f>
        <v>10.4</v>
      </c>
      <c r="Q66" s="31">
        <f>SUM(K66:N66)*80/100</f>
        <v>68</v>
      </c>
      <c r="R66" s="28">
        <f t="shared" si="7"/>
        <v>78.400000000000006</v>
      </c>
      <c r="T66" s="84">
        <v>137.19999999999999</v>
      </c>
      <c r="U66" s="110"/>
      <c r="V66" s="28"/>
      <c r="W66" s="54">
        <f t="shared" si="2"/>
        <v>215.6</v>
      </c>
      <c r="X66" s="74"/>
      <c r="Y66" s="75">
        <v>80</v>
      </c>
      <c r="Z66" s="75">
        <v>85</v>
      </c>
      <c r="AA66" s="75">
        <f xml:space="preserve"> K66+L66+M66+N66</f>
        <v>85</v>
      </c>
      <c r="AB66" s="55">
        <f t="shared" si="3"/>
        <v>250</v>
      </c>
      <c r="AD66" s="57"/>
      <c r="AE66" s="57"/>
      <c r="AF66" s="57"/>
      <c r="AG66" s="57"/>
      <c r="AH66" s="57"/>
      <c r="AI66" s="57"/>
    </row>
    <row r="67" spans="1:35" ht="18" thickBot="1" x14ac:dyDescent="0.35">
      <c r="A67" s="58" t="s">
        <v>49</v>
      </c>
      <c r="B67" s="2">
        <f>feb!F69</f>
        <v>4</v>
      </c>
      <c r="C67" s="2">
        <f>mrt!J69</f>
        <v>8</v>
      </c>
      <c r="D67" s="2">
        <f>apr!M69</f>
        <v>11</v>
      </c>
      <c r="E67" s="2">
        <f>mei!L69</f>
        <v>9</v>
      </c>
      <c r="F67" s="2">
        <f>jun!K69</f>
        <v>6</v>
      </c>
      <c r="G67" s="2">
        <f>jul!M69</f>
        <v>11</v>
      </c>
      <c r="H67" s="2">
        <f>aug!K69</f>
        <v>9</v>
      </c>
      <c r="I67" s="2">
        <f>sep!K69</f>
        <v>9</v>
      </c>
      <c r="J67" s="2">
        <f>okt!G69</f>
        <v>5</v>
      </c>
      <c r="K67" s="2">
        <v>10</v>
      </c>
      <c r="L67" s="2"/>
      <c r="M67" s="2">
        <v>5</v>
      </c>
      <c r="N67" s="2">
        <v>20</v>
      </c>
      <c r="O67" s="23">
        <f t="shared" si="5"/>
        <v>107</v>
      </c>
      <c r="P67" s="31">
        <f>(SUM(B67:J67))*40/100</f>
        <v>28.8</v>
      </c>
      <c r="Q67" s="31">
        <f>SUM(K67:N67)*80/100</f>
        <v>28</v>
      </c>
      <c r="R67" s="28">
        <f t="shared" si="7"/>
        <v>56.8</v>
      </c>
      <c r="T67" s="84">
        <v>243.6</v>
      </c>
      <c r="U67" s="110">
        <v>50</v>
      </c>
      <c r="V67" s="28"/>
      <c r="W67" s="54">
        <f t="shared" ref="W67:W102" si="10">R67+T67-V67+U67</f>
        <v>350.4</v>
      </c>
      <c r="X67" s="74"/>
      <c r="Y67" s="75">
        <v>50</v>
      </c>
      <c r="Z67" s="75">
        <v>55</v>
      </c>
      <c r="AA67" s="75">
        <f xml:space="preserve"> K67+L67+M67+N67</f>
        <v>35</v>
      </c>
      <c r="AB67" s="55">
        <f t="shared" ref="AB67:AB102" si="11">SUM(Y67:AA67)</f>
        <v>140</v>
      </c>
      <c r="AD67" s="57"/>
      <c r="AE67" s="57"/>
      <c r="AF67" s="57"/>
      <c r="AG67" s="57"/>
      <c r="AH67" s="57"/>
      <c r="AI67" s="57"/>
    </row>
    <row r="68" spans="1:35" ht="18" thickBot="1" x14ac:dyDescent="0.35">
      <c r="A68" s="58" t="s">
        <v>89</v>
      </c>
      <c r="B68" s="2">
        <f>feb!F70</f>
        <v>1</v>
      </c>
      <c r="C68" s="2">
        <f>mrt!J70</f>
        <v>5</v>
      </c>
      <c r="D68" s="2">
        <f>apr!M70</f>
        <v>2</v>
      </c>
      <c r="E68" s="2">
        <f>mei!L70</f>
        <v>4</v>
      </c>
      <c r="F68" s="2">
        <f>jun!K70</f>
        <v>3</v>
      </c>
      <c r="G68" s="2">
        <f>jul!M70</f>
        <v>2</v>
      </c>
      <c r="H68" s="2">
        <f>aug!K70</f>
        <v>4</v>
      </c>
      <c r="I68" s="2">
        <f>sep!K70</f>
        <v>3</v>
      </c>
      <c r="J68" s="2">
        <f>okt!G70</f>
        <v>2</v>
      </c>
      <c r="K68" s="2"/>
      <c r="L68" s="2"/>
      <c r="M68" s="2"/>
      <c r="N68" s="2"/>
      <c r="O68" s="23">
        <f t="shared" ref="O68:O101" si="12">SUM(B68:N68)</f>
        <v>26</v>
      </c>
      <c r="P68" s="31">
        <f>(SUM(B68:J68))*40/100</f>
        <v>10.4</v>
      </c>
      <c r="Q68" s="31">
        <f>SUM(K68:N68)*80/100</f>
        <v>0</v>
      </c>
      <c r="R68" s="28">
        <f t="shared" si="7"/>
        <v>10.4</v>
      </c>
      <c r="T68" s="84">
        <v>23.2</v>
      </c>
      <c r="U68" s="110"/>
      <c r="V68" s="28"/>
      <c r="W68" s="53">
        <f t="shared" si="10"/>
        <v>33.6</v>
      </c>
      <c r="X68" s="74"/>
      <c r="Y68" s="75">
        <v>0</v>
      </c>
      <c r="Z68" s="75">
        <v>0</v>
      </c>
      <c r="AA68" s="75">
        <f xml:space="preserve"> K68+L68+M68+N68</f>
        <v>0</v>
      </c>
      <c r="AB68" s="40">
        <f t="shared" si="11"/>
        <v>0</v>
      </c>
      <c r="AD68" s="57"/>
      <c r="AE68" s="57"/>
      <c r="AF68" s="57"/>
      <c r="AG68" s="57"/>
      <c r="AH68" s="57"/>
      <c r="AI68" s="57"/>
    </row>
    <row r="69" spans="1:35" ht="18" thickBot="1" x14ac:dyDescent="0.35">
      <c r="A69" s="58" t="s">
        <v>16</v>
      </c>
      <c r="B69" s="2">
        <f>feb!F71</f>
        <v>4</v>
      </c>
      <c r="C69" s="2">
        <f>mrt!J71</f>
        <v>7</v>
      </c>
      <c r="D69" s="2">
        <f>apr!M71</f>
        <v>9</v>
      </c>
      <c r="E69" s="2">
        <f>mei!L71</f>
        <v>9</v>
      </c>
      <c r="F69" s="2">
        <f>jun!K71</f>
        <v>5</v>
      </c>
      <c r="G69" s="2">
        <f>jul!M71</f>
        <v>6</v>
      </c>
      <c r="H69" s="2">
        <f>aug!K71</f>
        <v>5</v>
      </c>
      <c r="I69" s="2">
        <f>sep!K71</f>
        <v>4</v>
      </c>
      <c r="J69" s="2">
        <f>okt!G71</f>
        <v>4</v>
      </c>
      <c r="K69" s="2"/>
      <c r="L69" s="2"/>
      <c r="M69" s="2"/>
      <c r="N69" s="2">
        <v>10</v>
      </c>
      <c r="O69" s="23">
        <f t="shared" si="12"/>
        <v>63</v>
      </c>
      <c r="P69" s="31">
        <f>(SUM(B69:J69))*40/100</f>
        <v>21.2</v>
      </c>
      <c r="Q69" s="31">
        <f>SUM(K69:N69)*80/100</f>
        <v>8</v>
      </c>
      <c r="R69" s="28">
        <f t="shared" si="7"/>
        <v>29.2</v>
      </c>
      <c r="T69" s="84">
        <v>137.6</v>
      </c>
      <c r="U69" s="110"/>
      <c r="V69" s="28"/>
      <c r="W69" s="54">
        <f t="shared" si="10"/>
        <v>166.79999999999998</v>
      </c>
      <c r="X69" s="74"/>
      <c r="Y69" s="75">
        <v>20</v>
      </c>
      <c r="Z69" s="75">
        <v>40</v>
      </c>
      <c r="AA69" s="75">
        <f xml:space="preserve"> K69+L69+M69+N69</f>
        <v>10</v>
      </c>
      <c r="AB69" s="55">
        <f t="shared" si="11"/>
        <v>70</v>
      </c>
      <c r="AD69" s="57"/>
      <c r="AE69" s="57"/>
      <c r="AF69" s="57"/>
      <c r="AG69" s="57"/>
      <c r="AH69" s="57"/>
      <c r="AI69" s="57"/>
    </row>
    <row r="70" spans="1:35" ht="18" thickBot="1" x14ac:dyDescent="0.35">
      <c r="A70" s="58" t="s">
        <v>48</v>
      </c>
      <c r="B70" s="2">
        <f>feb!F72</f>
        <v>1</v>
      </c>
      <c r="C70" s="2">
        <f>mrt!J72</f>
        <v>1</v>
      </c>
      <c r="D70" s="2">
        <f>apr!M72</f>
        <v>4</v>
      </c>
      <c r="E70" s="2">
        <f>mei!L72</f>
        <v>5</v>
      </c>
      <c r="F70" s="2">
        <f>jun!K72</f>
        <v>4</v>
      </c>
      <c r="G70" s="2">
        <f>jul!M72</f>
        <v>6</v>
      </c>
      <c r="H70" s="2">
        <f>aug!K72</f>
        <v>3</v>
      </c>
      <c r="I70" s="2">
        <f>sep!K72</f>
        <v>3</v>
      </c>
      <c r="J70" s="2">
        <f>okt!G72</f>
        <v>1</v>
      </c>
      <c r="K70" s="2"/>
      <c r="L70" s="2">
        <v>40</v>
      </c>
      <c r="M70" s="2"/>
      <c r="N70" s="2">
        <v>20</v>
      </c>
      <c r="O70" s="23">
        <f t="shared" si="12"/>
        <v>88</v>
      </c>
      <c r="P70" s="31">
        <f>(SUM(B70:J70))*40/100</f>
        <v>11.2</v>
      </c>
      <c r="Q70" s="31">
        <f>SUM(K70:N70)*80/100</f>
        <v>48</v>
      </c>
      <c r="R70" s="28">
        <f t="shared" si="7"/>
        <v>59.2</v>
      </c>
      <c r="T70" s="84">
        <v>83.8</v>
      </c>
      <c r="U70" s="110"/>
      <c r="V70" s="28"/>
      <c r="W70" s="54">
        <f t="shared" si="10"/>
        <v>143</v>
      </c>
      <c r="X70" s="74"/>
      <c r="Y70" s="75">
        <v>30</v>
      </c>
      <c r="Z70" s="75">
        <v>25</v>
      </c>
      <c r="AA70" s="75">
        <f xml:space="preserve"> K70+L70+M70+N70</f>
        <v>60</v>
      </c>
      <c r="AB70" s="55">
        <f t="shared" si="11"/>
        <v>115</v>
      </c>
      <c r="AD70" s="57"/>
      <c r="AE70" s="57"/>
      <c r="AF70" s="57"/>
      <c r="AG70" s="57"/>
      <c r="AH70" s="57"/>
      <c r="AI70" s="57"/>
    </row>
    <row r="71" spans="1:35" ht="18" thickBot="1" x14ac:dyDescent="0.35">
      <c r="A71" s="58" t="s">
        <v>17</v>
      </c>
      <c r="B71" s="2">
        <f>feb!F73</f>
        <v>0</v>
      </c>
      <c r="C71" s="2">
        <f>mrt!J73</f>
        <v>0</v>
      </c>
      <c r="D71" s="2">
        <f>apr!M73</f>
        <v>0</v>
      </c>
      <c r="E71" s="2">
        <f>mei!L73</f>
        <v>0</v>
      </c>
      <c r="F71" s="2">
        <f>jun!K73</f>
        <v>0</v>
      </c>
      <c r="G71" s="2">
        <f>jul!M73</f>
        <v>0</v>
      </c>
      <c r="H71" s="2">
        <f>aug!K73</f>
        <v>0</v>
      </c>
      <c r="I71" s="2">
        <f>sep!K73</f>
        <v>0</v>
      </c>
      <c r="J71" s="2">
        <f>okt!G73</f>
        <v>0</v>
      </c>
      <c r="K71" s="2"/>
      <c r="L71" s="2"/>
      <c r="M71" s="2"/>
      <c r="N71" s="2"/>
      <c r="O71" s="23">
        <f t="shared" si="12"/>
        <v>0</v>
      </c>
      <c r="P71" s="31">
        <f>(SUM(B71:J71))*40/100</f>
        <v>0</v>
      </c>
      <c r="Q71" s="31">
        <f>SUM(K71:N71)*80/100</f>
        <v>0</v>
      </c>
      <c r="R71" s="28">
        <f t="shared" si="7"/>
        <v>0</v>
      </c>
      <c r="T71" s="84">
        <v>0</v>
      </c>
      <c r="U71" s="110"/>
      <c r="V71" s="28"/>
      <c r="W71" s="53">
        <f t="shared" si="10"/>
        <v>0</v>
      </c>
      <c r="X71" s="74"/>
      <c r="Y71" s="75">
        <v>0</v>
      </c>
      <c r="Z71" s="75">
        <v>0</v>
      </c>
      <c r="AA71" s="75">
        <f xml:space="preserve"> K71+L71+M71+N71</f>
        <v>0</v>
      </c>
      <c r="AB71" s="40">
        <f t="shared" si="11"/>
        <v>0</v>
      </c>
      <c r="AD71" s="57"/>
      <c r="AE71" s="57"/>
      <c r="AF71" s="57"/>
      <c r="AG71" s="57"/>
      <c r="AH71" s="57"/>
      <c r="AI71" s="57"/>
    </row>
    <row r="72" spans="1:35" ht="18" thickBot="1" x14ac:dyDescent="0.35">
      <c r="A72" s="58" t="s">
        <v>56</v>
      </c>
      <c r="B72" s="2">
        <f>feb!F74</f>
        <v>4</v>
      </c>
      <c r="C72" s="2">
        <f>mrt!J74</f>
        <v>3</v>
      </c>
      <c r="D72" s="2">
        <f>apr!M74</f>
        <v>5</v>
      </c>
      <c r="E72" s="2">
        <f>mei!L74</f>
        <v>6</v>
      </c>
      <c r="F72" s="2">
        <f>jun!K74</f>
        <v>7</v>
      </c>
      <c r="G72" s="2">
        <f>jul!M74</f>
        <v>8</v>
      </c>
      <c r="H72" s="2">
        <f>aug!K74</f>
        <v>4</v>
      </c>
      <c r="I72" s="2">
        <f>sep!K74</f>
        <v>3</v>
      </c>
      <c r="J72" s="2">
        <f>okt!G74</f>
        <v>5</v>
      </c>
      <c r="K72" s="2"/>
      <c r="L72" s="2"/>
      <c r="M72" s="2"/>
      <c r="N72" s="2"/>
      <c r="O72" s="23">
        <f t="shared" si="12"/>
        <v>45</v>
      </c>
      <c r="P72" s="31">
        <f>(SUM(B72:J72))*40/100</f>
        <v>18</v>
      </c>
      <c r="Q72" s="31">
        <f>SUM(K72:N72)*80/100</f>
        <v>0</v>
      </c>
      <c r="R72" s="28">
        <f t="shared" si="7"/>
        <v>18</v>
      </c>
      <c r="T72" s="84">
        <v>35.6</v>
      </c>
      <c r="U72" s="110"/>
      <c r="V72" s="28"/>
      <c r="W72" s="53">
        <f t="shared" si="10"/>
        <v>53.6</v>
      </c>
      <c r="X72" s="74"/>
      <c r="Y72" s="75">
        <v>0</v>
      </c>
      <c r="Z72" s="75">
        <v>15</v>
      </c>
      <c r="AA72" s="75">
        <f xml:space="preserve"> K72+L72+M72+N72</f>
        <v>0</v>
      </c>
      <c r="AB72" s="40">
        <f t="shared" si="11"/>
        <v>15</v>
      </c>
      <c r="AD72" s="57"/>
      <c r="AE72" s="57"/>
      <c r="AF72" s="57"/>
      <c r="AG72" s="57"/>
      <c r="AH72" s="57"/>
      <c r="AI72" s="57"/>
    </row>
    <row r="73" spans="1:35" ht="18" thickBot="1" x14ac:dyDescent="0.35">
      <c r="A73" s="58" t="s">
        <v>108</v>
      </c>
      <c r="B73" s="2">
        <f>feb!F75</f>
        <v>3</v>
      </c>
      <c r="C73" s="2">
        <f>mrt!J75</f>
        <v>3</v>
      </c>
      <c r="D73" s="2">
        <f>apr!M75</f>
        <v>5</v>
      </c>
      <c r="E73" s="2">
        <f>mei!L75</f>
        <v>5</v>
      </c>
      <c r="F73" s="2">
        <f>jun!K75</f>
        <v>6</v>
      </c>
      <c r="G73" s="2">
        <f>jul!M75</f>
        <v>2</v>
      </c>
      <c r="H73" s="2">
        <f>aug!K75</f>
        <v>1</v>
      </c>
      <c r="I73" s="2">
        <f>sep!K75</f>
        <v>5</v>
      </c>
      <c r="J73" s="2">
        <f>okt!G75</f>
        <v>0</v>
      </c>
      <c r="K73" s="2">
        <v>10</v>
      </c>
      <c r="L73" s="2"/>
      <c r="M73" s="2">
        <v>5</v>
      </c>
      <c r="N73" s="2">
        <v>20</v>
      </c>
      <c r="O73" s="23">
        <f t="shared" si="12"/>
        <v>65</v>
      </c>
      <c r="P73" s="31">
        <f>(SUM(B73:J73))*40/100</f>
        <v>12</v>
      </c>
      <c r="Q73" s="31">
        <f>SUM(K73:N73)*80/100</f>
        <v>28</v>
      </c>
      <c r="R73" s="28">
        <f t="shared" si="7"/>
        <v>40</v>
      </c>
      <c r="T73" s="84">
        <v>8.8000000000000007</v>
      </c>
      <c r="U73" s="110"/>
      <c r="V73" s="28"/>
      <c r="W73" s="54">
        <f t="shared" si="10"/>
        <v>48.8</v>
      </c>
      <c r="X73" s="74"/>
      <c r="Y73" s="75">
        <v>30</v>
      </c>
      <c r="Z73" s="75">
        <v>25</v>
      </c>
      <c r="AA73" s="75">
        <f xml:space="preserve"> K73+L73+M73+N73</f>
        <v>35</v>
      </c>
      <c r="AB73" s="55">
        <f t="shared" si="11"/>
        <v>90</v>
      </c>
      <c r="AD73" s="57"/>
      <c r="AE73" s="57"/>
      <c r="AF73" s="57"/>
      <c r="AG73" s="57"/>
      <c r="AH73" s="57"/>
      <c r="AI73" s="57"/>
    </row>
    <row r="74" spans="1:35" ht="18" thickBot="1" x14ac:dyDescent="0.35">
      <c r="A74" s="58" t="s">
        <v>57</v>
      </c>
      <c r="B74" s="2">
        <f>feb!F76</f>
        <v>0</v>
      </c>
      <c r="C74" s="2">
        <f>mrt!J76</f>
        <v>0</v>
      </c>
      <c r="D74" s="2">
        <f>apr!M76</f>
        <v>0</v>
      </c>
      <c r="E74" s="2">
        <f>mei!L76</f>
        <v>0</v>
      </c>
      <c r="F74" s="2">
        <f>jun!K76</f>
        <v>0</v>
      </c>
      <c r="G74" s="2">
        <f>jul!M76</f>
        <v>0</v>
      </c>
      <c r="H74" s="2">
        <f>aug!K76</f>
        <v>0</v>
      </c>
      <c r="I74" s="2">
        <f>sep!K76</f>
        <v>0</v>
      </c>
      <c r="J74" s="2">
        <f>okt!G76</f>
        <v>0</v>
      </c>
      <c r="K74" s="2"/>
      <c r="L74" s="2"/>
      <c r="M74" s="2"/>
      <c r="N74" s="2">
        <v>10</v>
      </c>
      <c r="O74" s="23">
        <f t="shared" si="12"/>
        <v>10</v>
      </c>
      <c r="P74" s="31">
        <f>(SUM(B74:J74))*40/100</f>
        <v>0</v>
      </c>
      <c r="Q74" s="31">
        <f>SUM(K74:N74)*80/100</f>
        <v>8</v>
      </c>
      <c r="R74" s="28">
        <f t="shared" si="7"/>
        <v>8</v>
      </c>
      <c r="T74" s="84">
        <v>29</v>
      </c>
      <c r="U74" s="110"/>
      <c r="V74" s="28"/>
      <c r="W74" s="54">
        <f t="shared" si="10"/>
        <v>37</v>
      </c>
      <c r="X74" s="74"/>
      <c r="Y74" s="75">
        <v>20</v>
      </c>
      <c r="Z74" s="75">
        <v>35</v>
      </c>
      <c r="AA74" s="75">
        <f xml:space="preserve"> K74+L74+M74+N74</f>
        <v>10</v>
      </c>
      <c r="AB74" s="55">
        <f t="shared" si="11"/>
        <v>65</v>
      </c>
      <c r="AD74" s="57"/>
      <c r="AE74" s="57"/>
      <c r="AF74" s="57"/>
      <c r="AG74" s="57"/>
      <c r="AH74" s="57"/>
      <c r="AI74" s="57"/>
    </row>
    <row r="75" spans="1:35" ht="18" thickBot="1" x14ac:dyDescent="0.35">
      <c r="A75" s="58" t="s">
        <v>18</v>
      </c>
      <c r="B75" s="2">
        <f>feb!F77</f>
        <v>0</v>
      </c>
      <c r="C75" s="2">
        <f>mrt!J77</f>
        <v>0</v>
      </c>
      <c r="D75" s="2">
        <f>apr!M77</f>
        <v>0</v>
      </c>
      <c r="E75" s="2">
        <f>mei!L77</f>
        <v>9</v>
      </c>
      <c r="F75" s="2">
        <f>jun!K77</f>
        <v>4</v>
      </c>
      <c r="G75" s="2">
        <f>jul!M77</f>
        <v>1</v>
      </c>
      <c r="H75" s="2">
        <f>aug!K77</f>
        <v>2</v>
      </c>
      <c r="I75" s="2">
        <f>sep!K77</f>
        <v>2</v>
      </c>
      <c r="J75" s="2">
        <f>okt!G77</f>
        <v>1</v>
      </c>
      <c r="K75" s="2"/>
      <c r="L75" s="2"/>
      <c r="M75" s="2"/>
      <c r="N75" s="2">
        <v>20</v>
      </c>
      <c r="O75" s="23">
        <f t="shared" si="12"/>
        <v>39</v>
      </c>
      <c r="P75" s="31">
        <f>(SUM(B75:J75))*40/100</f>
        <v>7.6</v>
      </c>
      <c r="Q75" s="31">
        <f>SUM(K75:N75)*80/100</f>
        <v>16</v>
      </c>
      <c r="R75" s="28">
        <f t="shared" si="7"/>
        <v>23.6</v>
      </c>
      <c r="T75" s="84">
        <v>44</v>
      </c>
      <c r="U75" s="110"/>
      <c r="V75" s="28"/>
      <c r="W75" s="54">
        <f t="shared" si="10"/>
        <v>67.599999999999994</v>
      </c>
      <c r="X75" s="74"/>
      <c r="Y75" s="75">
        <v>20</v>
      </c>
      <c r="Z75" s="75">
        <v>25</v>
      </c>
      <c r="AA75" s="75">
        <f xml:space="preserve"> K75+L75+M75+N75</f>
        <v>20</v>
      </c>
      <c r="AB75" s="55">
        <f t="shared" si="11"/>
        <v>65</v>
      </c>
      <c r="AD75" s="57"/>
      <c r="AE75" s="57"/>
      <c r="AF75" s="57"/>
      <c r="AG75" s="57"/>
      <c r="AH75" s="57"/>
      <c r="AI75" s="57"/>
    </row>
    <row r="76" spans="1:35" ht="18" thickBot="1" x14ac:dyDescent="0.35">
      <c r="A76" s="58" t="s">
        <v>84</v>
      </c>
      <c r="B76" s="2">
        <f>feb!F78</f>
        <v>1</v>
      </c>
      <c r="C76" s="2">
        <f>mrt!J78</f>
        <v>7</v>
      </c>
      <c r="D76" s="2">
        <f>apr!M78</f>
        <v>5</v>
      </c>
      <c r="E76" s="2">
        <f>mei!L78</f>
        <v>7</v>
      </c>
      <c r="F76" s="2">
        <f>jun!K78</f>
        <v>6</v>
      </c>
      <c r="G76" s="2">
        <f>jul!M78</f>
        <v>1</v>
      </c>
      <c r="H76" s="2">
        <f>aug!K78</f>
        <v>6</v>
      </c>
      <c r="I76" s="2">
        <f>sep!K78</f>
        <v>5</v>
      </c>
      <c r="J76" s="2">
        <f>okt!G78</f>
        <v>1</v>
      </c>
      <c r="K76" s="2"/>
      <c r="L76" s="2"/>
      <c r="M76" s="2"/>
      <c r="N76" s="2">
        <v>20</v>
      </c>
      <c r="O76" s="23">
        <f t="shared" si="12"/>
        <v>59</v>
      </c>
      <c r="P76" s="31">
        <f>(SUM(B76:J76))*40/100</f>
        <v>15.6</v>
      </c>
      <c r="Q76" s="31">
        <f>SUM(K76:N76)*80/100</f>
        <v>16</v>
      </c>
      <c r="R76" s="28">
        <f t="shared" si="7"/>
        <v>31.6</v>
      </c>
      <c r="T76" s="84">
        <v>0</v>
      </c>
      <c r="U76" s="110"/>
      <c r="V76" s="28"/>
      <c r="W76" s="54">
        <f t="shared" si="10"/>
        <v>31.6</v>
      </c>
      <c r="X76" s="74"/>
      <c r="Y76" s="75">
        <v>15</v>
      </c>
      <c r="Z76" s="75">
        <v>0</v>
      </c>
      <c r="AA76" s="75">
        <f xml:space="preserve"> K76+L76+M76+N76</f>
        <v>20</v>
      </c>
      <c r="AB76" s="55">
        <f t="shared" si="11"/>
        <v>35</v>
      </c>
      <c r="AD76" s="57"/>
      <c r="AE76" s="57"/>
      <c r="AF76" s="57"/>
      <c r="AG76" s="57"/>
      <c r="AH76" s="57"/>
      <c r="AI76" s="57"/>
    </row>
    <row r="77" spans="1:35" ht="18" thickBot="1" x14ac:dyDescent="0.35">
      <c r="A77" s="58" t="s">
        <v>19</v>
      </c>
      <c r="B77" s="2">
        <f>feb!F79</f>
        <v>3</v>
      </c>
      <c r="C77" s="2">
        <f>mrt!J79</f>
        <v>5</v>
      </c>
      <c r="D77" s="2">
        <f>apr!M79</f>
        <v>8</v>
      </c>
      <c r="E77" s="2">
        <f>mei!L79</f>
        <v>5</v>
      </c>
      <c r="F77" s="2">
        <f>jun!K79</f>
        <v>5</v>
      </c>
      <c r="G77" s="2">
        <f>jul!M79</f>
        <v>1</v>
      </c>
      <c r="H77" s="2">
        <f>aug!K79</f>
        <v>4</v>
      </c>
      <c r="I77" s="2">
        <f>sep!K79</f>
        <v>1</v>
      </c>
      <c r="J77" s="2">
        <f>okt!G79</f>
        <v>0</v>
      </c>
      <c r="K77" s="2"/>
      <c r="L77" s="2"/>
      <c r="M77" s="2"/>
      <c r="N77" s="2"/>
      <c r="O77" s="23">
        <f t="shared" si="12"/>
        <v>32</v>
      </c>
      <c r="P77" s="31">
        <f>(SUM(B77:J77))*40/100</f>
        <v>12.8</v>
      </c>
      <c r="Q77" s="31">
        <f>SUM(K77:N77)*80/100</f>
        <v>0</v>
      </c>
      <c r="R77" s="28">
        <f t="shared" si="7"/>
        <v>12.8</v>
      </c>
      <c r="T77" s="84">
        <v>30.8</v>
      </c>
      <c r="U77" s="110"/>
      <c r="V77" s="28"/>
      <c r="W77" s="53">
        <f t="shared" si="10"/>
        <v>43.6</v>
      </c>
      <c r="X77" s="74"/>
      <c r="Y77" s="75">
        <v>0</v>
      </c>
      <c r="Z77" s="75">
        <v>0</v>
      </c>
      <c r="AA77" s="75">
        <f xml:space="preserve"> K77+L77+M77+N77</f>
        <v>0</v>
      </c>
      <c r="AB77" s="40">
        <f t="shared" si="11"/>
        <v>0</v>
      </c>
      <c r="AD77" s="57"/>
      <c r="AE77" s="57"/>
      <c r="AF77" s="57"/>
      <c r="AG77" s="57"/>
      <c r="AH77" s="57"/>
      <c r="AI77" s="57"/>
    </row>
    <row r="78" spans="1:35" ht="18" thickBot="1" x14ac:dyDescent="0.35">
      <c r="A78" s="58" t="s">
        <v>20</v>
      </c>
      <c r="B78" s="2">
        <f>feb!F80</f>
        <v>1</v>
      </c>
      <c r="C78" s="2">
        <f>mrt!J80</f>
        <v>4</v>
      </c>
      <c r="D78" s="2">
        <f>apr!M80</f>
        <v>3</v>
      </c>
      <c r="E78" s="2">
        <f>mei!L80</f>
        <v>6</v>
      </c>
      <c r="F78" s="2">
        <f>jun!K80</f>
        <v>4</v>
      </c>
      <c r="G78" s="2">
        <f>jul!M80</f>
        <v>4</v>
      </c>
      <c r="H78" s="2">
        <f>aug!K80</f>
        <v>4</v>
      </c>
      <c r="I78" s="2">
        <f>sep!K80</f>
        <v>4</v>
      </c>
      <c r="J78" s="2">
        <f>okt!G80</f>
        <v>3</v>
      </c>
      <c r="K78" s="2"/>
      <c r="L78" s="2"/>
      <c r="M78" s="2"/>
      <c r="N78" s="2"/>
      <c r="O78" s="23">
        <f t="shared" si="12"/>
        <v>33</v>
      </c>
      <c r="P78" s="31">
        <f>(SUM(B78:J78))*40/100</f>
        <v>13.2</v>
      </c>
      <c r="Q78" s="31">
        <f>SUM(K78:N78)*80/100</f>
        <v>0</v>
      </c>
      <c r="R78" s="28">
        <f t="shared" si="7"/>
        <v>13.2</v>
      </c>
      <c r="T78" s="84">
        <v>0</v>
      </c>
      <c r="U78" s="110"/>
      <c r="V78" s="28"/>
      <c r="W78" s="54">
        <f t="shared" si="10"/>
        <v>13.2</v>
      </c>
      <c r="X78" s="74"/>
      <c r="Y78" s="75">
        <v>15</v>
      </c>
      <c r="Z78" s="75">
        <v>10</v>
      </c>
      <c r="AA78" s="75">
        <f xml:space="preserve"> K78+L78+M78+N78</f>
        <v>0</v>
      </c>
      <c r="AB78" s="55">
        <f t="shared" si="11"/>
        <v>25</v>
      </c>
      <c r="AD78" s="57"/>
      <c r="AE78" s="57"/>
      <c r="AF78" s="57"/>
      <c r="AG78" s="57"/>
      <c r="AH78" s="57"/>
      <c r="AI78" s="57"/>
    </row>
    <row r="79" spans="1:35" ht="18" thickBot="1" x14ac:dyDescent="0.35">
      <c r="A79" s="58" t="s">
        <v>112</v>
      </c>
      <c r="B79" s="2">
        <f>feb!F81</f>
        <v>0</v>
      </c>
      <c r="C79" s="2">
        <f>mrt!J81</f>
        <v>3</v>
      </c>
      <c r="D79" s="2">
        <f>apr!M81</f>
        <v>1</v>
      </c>
      <c r="E79" s="2">
        <f>mei!L81</f>
        <v>2</v>
      </c>
      <c r="F79" s="2">
        <f>jun!K81</f>
        <v>0</v>
      </c>
      <c r="G79" s="2">
        <f>jul!M81</f>
        <v>1</v>
      </c>
      <c r="H79" s="2">
        <f>aug!K81</f>
        <v>3</v>
      </c>
      <c r="I79" s="2">
        <f>sep!K81</f>
        <v>1</v>
      </c>
      <c r="J79" s="2">
        <f>okt!G81</f>
        <v>3</v>
      </c>
      <c r="K79" s="2"/>
      <c r="L79" s="2"/>
      <c r="M79" s="2"/>
      <c r="N79" s="2">
        <v>10</v>
      </c>
      <c r="O79" s="23">
        <f t="shared" si="12"/>
        <v>24</v>
      </c>
      <c r="P79" s="31">
        <f>(SUM(B79:J79))*40/100</f>
        <v>5.6</v>
      </c>
      <c r="Q79" s="31">
        <f>SUM(K79:N79)*80/100</f>
        <v>8</v>
      </c>
      <c r="R79" s="28">
        <f t="shared" si="7"/>
        <v>13.6</v>
      </c>
      <c r="T79" s="84">
        <v>28.2</v>
      </c>
      <c r="U79" s="110"/>
      <c r="V79" s="28"/>
      <c r="W79" s="54">
        <f t="shared" si="10"/>
        <v>41.8</v>
      </c>
      <c r="X79" s="74"/>
      <c r="Y79" s="75">
        <v>40</v>
      </c>
      <c r="Z79" s="75">
        <v>0</v>
      </c>
      <c r="AA79" s="75">
        <f xml:space="preserve"> K79+L79+M79+N79</f>
        <v>10</v>
      </c>
      <c r="AB79" s="55">
        <f t="shared" si="11"/>
        <v>50</v>
      </c>
      <c r="AD79" s="57"/>
      <c r="AE79" s="57"/>
      <c r="AF79" s="57"/>
      <c r="AG79" s="57"/>
      <c r="AH79" s="57"/>
      <c r="AI79" s="57"/>
    </row>
    <row r="80" spans="1:35" ht="18" thickBot="1" x14ac:dyDescent="0.35">
      <c r="A80" s="58" t="s">
        <v>119</v>
      </c>
      <c r="B80" s="2">
        <f>feb!F82</f>
        <v>0</v>
      </c>
      <c r="C80" s="2">
        <f>mrt!J82</f>
        <v>0</v>
      </c>
      <c r="D80" s="2">
        <f>apr!M82</f>
        <v>0</v>
      </c>
      <c r="E80" s="2">
        <f>mei!L82</f>
        <v>0</v>
      </c>
      <c r="F80" s="2">
        <f>jun!K82</f>
        <v>0</v>
      </c>
      <c r="G80" s="2">
        <f>jul!M82</f>
        <v>0</v>
      </c>
      <c r="H80" s="2">
        <f>aug!K82</f>
        <v>0</v>
      </c>
      <c r="I80" s="2">
        <f>sep!K82</f>
        <v>0</v>
      </c>
      <c r="J80" s="2">
        <f>okt!G82</f>
        <v>0</v>
      </c>
      <c r="K80" s="2"/>
      <c r="L80" s="2"/>
      <c r="M80" s="2"/>
      <c r="N80" s="2"/>
      <c r="O80" s="23">
        <f t="shared" si="12"/>
        <v>0</v>
      </c>
      <c r="P80" s="31">
        <f>(SUM(B80:J80))*40/100</f>
        <v>0</v>
      </c>
      <c r="Q80" s="31">
        <f>SUM(K80:N80)*80/100</f>
        <v>0</v>
      </c>
      <c r="R80" s="28">
        <f t="shared" ref="R80" si="13">P80+Q80</f>
        <v>0</v>
      </c>
      <c r="T80" s="84">
        <v>10</v>
      </c>
      <c r="U80" s="110"/>
      <c r="V80" s="28"/>
      <c r="W80" s="53">
        <f t="shared" si="10"/>
        <v>10</v>
      </c>
      <c r="X80" s="74"/>
      <c r="Y80" s="75">
        <v>0</v>
      </c>
      <c r="Z80" s="75">
        <v>0</v>
      </c>
      <c r="AA80" s="75">
        <f xml:space="preserve"> K80+L80+M80+N80</f>
        <v>0</v>
      </c>
      <c r="AB80" s="40">
        <f t="shared" si="11"/>
        <v>0</v>
      </c>
      <c r="AD80" s="57"/>
      <c r="AE80" s="57"/>
      <c r="AF80" s="57"/>
      <c r="AG80" s="57"/>
      <c r="AH80" s="57"/>
      <c r="AI80" s="57"/>
    </row>
    <row r="81" spans="1:35" ht="18" thickBot="1" x14ac:dyDescent="0.35">
      <c r="A81" s="58" t="s">
        <v>60</v>
      </c>
      <c r="B81" s="2">
        <f>feb!F83</f>
        <v>0</v>
      </c>
      <c r="C81" s="2">
        <f>mrt!J83</f>
        <v>0</v>
      </c>
      <c r="D81" s="2">
        <f>apr!M83</f>
        <v>0</v>
      </c>
      <c r="E81" s="2">
        <f>mei!L83</f>
        <v>0</v>
      </c>
      <c r="F81" s="2">
        <f>jun!K83</f>
        <v>0</v>
      </c>
      <c r="G81" s="2">
        <f>jul!M83</f>
        <v>0</v>
      </c>
      <c r="H81" s="2">
        <f>aug!K83</f>
        <v>0</v>
      </c>
      <c r="I81" s="2">
        <f>sep!K83</f>
        <v>0</v>
      </c>
      <c r="J81" s="2">
        <f>okt!G83</f>
        <v>0</v>
      </c>
      <c r="K81" s="2"/>
      <c r="L81" s="2"/>
      <c r="M81" s="2"/>
      <c r="N81" s="2"/>
      <c r="O81" s="23">
        <f t="shared" si="12"/>
        <v>0</v>
      </c>
      <c r="P81" s="31">
        <f>(SUM(B81:J81))*40/100</f>
        <v>0</v>
      </c>
      <c r="Q81" s="31">
        <f>SUM(K81:N81)*80/100</f>
        <v>0</v>
      </c>
      <c r="R81" s="28">
        <f t="shared" si="7"/>
        <v>0</v>
      </c>
      <c r="T81" s="84">
        <v>0.8</v>
      </c>
      <c r="U81" s="110"/>
      <c r="V81" s="28"/>
      <c r="W81" s="53">
        <f t="shared" si="10"/>
        <v>0.8</v>
      </c>
      <c r="X81" s="74"/>
      <c r="Y81" s="75">
        <v>0</v>
      </c>
      <c r="Z81" s="75">
        <v>0</v>
      </c>
      <c r="AA81" s="75">
        <f xml:space="preserve"> K81+L81+M81+N81</f>
        <v>0</v>
      </c>
      <c r="AB81" s="40">
        <f t="shared" si="11"/>
        <v>0</v>
      </c>
      <c r="AD81" s="57"/>
      <c r="AE81" s="57"/>
      <c r="AF81" s="57"/>
      <c r="AG81" s="57"/>
      <c r="AH81" s="57"/>
      <c r="AI81" s="57"/>
    </row>
    <row r="82" spans="1:35" ht="18" thickBot="1" x14ac:dyDescent="0.35">
      <c r="A82" s="58" t="s">
        <v>21</v>
      </c>
      <c r="B82" s="2">
        <f>feb!F84</f>
        <v>4</v>
      </c>
      <c r="C82" s="2">
        <f>mrt!J84</f>
        <v>7</v>
      </c>
      <c r="D82" s="2">
        <f>apr!M84</f>
        <v>9</v>
      </c>
      <c r="E82" s="2">
        <f>mei!L84</f>
        <v>7</v>
      </c>
      <c r="F82" s="2">
        <f>jun!K84</f>
        <v>6</v>
      </c>
      <c r="G82" s="2">
        <f>jul!M84</f>
        <v>7</v>
      </c>
      <c r="H82" s="2">
        <f>aug!K84</f>
        <v>4</v>
      </c>
      <c r="I82" s="2">
        <f>sep!K84</f>
        <v>5</v>
      </c>
      <c r="J82" s="2">
        <f>okt!G84</f>
        <v>2</v>
      </c>
      <c r="K82" s="2"/>
      <c r="L82" s="2">
        <v>40</v>
      </c>
      <c r="M82" s="2"/>
      <c r="N82" s="2">
        <v>20</v>
      </c>
      <c r="O82" s="23">
        <f t="shared" si="12"/>
        <v>111</v>
      </c>
      <c r="P82" s="31">
        <f>(SUM(B82:J82))*40/100</f>
        <v>20.399999999999999</v>
      </c>
      <c r="Q82" s="31">
        <f>SUM(K82:N82)*80/100</f>
        <v>48</v>
      </c>
      <c r="R82" s="28">
        <f t="shared" si="7"/>
        <v>68.400000000000006</v>
      </c>
      <c r="T82" s="84">
        <v>72.400000000000006</v>
      </c>
      <c r="U82" s="110"/>
      <c r="V82" s="28"/>
      <c r="W82" s="54">
        <f t="shared" si="10"/>
        <v>140.80000000000001</v>
      </c>
      <c r="X82" s="74"/>
      <c r="Y82" s="75">
        <v>20</v>
      </c>
      <c r="Z82" s="75">
        <v>25</v>
      </c>
      <c r="AA82" s="75">
        <f xml:space="preserve"> K82+L82+M82+N82</f>
        <v>60</v>
      </c>
      <c r="AB82" s="55">
        <f t="shared" si="11"/>
        <v>105</v>
      </c>
      <c r="AD82" s="57"/>
      <c r="AE82" s="57"/>
      <c r="AF82" s="57"/>
      <c r="AG82" s="57"/>
      <c r="AH82" s="57"/>
      <c r="AI82" s="57"/>
    </row>
    <row r="83" spans="1:35" ht="18" thickBot="1" x14ac:dyDescent="0.35">
      <c r="A83" s="58" t="s">
        <v>78</v>
      </c>
      <c r="B83" s="2">
        <f>feb!F85</f>
        <v>3</v>
      </c>
      <c r="C83" s="2">
        <f>mrt!J85</f>
        <v>5</v>
      </c>
      <c r="D83" s="2">
        <f>apr!M85</f>
        <v>3</v>
      </c>
      <c r="E83" s="2">
        <f>mei!L85</f>
        <v>7</v>
      </c>
      <c r="F83" s="2">
        <f>jun!K85</f>
        <v>6</v>
      </c>
      <c r="G83" s="2">
        <f>jul!M85</f>
        <v>6</v>
      </c>
      <c r="H83" s="2">
        <f>aug!K85</f>
        <v>1</v>
      </c>
      <c r="I83" s="2">
        <f>sep!K85</f>
        <v>1</v>
      </c>
      <c r="J83" s="2">
        <f>okt!G85</f>
        <v>1</v>
      </c>
      <c r="K83" s="2"/>
      <c r="L83" s="2"/>
      <c r="M83" s="2">
        <v>5</v>
      </c>
      <c r="N83" s="2">
        <v>20</v>
      </c>
      <c r="O83" s="23">
        <f t="shared" si="12"/>
        <v>58</v>
      </c>
      <c r="P83" s="31">
        <f>(SUM(B83:J83))*40/100</f>
        <v>13.2</v>
      </c>
      <c r="Q83" s="31">
        <f>SUM(K83:N83)*80/100</f>
        <v>20</v>
      </c>
      <c r="R83" s="28">
        <f t="shared" si="7"/>
        <v>33.200000000000003</v>
      </c>
      <c r="T83" s="84">
        <v>66.400000000000006</v>
      </c>
      <c r="U83" s="110"/>
      <c r="V83" s="28"/>
      <c r="W83" s="54">
        <f t="shared" si="10"/>
        <v>99.600000000000009</v>
      </c>
      <c r="X83" s="74"/>
      <c r="Y83" s="75">
        <v>30</v>
      </c>
      <c r="Z83" s="75">
        <v>25</v>
      </c>
      <c r="AA83" s="75">
        <f xml:space="preserve"> K83+L83+M83+N83</f>
        <v>25</v>
      </c>
      <c r="AB83" s="55">
        <f t="shared" si="11"/>
        <v>80</v>
      </c>
      <c r="AD83" s="57"/>
      <c r="AE83" s="57"/>
      <c r="AF83" s="57"/>
      <c r="AG83" s="57"/>
      <c r="AH83" s="57"/>
      <c r="AI83" s="57"/>
    </row>
    <row r="84" spans="1:35" ht="18" thickBot="1" x14ac:dyDescent="0.35">
      <c r="A84" s="58" t="s">
        <v>22</v>
      </c>
      <c r="B84" s="2">
        <f>feb!F86</f>
        <v>3</v>
      </c>
      <c r="C84" s="2">
        <f>mrt!J86</f>
        <v>5</v>
      </c>
      <c r="D84" s="2">
        <f>apr!M86</f>
        <v>6</v>
      </c>
      <c r="E84" s="2">
        <f>mei!L86</f>
        <v>4</v>
      </c>
      <c r="F84" s="2">
        <f>jun!K86</f>
        <v>5</v>
      </c>
      <c r="G84" s="2">
        <f>jul!M86</f>
        <v>3</v>
      </c>
      <c r="H84" s="2">
        <f>aug!K86</f>
        <v>5</v>
      </c>
      <c r="I84" s="2">
        <f>sep!K86</f>
        <v>4</v>
      </c>
      <c r="J84" s="2">
        <f>okt!G86</f>
        <v>3</v>
      </c>
      <c r="K84" s="2"/>
      <c r="L84" s="2"/>
      <c r="M84" s="2">
        <v>5</v>
      </c>
      <c r="N84" s="2">
        <v>20</v>
      </c>
      <c r="O84" s="23">
        <f t="shared" si="12"/>
        <v>63</v>
      </c>
      <c r="P84" s="31">
        <f>(SUM(B84:J84))*40/100</f>
        <v>15.2</v>
      </c>
      <c r="Q84" s="31">
        <f>SUM(K84:N84)*80/100</f>
        <v>20</v>
      </c>
      <c r="R84" s="28">
        <f t="shared" si="7"/>
        <v>35.200000000000003</v>
      </c>
      <c r="T84" s="84">
        <v>78.8</v>
      </c>
      <c r="U84" s="110"/>
      <c r="V84" s="28"/>
      <c r="W84" s="54">
        <f t="shared" si="10"/>
        <v>114</v>
      </c>
      <c r="X84" s="74"/>
      <c r="Y84" s="75">
        <v>30</v>
      </c>
      <c r="Z84" s="75">
        <v>25</v>
      </c>
      <c r="AA84" s="75">
        <f xml:space="preserve"> K84+L84+M84+N84</f>
        <v>25</v>
      </c>
      <c r="AB84" s="55">
        <f t="shared" si="11"/>
        <v>80</v>
      </c>
      <c r="AD84" s="57"/>
      <c r="AE84" s="57"/>
      <c r="AF84" s="57"/>
      <c r="AG84" s="57"/>
      <c r="AH84" s="57"/>
      <c r="AI84" s="57"/>
    </row>
    <row r="85" spans="1:35" ht="18" thickBot="1" x14ac:dyDescent="0.35">
      <c r="A85" s="58" t="s">
        <v>67</v>
      </c>
      <c r="B85" s="2">
        <f>feb!F87</f>
        <v>0</v>
      </c>
      <c r="C85" s="2">
        <f>mrt!J87</f>
        <v>0</v>
      </c>
      <c r="D85" s="2">
        <f>apr!M87</f>
        <v>1</v>
      </c>
      <c r="E85" s="2">
        <f>mei!L87</f>
        <v>0</v>
      </c>
      <c r="F85" s="2">
        <f>jun!K87</f>
        <v>0</v>
      </c>
      <c r="G85" s="2">
        <f>jul!M87</f>
        <v>0</v>
      </c>
      <c r="H85" s="2">
        <f>aug!K87</f>
        <v>0</v>
      </c>
      <c r="I85" s="2">
        <f>sep!K87</f>
        <v>0</v>
      </c>
      <c r="J85" s="2">
        <f>okt!G87</f>
        <v>0</v>
      </c>
      <c r="K85" s="2"/>
      <c r="L85" s="2"/>
      <c r="M85" s="2"/>
      <c r="N85" s="2"/>
      <c r="O85" s="23">
        <f t="shared" si="12"/>
        <v>1</v>
      </c>
      <c r="P85" s="31">
        <f>(SUM(B85:J85))*40/100</f>
        <v>0.4</v>
      </c>
      <c r="Q85" s="31">
        <f>SUM(K85:N85)*80/100</f>
        <v>0</v>
      </c>
      <c r="R85" s="28">
        <f t="shared" si="7"/>
        <v>0.4</v>
      </c>
      <c r="T85" s="84">
        <v>56.4</v>
      </c>
      <c r="U85" s="110"/>
      <c r="V85" s="28"/>
      <c r="W85" s="54">
        <f t="shared" si="10"/>
        <v>56.8</v>
      </c>
      <c r="X85" s="74"/>
      <c r="Y85" s="75">
        <v>20</v>
      </c>
      <c r="Z85" s="75">
        <v>25</v>
      </c>
      <c r="AA85" s="75">
        <f xml:space="preserve"> K85+L85+M85+N85</f>
        <v>0</v>
      </c>
      <c r="AB85" s="55">
        <f t="shared" si="11"/>
        <v>45</v>
      </c>
      <c r="AD85" s="57"/>
      <c r="AE85" s="57"/>
      <c r="AF85" s="57"/>
      <c r="AG85" s="57"/>
      <c r="AH85" s="57"/>
      <c r="AI85" s="57"/>
    </row>
    <row r="86" spans="1:35" ht="18" thickBot="1" x14ac:dyDescent="0.35">
      <c r="A86" s="58" t="s">
        <v>28</v>
      </c>
      <c r="B86" s="2">
        <f>feb!F88</f>
        <v>0</v>
      </c>
      <c r="C86" s="2">
        <f>mrt!J88</f>
        <v>0</v>
      </c>
      <c r="D86" s="2">
        <f>apr!M88</f>
        <v>2</v>
      </c>
      <c r="E86" s="2">
        <f>mei!L88</f>
        <v>0</v>
      </c>
      <c r="F86" s="2">
        <f>jun!K88</f>
        <v>5</v>
      </c>
      <c r="G86" s="2">
        <f>jul!M88</f>
        <v>4</v>
      </c>
      <c r="H86" s="2">
        <f>aug!K88</f>
        <v>4</v>
      </c>
      <c r="I86" s="2">
        <f>sep!K88</f>
        <v>5</v>
      </c>
      <c r="J86" s="2">
        <f>okt!G88</f>
        <v>0</v>
      </c>
      <c r="K86" s="2"/>
      <c r="L86" s="2">
        <v>60</v>
      </c>
      <c r="M86" s="2">
        <v>5</v>
      </c>
      <c r="N86" s="2">
        <v>20</v>
      </c>
      <c r="O86" s="23">
        <f t="shared" si="12"/>
        <v>105</v>
      </c>
      <c r="P86" s="31">
        <f>(SUM(B86:J86))*40/100</f>
        <v>8</v>
      </c>
      <c r="Q86" s="31">
        <f>SUM(K86:N86)*80/100</f>
        <v>68</v>
      </c>
      <c r="R86" s="28">
        <f t="shared" si="7"/>
        <v>76</v>
      </c>
      <c r="T86" s="84">
        <v>0</v>
      </c>
      <c r="U86" s="110"/>
      <c r="V86" s="28"/>
      <c r="W86" s="54">
        <f t="shared" si="10"/>
        <v>76</v>
      </c>
      <c r="X86" s="74"/>
      <c r="Y86" s="75">
        <v>110</v>
      </c>
      <c r="Z86" s="75">
        <v>115</v>
      </c>
      <c r="AA86" s="75">
        <f xml:space="preserve"> K86+L86+M86+N86</f>
        <v>85</v>
      </c>
      <c r="AB86" s="55">
        <f t="shared" si="11"/>
        <v>310</v>
      </c>
      <c r="AD86" s="57"/>
      <c r="AE86" s="57"/>
      <c r="AF86" s="57"/>
      <c r="AG86" s="57"/>
      <c r="AH86" s="57"/>
      <c r="AI86" s="57"/>
    </row>
    <row r="87" spans="1:35" ht="18" thickBot="1" x14ac:dyDescent="0.35">
      <c r="A87" s="58" t="s">
        <v>45</v>
      </c>
      <c r="B87" s="2">
        <f>feb!F89</f>
        <v>4</v>
      </c>
      <c r="C87" s="2">
        <f>mrt!J89</f>
        <v>7</v>
      </c>
      <c r="D87" s="2">
        <f>apr!M89</f>
        <v>2</v>
      </c>
      <c r="E87" s="2">
        <f>mei!L89</f>
        <v>9</v>
      </c>
      <c r="F87" s="2">
        <f>jun!K89</f>
        <v>9</v>
      </c>
      <c r="G87" s="2">
        <f>jul!M89</f>
        <v>10</v>
      </c>
      <c r="H87" s="2">
        <f>aug!K89</f>
        <v>8</v>
      </c>
      <c r="I87" s="2">
        <f>sep!K89</f>
        <v>9</v>
      </c>
      <c r="J87" s="2">
        <f>okt!G89</f>
        <v>5</v>
      </c>
      <c r="K87" s="7"/>
      <c r="L87" s="7">
        <v>40</v>
      </c>
      <c r="M87" s="7">
        <v>5</v>
      </c>
      <c r="N87" s="7">
        <v>20</v>
      </c>
      <c r="O87" s="23">
        <f t="shared" si="12"/>
        <v>128</v>
      </c>
      <c r="P87" s="31">
        <f>(SUM(B87:J87))*40/100</f>
        <v>25.2</v>
      </c>
      <c r="Q87" s="31">
        <f>SUM(K87:N87)*80/100</f>
        <v>52</v>
      </c>
      <c r="R87" s="28">
        <f t="shared" si="7"/>
        <v>77.2</v>
      </c>
      <c r="T87" s="84">
        <v>108.8</v>
      </c>
      <c r="U87" s="110">
        <v>20</v>
      </c>
      <c r="V87" s="28">
        <v>103</v>
      </c>
      <c r="W87" s="54">
        <f t="shared" si="10"/>
        <v>103</v>
      </c>
      <c r="X87" s="74"/>
      <c r="Y87" s="75">
        <v>90</v>
      </c>
      <c r="Z87" s="75">
        <v>115</v>
      </c>
      <c r="AA87" s="75">
        <f xml:space="preserve"> K87+L87+M87+N87</f>
        <v>65</v>
      </c>
      <c r="AB87" s="55">
        <f t="shared" si="11"/>
        <v>270</v>
      </c>
      <c r="AD87" s="57"/>
      <c r="AE87" s="57"/>
      <c r="AF87" s="57"/>
      <c r="AG87" s="57"/>
      <c r="AH87" s="57"/>
      <c r="AI87" s="57"/>
    </row>
    <row r="88" spans="1:35" ht="18" thickBot="1" x14ac:dyDescent="0.35">
      <c r="A88" s="58" t="s">
        <v>154</v>
      </c>
      <c r="B88" s="2">
        <f>feb!F90</f>
        <v>0</v>
      </c>
      <c r="C88" s="2">
        <f>mrt!J90</f>
        <v>0</v>
      </c>
      <c r="D88" s="2">
        <f>apr!M90</f>
        <v>0</v>
      </c>
      <c r="E88" s="2">
        <f>mei!L90</f>
        <v>0</v>
      </c>
      <c r="F88" s="2">
        <f>jun!K90</f>
        <v>0</v>
      </c>
      <c r="G88" s="2">
        <f>jul!M90</f>
        <v>0</v>
      </c>
      <c r="H88" s="2">
        <f>aug!K90</f>
        <v>0</v>
      </c>
      <c r="I88" s="2">
        <f>sep!K90</f>
        <v>1</v>
      </c>
      <c r="J88" s="2">
        <f>okt!G90</f>
        <v>3</v>
      </c>
      <c r="K88" s="7"/>
      <c r="L88" s="7"/>
      <c r="M88" s="7"/>
      <c r="N88" s="7"/>
      <c r="O88" s="23">
        <f t="shared" si="12"/>
        <v>4</v>
      </c>
      <c r="P88" s="31">
        <f>(SUM(B88:J88))*40/100</f>
        <v>1.6</v>
      </c>
      <c r="Q88" s="31">
        <f>SUM(K88:N88)*80/100</f>
        <v>0</v>
      </c>
      <c r="R88" s="28">
        <f t="shared" si="7"/>
        <v>1.6</v>
      </c>
      <c r="T88" s="84">
        <v>0</v>
      </c>
      <c r="U88" s="110"/>
      <c r="V88" s="28"/>
      <c r="W88" s="53">
        <f t="shared" si="10"/>
        <v>1.6</v>
      </c>
      <c r="X88" s="74"/>
      <c r="Y88" s="75">
        <v>0</v>
      </c>
      <c r="Z88" s="75">
        <v>0</v>
      </c>
      <c r="AA88" s="75">
        <v>0</v>
      </c>
      <c r="AB88" s="40">
        <f t="shared" si="11"/>
        <v>0</v>
      </c>
      <c r="AD88" s="57"/>
      <c r="AE88" s="57"/>
      <c r="AF88" s="57"/>
      <c r="AG88" s="57"/>
      <c r="AH88" s="57"/>
      <c r="AI88" s="57"/>
    </row>
    <row r="89" spans="1:35" ht="18" thickBot="1" x14ac:dyDescent="0.35">
      <c r="A89" s="58" t="s">
        <v>64</v>
      </c>
      <c r="B89" s="2">
        <f>feb!F91</f>
        <v>0</v>
      </c>
      <c r="C89" s="2">
        <f>mrt!J91</f>
        <v>0</v>
      </c>
      <c r="D89" s="2">
        <f>apr!M91</f>
        <v>1</v>
      </c>
      <c r="E89" s="2">
        <f>mei!L91</f>
        <v>0</v>
      </c>
      <c r="F89" s="2">
        <f>jun!K91</f>
        <v>0</v>
      </c>
      <c r="G89" s="2">
        <f>jul!M91</f>
        <v>0</v>
      </c>
      <c r="H89" s="2">
        <f>aug!K91</f>
        <v>0</v>
      </c>
      <c r="I89" s="2">
        <f>sep!K91</f>
        <v>1</v>
      </c>
      <c r="J89" s="2">
        <f>okt!G91</f>
        <v>0</v>
      </c>
      <c r="K89" s="2"/>
      <c r="L89" s="2"/>
      <c r="M89" s="2"/>
      <c r="N89" s="2">
        <v>20</v>
      </c>
      <c r="O89" s="23">
        <f t="shared" si="12"/>
        <v>22</v>
      </c>
      <c r="P89" s="31">
        <f>(SUM(B89:J89))*40/100</f>
        <v>0.8</v>
      </c>
      <c r="Q89" s="31">
        <f>SUM(K89:N89)*80/100</f>
        <v>16</v>
      </c>
      <c r="R89" s="28">
        <f t="shared" si="7"/>
        <v>16.8</v>
      </c>
      <c r="T89" s="84">
        <v>6.6</v>
      </c>
      <c r="U89" s="110"/>
      <c r="V89" s="28"/>
      <c r="W89" s="54">
        <f t="shared" si="10"/>
        <v>23.4</v>
      </c>
      <c r="X89" s="74"/>
      <c r="Y89" s="75">
        <v>30</v>
      </c>
      <c r="Z89" s="75">
        <v>25</v>
      </c>
      <c r="AA89" s="75">
        <f xml:space="preserve"> K89+L89+M89+N89</f>
        <v>20</v>
      </c>
      <c r="AB89" s="55">
        <f t="shared" si="11"/>
        <v>75</v>
      </c>
      <c r="AD89" s="57"/>
      <c r="AE89" s="57"/>
      <c r="AF89" s="57"/>
      <c r="AG89" s="57"/>
      <c r="AH89" s="57"/>
      <c r="AI89" s="57"/>
    </row>
    <row r="90" spans="1:35" ht="18" thickBot="1" x14ac:dyDescent="0.35">
      <c r="A90" s="58" t="s">
        <v>128</v>
      </c>
      <c r="B90" s="2">
        <f>feb!F92</f>
        <v>1</v>
      </c>
      <c r="C90" s="2">
        <f>mrt!J92</f>
        <v>2</v>
      </c>
      <c r="D90" s="2">
        <f>apr!M92</f>
        <v>1</v>
      </c>
      <c r="E90" s="2">
        <f>mei!L92</f>
        <v>1</v>
      </c>
      <c r="F90" s="2">
        <f>jun!K92</f>
        <v>3</v>
      </c>
      <c r="G90" s="2">
        <f>jul!M92</f>
        <v>4</v>
      </c>
      <c r="H90" s="2">
        <f>aug!K92</f>
        <v>2</v>
      </c>
      <c r="I90" s="2">
        <f>sep!K92</f>
        <v>3</v>
      </c>
      <c r="J90" s="2">
        <f>okt!G92</f>
        <v>0</v>
      </c>
      <c r="K90" s="2"/>
      <c r="L90" s="2">
        <v>5</v>
      </c>
      <c r="M90" s="2"/>
      <c r="N90" s="2"/>
      <c r="O90" s="23">
        <f t="shared" si="12"/>
        <v>22</v>
      </c>
      <c r="P90" s="31">
        <f>(SUM(B90:J90))*40/100</f>
        <v>6.8</v>
      </c>
      <c r="Q90" s="31">
        <f>SUM(K90:N90)*80/100</f>
        <v>4</v>
      </c>
      <c r="R90" s="28">
        <f t="shared" ref="R90:R102" si="14">P90+Q90</f>
        <v>10.8</v>
      </c>
      <c r="T90" s="84">
        <v>14.4</v>
      </c>
      <c r="U90" s="110"/>
      <c r="V90" s="28"/>
      <c r="W90" s="54">
        <f t="shared" si="10"/>
        <v>25.200000000000003</v>
      </c>
      <c r="X90" s="74"/>
      <c r="Y90" s="75">
        <v>0</v>
      </c>
      <c r="Z90" s="75">
        <v>15</v>
      </c>
      <c r="AA90" s="75">
        <f xml:space="preserve"> K90+L90+M90+N90</f>
        <v>5</v>
      </c>
      <c r="AB90" s="55">
        <f t="shared" si="11"/>
        <v>20</v>
      </c>
      <c r="AD90" s="57"/>
      <c r="AE90" s="57"/>
      <c r="AF90" s="57"/>
      <c r="AG90" s="57"/>
      <c r="AH90" s="57"/>
      <c r="AI90" s="57"/>
    </row>
    <row r="91" spans="1:35" ht="18" thickBot="1" x14ac:dyDescent="0.35">
      <c r="A91" s="58" t="s">
        <v>101</v>
      </c>
      <c r="B91" s="2">
        <f>feb!F93</f>
        <v>0</v>
      </c>
      <c r="C91" s="2">
        <f>mrt!J93</f>
        <v>0</v>
      </c>
      <c r="D91" s="2">
        <f>apr!M93</f>
        <v>0</v>
      </c>
      <c r="E91" s="2">
        <f>mei!L93</f>
        <v>0</v>
      </c>
      <c r="F91" s="2">
        <f>jun!K93</f>
        <v>0</v>
      </c>
      <c r="G91" s="2">
        <f>jul!M93</f>
        <v>0</v>
      </c>
      <c r="H91" s="2">
        <f>aug!K93</f>
        <v>0</v>
      </c>
      <c r="I91" s="2">
        <f>sep!K93</f>
        <v>0</v>
      </c>
      <c r="J91" s="2">
        <f>okt!G93</f>
        <v>0</v>
      </c>
      <c r="K91" s="2"/>
      <c r="L91" s="2"/>
      <c r="M91" s="2"/>
      <c r="N91" s="2"/>
      <c r="O91" s="23">
        <f t="shared" si="12"/>
        <v>0</v>
      </c>
      <c r="P91" s="31">
        <f>(SUM(B91:J91))*40/100</f>
        <v>0</v>
      </c>
      <c r="Q91" s="31">
        <f>SUM(K91:N91)*80/100</f>
        <v>0</v>
      </c>
      <c r="R91" s="28">
        <f t="shared" si="14"/>
        <v>0</v>
      </c>
      <c r="T91" s="84">
        <v>7.4</v>
      </c>
      <c r="U91" s="110"/>
      <c r="V91" s="28"/>
      <c r="W91" s="53">
        <f t="shared" si="10"/>
        <v>7.4</v>
      </c>
      <c r="X91" s="74"/>
      <c r="Y91" s="75">
        <v>0</v>
      </c>
      <c r="Z91" s="75">
        <v>0</v>
      </c>
      <c r="AA91" s="75">
        <f xml:space="preserve"> K91+L91+M91+N91</f>
        <v>0</v>
      </c>
      <c r="AB91" s="40">
        <f t="shared" si="11"/>
        <v>0</v>
      </c>
      <c r="AD91" s="57"/>
      <c r="AE91" s="57"/>
      <c r="AF91" s="57"/>
      <c r="AG91" s="57"/>
      <c r="AH91" s="57"/>
      <c r="AI91" s="57"/>
    </row>
    <row r="92" spans="1:35" ht="18" thickBot="1" x14ac:dyDescent="0.35">
      <c r="A92" s="58" t="s">
        <v>102</v>
      </c>
      <c r="B92" s="2">
        <f>feb!F94</f>
        <v>0</v>
      </c>
      <c r="C92" s="2">
        <f>mrt!J94</f>
        <v>0</v>
      </c>
      <c r="D92" s="2">
        <f>apr!M94</f>
        <v>0</v>
      </c>
      <c r="E92" s="2">
        <f>mei!L94</f>
        <v>0</v>
      </c>
      <c r="F92" s="2">
        <f>jun!K94</f>
        <v>0</v>
      </c>
      <c r="G92" s="2">
        <f>jul!M94</f>
        <v>0</v>
      </c>
      <c r="H92" s="2">
        <f>aug!K94</f>
        <v>0</v>
      </c>
      <c r="I92" s="2">
        <f>sep!K94</f>
        <v>0</v>
      </c>
      <c r="J92" s="2">
        <f>okt!G94</f>
        <v>0</v>
      </c>
      <c r="K92" s="2"/>
      <c r="L92" s="2"/>
      <c r="M92" s="2">
        <v>5</v>
      </c>
      <c r="N92" s="2">
        <v>20</v>
      </c>
      <c r="O92" s="23">
        <f t="shared" si="12"/>
        <v>25</v>
      </c>
      <c r="P92" s="31">
        <f>(SUM(B92:J92))*40/100</f>
        <v>0</v>
      </c>
      <c r="Q92" s="31">
        <f>SUM(K92:N92)*80/100</f>
        <v>20</v>
      </c>
      <c r="R92" s="28">
        <f t="shared" si="14"/>
        <v>20</v>
      </c>
      <c r="T92" s="84">
        <v>64.599999999999994</v>
      </c>
      <c r="U92" s="110"/>
      <c r="V92" s="28"/>
      <c r="W92" s="54">
        <f t="shared" si="10"/>
        <v>84.6</v>
      </c>
      <c r="X92" s="74"/>
      <c r="Y92" s="75">
        <v>25</v>
      </c>
      <c r="Z92" s="75">
        <v>25</v>
      </c>
      <c r="AA92" s="75">
        <f xml:space="preserve"> K92+L92+M92+N92</f>
        <v>25</v>
      </c>
      <c r="AB92" s="55">
        <f t="shared" si="11"/>
        <v>75</v>
      </c>
      <c r="AD92" s="57"/>
      <c r="AE92" s="57"/>
      <c r="AF92" s="57"/>
      <c r="AG92" s="57"/>
      <c r="AH92" s="57"/>
      <c r="AI92" s="57"/>
    </row>
    <row r="93" spans="1:35" ht="18" thickBot="1" x14ac:dyDescent="0.35">
      <c r="A93" s="58" t="s">
        <v>86</v>
      </c>
      <c r="B93" s="2">
        <f>feb!F95</f>
        <v>0</v>
      </c>
      <c r="C93" s="2">
        <f>mrt!J95</f>
        <v>0</v>
      </c>
      <c r="D93" s="2">
        <f>apr!M95</f>
        <v>1</v>
      </c>
      <c r="E93" s="2">
        <f>mei!L95</f>
        <v>1</v>
      </c>
      <c r="F93" s="2">
        <f>jun!K95</f>
        <v>1</v>
      </c>
      <c r="G93" s="2">
        <f>jul!M95</f>
        <v>0</v>
      </c>
      <c r="H93" s="2">
        <f>aug!K95</f>
        <v>0</v>
      </c>
      <c r="I93" s="2">
        <f>sep!K95</f>
        <v>0</v>
      </c>
      <c r="J93" s="2">
        <f>okt!G95</f>
        <v>0</v>
      </c>
      <c r="K93" s="2"/>
      <c r="L93" s="2"/>
      <c r="M93" s="2"/>
      <c r="N93" s="2"/>
      <c r="O93" s="23">
        <f t="shared" si="12"/>
        <v>3</v>
      </c>
      <c r="P93" s="31">
        <f>(SUM(B93:J93))*40/100</f>
        <v>1.2</v>
      </c>
      <c r="Q93" s="31">
        <f>SUM(K93:N93)*80/100</f>
        <v>0</v>
      </c>
      <c r="R93" s="28">
        <f t="shared" si="14"/>
        <v>1.2</v>
      </c>
      <c r="T93" s="84">
        <v>17.399999999999999</v>
      </c>
      <c r="U93" s="110"/>
      <c r="V93" s="28"/>
      <c r="W93" s="53">
        <f t="shared" si="10"/>
        <v>18.599999999999998</v>
      </c>
      <c r="X93" s="74"/>
      <c r="Y93" s="75">
        <v>5</v>
      </c>
      <c r="Z93" s="75">
        <v>0</v>
      </c>
      <c r="AA93" s="75">
        <f xml:space="preserve"> K93+L93+M93+N93</f>
        <v>0</v>
      </c>
      <c r="AB93" s="40">
        <f t="shared" si="11"/>
        <v>5</v>
      </c>
      <c r="AD93" s="57"/>
      <c r="AE93" s="57"/>
      <c r="AF93" s="57"/>
      <c r="AG93" s="57"/>
      <c r="AH93" s="57"/>
      <c r="AI93" s="57"/>
    </row>
    <row r="94" spans="1:35" ht="18" thickBot="1" x14ac:dyDescent="0.35">
      <c r="A94" s="58" t="s">
        <v>76</v>
      </c>
      <c r="B94" s="2">
        <f>feb!F96</f>
        <v>0</v>
      </c>
      <c r="C94" s="2">
        <f>mrt!J96</f>
        <v>0</v>
      </c>
      <c r="D94" s="2">
        <f>apr!M96</f>
        <v>0</v>
      </c>
      <c r="E94" s="2">
        <f>mei!L96</f>
        <v>0</v>
      </c>
      <c r="F94" s="2">
        <f>jun!K96</f>
        <v>0</v>
      </c>
      <c r="G94" s="2">
        <f>jul!M96</f>
        <v>0</v>
      </c>
      <c r="H94" s="2">
        <f>aug!K96</f>
        <v>0</v>
      </c>
      <c r="I94" s="2">
        <f>sep!K96</f>
        <v>0</v>
      </c>
      <c r="J94" s="2">
        <f>okt!G96</f>
        <v>0</v>
      </c>
      <c r="K94" s="2"/>
      <c r="L94" s="2"/>
      <c r="M94" s="2"/>
      <c r="N94" s="2"/>
      <c r="O94" s="23">
        <f t="shared" si="12"/>
        <v>0</v>
      </c>
      <c r="P94" s="31">
        <f>(SUM(B94:J94))*40/100</f>
        <v>0</v>
      </c>
      <c r="Q94" s="31">
        <f>SUM(K94:N94)*80/100</f>
        <v>0</v>
      </c>
      <c r="R94" s="28">
        <f t="shared" si="14"/>
        <v>0</v>
      </c>
      <c r="T94" s="84">
        <v>8</v>
      </c>
      <c r="U94" s="110"/>
      <c r="V94" s="28"/>
      <c r="W94" s="53">
        <f t="shared" si="10"/>
        <v>8</v>
      </c>
      <c r="X94" s="74"/>
      <c r="Y94" s="75">
        <v>0</v>
      </c>
      <c r="Z94" s="75">
        <v>0</v>
      </c>
      <c r="AA94" s="75">
        <f xml:space="preserve"> K94+L94+M94+N94</f>
        <v>0</v>
      </c>
      <c r="AB94" s="40">
        <f t="shared" si="11"/>
        <v>0</v>
      </c>
      <c r="AD94" s="57"/>
      <c r="AE94" s="57"/>
      <c r="AF94" s="57"/>
      <c r="AG94" s="57"/>
      <c r="AH94" s="57"/>
      <c r="AI94" s="57"/>
    </row>
    <row r="95" spans="1:35" ht="18" thickBot="1" x14ac:dyDescent="0.35">
      <c r="A95" s="58" t="s">
        <v>80</v>
      </c>
      <c r="B95" s="2">
        <f>feb!F97</f>
        <v>0</v>
      </c>
      <c r="C95" s="2">
        <f>mrt!J97</f>
        <v>0</v>
      </c>
      <c r="D95" s="2">
        <f>apr!M97</f>
        <v>0</v>
      </c>
      <c r="E95" s="2">
        <f>mei!L97</f>
        <v>0</v>
      </c>
      <c r="F95" s="2">
        <f>jun!K97</f>
        <v>0</v>
      </c>
      <c r="G95" s="2">
        <f>jul!M97</f>
        <v>0</v>
      </c>
      <c r="H95" s="2">
        <f>aug!K97</f>
        <v>0</v>
      </c>
      <c r="I95" s="2">
        <f>sep!K97</f>
        <v>0</v>
      </c>
      <c r="J95" s="2">
        <f>okt!G97</f>
        <v>0</v>
      </c>
      <c r="K95" s="2"/>
      <c r="L95" s="2"/>
      <c r="M95" s="2">
        <v>5</v>
      </c>
      <c r="N95" s="2"/>
      <c r="O95" s="23">
        <f t="shared" si="12"/>
        <v>5</v>
      </c>
      <c r="P95" s="31">
        <f>(SUM(B95:J95))*40/100</f>
        <v>0</v>
      </c>
      <c r="Q95" s="31">
        <f>SUM(K95:N95)*80/100</f>
        <v>4</v>
      </c>
      <c r="R95" s="28">
        <f t="shared" si="14"/>
        <v>4</v>
      </c>
      <c r="T95" s="84">
        <v>21.2</v>
      </c>
      <c r="U95" s="110"/>
      <c r="V95" s="28"/>
      <c r="W95" s="54">
        <f t="shared" si="10"/>
        <v>25.2</v>
      </c>
      <c r="X95" s="74"/>
      <c r="Y95" s="75">
        <v>0</v>
      </c>
      <c r="Z95" s="75">
        <v>20</v>
      </c>
      <c r="AA95" s="75">
        <f xml:space="preserve"> K95+L95+M95+N95</f>
        <v>5</v>
      </c>
      <c r="AB95" s="55">
        <f t="shared" si="11"/>
        <v>25</v>
      </c>
      <c r="AD95" s="57"/>
      <c r="AE95" s="57"/>
      <c r="AF95" s="57"/>
      <c r="AG95" s="57"/>
      <c r="AH95" s="57"/>
      <c r="AI95" s="57"/>
    </row>
    <row r="96" spans="1:35" ht="18" thickBot="1" x14ac:dyDescent="0.35">
      <c r="A96" s="62" t="s">
        <v>118</v>
      </c>
      <c r="B96" s="2">
        <f>feb!F98</f>
        <v>0</v>
      </c>
      <c r="C96" s="2">
        <f>mrt!J98</f>
        <v>0</v>
      </c>
      <c r="D96" s="2">
        <f>apr!M98</f>
        <v>0</v>
      </c>
      <c r="E96" s="2">
        <f>mei!L98</f>
        <v>0</v>
      </c>
      <c r="F96" s="2">
        <f>jun!K98</f>
        <v>0</v>
      </c>
      <c r="G96" s="2">
        <f>jul!M98</f>
        <v>0</v>
      </c>
      <c r="H96" s="2">
        <f>aug!K98</f>
        <v>0</v>
      </c>
      <c r="I96" s="2">
        <f>sep!K98</f>
        <v>0</v>
      </c>
      <c r="J96" s="2">
        <f>okt!G98</f>
        <v>0</v>
      </c>
      <c r="K96" s="2"/>
      <c r="L96" s="2"/>
      <c r="M96" s="2"/>
      <c r="N96" s="2"/>
      <c r="O96" s="23">
        <f t="shared" si="12"/>
        <v>0</v>
      </c>
      <c r="P96" s="31">
        <f>(SUM(B96:J96))*40/100</f>
        <v>0</v>
      </c>
      <c r="Q96" s="31">
        <f>SUM(K96:N96)*80/100</f>
        <v>0</v>
      </c>
      <c r="R96" s="28">
        <f t="shared" si="14"/>
        <v>0</v>
      </c>
      <c r="T96" s="84">
        <v>1.6</v>
      </c>
      <c r="U96" s="110"/>
      <c r="V96" s="28"/>
      <c r="W96" s="53">
        <f t="shared" si="10"/>
        <v>1.6</v>
      </c>
      <c r="X96" s="74"/>
      <c r="Y96" s="75">
        <v>0</v>
      </c>
      <c r="Z96" s="75">
        <v>0</v>
      </c>
      <c r="AA96" s="75">
        <f xml:space="preserve"> K96+L96+M96+N96</f>
        <v>0</v>
      </c>
      <c r="AB96" s="40">
        <f t="shared" si="11"/>
        <v>0</v>
      </c>
      <c r="AD96" s="57"/>
      <c r="AE96" s="57"/>
      <c r="AF96" s="57"/>
      <c r="AG96" s="57"/>
      <c r="AH96" s="57"/>
      <c r="AI96" s="57"/>
    </row>
    <row r="97" spans="1:35" ht="18" thickBot="1" x14ac:dyDescent="0.35">
      <c r="A97" s="62" t="s">
        <v>103</v>
      </c>
      <c r="B97" s="2">
        <f>feb!F99</f>
        <v>4</v>
      </c>
      <c r="C97" s="2">
        <f>mrt!J99</f>
        <v>2</v>
      </c>
      <c r="D97" s="2">
        <f>apr!M99</f>
        <v>1</v>
      </c>
      <c r="E97" s="2">
        <f>mei!L99</f>
        <v>2</v>
      </c>
      <c r="F97" s="2">
        <f>jun!K99</f>
        <v>2</v>
      </c>
      <c r="G97" s="2">
        <f>jul!M99</f>
        <v>4</v>
      </c>
      <c r="H97" s="2">
        <f>aug!K99</f>
        <v>2</v>
      </c>
      <c r="I97" s="2">
        <f>sep!K99</f>
        <v>4</v>
      </c>
      <c r="J97" s="2">
        <f>okt!G99</f>
        <v>2</v>
      </c>
      <c r="K97" s="2"/>
      <c r="L97" s="2"/>
      <c r="M97" s="2"/>
      <c r="N97" s="2"/>
      <c r="O97" s="23">
        <f t="shared" si="12"/>
        <v>23</v>
      </c>
      <c r="P97" s="31">
        <f>(SUM(B97:J97))*40/100</f>
        <v>9.1999999999999993</v>
      </c>
      <c r="Q97" s="31">
        <f>SUM(K97:N97)*80/100</f>
        <v>0</v>
      </c>
      <c r="R97" s="28">
        <f t="shared" si="14"/>
        <v>9.1999999999999993</v>
      </c>
      <c r="T97" s="84">
        <v>23.2</v>
      </c>
      <c r="U97" s="110"/>
      <c r="V97" s="28"/>
      <c r="W97" s="53">
        <f t="shared" si="10"/>
        <v>32.4</v>
      </c>
      <c r="X97" s="74"/>
      <c r="Y97" s="75">
        <v>0</v>
      </c>
      <c r="Z97" s="75">
        <v>0</v>
      </c>
      <c r="AA97" s="75">
        <f xml:space="preserve"> K97+L97+M97+N97</f>
        <v>0</v>
      </c>
      <c r="AB97" s="40">
        <f t="shared" si="11"/>
        <v>0</v>
      </c>
      <c r="AD97" s="57"/>
      <c r="AE97" s="57"/>
      <c r="AF97" s="57"/>
      <c r="AG97" s="57"/>
      <c r="AH97" s="57"/>
      <c r="AI97" s="57"/>
    </row>
    <row r="98" spans="1:35" ht="18" thickBot="1" x14ac:dyDescent="0.35">
      <c r="A98" s="62" t="s">
        <v>145</v>
      </c>
      <c r="B98" s="2">
        <f>feb!F100</f>
        <v>3</v>
      </c>
      <c r="C98" s="2">
        <f>mrt!J101</f>
        <v>4</v>
      </c>
      <c r="D98" s="2">
        <f>apr!M101</f>
        <v>8</v>
      </c>
      <c r="E98" s="2">
        <f>mei!L101</f>
        <v>6</v>
      </c>
      <c r="F98" s="2">
        <f>jun!K101</f>
        <v>7</v>
      </c>
      <c r="G98" s="2">
        <f>jul!M101</f>
        <v>4</v>
      </c>
      <c r="H98" s="2">
        <f>aug!K101</f>
        <v>6</v>
      </c>
      <c r="I98" s="2">
        <f>sep!K101</f>
        <v>4</v>
      </c>
      <c r="J98" s="2">
        <f>okt!G101</f>
        <v>4</v>
      </c>
      <c r="K98" s="2"/>
      <c r="L98" s="2"/>
      <c r="M98" s="2">
        <v>5</v>
      </c>
      <c r="N98" s="2"/>
      <c r="O98" s="23">
        <f t="shared" si="12"/>
        <v>51</v>
      </c>
      <c r="P98" s="31">
        <f>(SUM(B98:J98))*40/100</f>
        <v>18.399999999999999</v>
      </c>
      <c r="Q98" s="31">
        <f>SUM(K98:N98)*80/100</f>
        <v>4</v>
      </c>
      <c r="R98" s="28">
        <f t="shared" ref="R98" si="15">P98+Q98</f>
        <v>22.4</v>
      </c>
      <c r="T98" s="84">
        <v>0</v>
      </c>
      <c r="U98" s="110"/>
      <c r="V98" s="28"/>
      <c r="W98" s="53">
        <f t="shared" si="10"/>
        <v>22.4</v>
      </c>
      <c r="X98" s="74"/>
      <c r="Y98" s="75"/>
      <c r="Z98" s="75"/>
      <c r="AA98" s="75">
        <f xml:space="preserve"> K98+L98+M98+N98</f>
        <v>5</v>
      </c>
      <c r="AB98" s="40">
        <f t="shared" si="11"/>
        <v>5</v>
      </c>
      <c r="AC98" s="111"/>
      <c r="AD98" s="57"/>
      <c r="AE98" s="57"/>
      <c r="AF98" s="57"/>
      <c r="AG98" s="57"/>
      <c r="AH98" s="57"/>
      <c r="AI98" s="57"/>
    </row>
    <row r="99" spans="1:35" ht="18" thickBot="1" x14ac:dyDescent="0.35">
      <c r="A99" s="62" t="s">
        <v>106</v>
      </c>
      <c r="B99" s="2">
        <f>feb!F101</f>
        <v>4</v>
      </c>
      <c r="C99" s="2">
        <f>mrt!J101</f>
        <v>4</v>
      </c>
      <c r="D99" s="2">
        <f>apr!M101</f>
        <v>8</v>
      </c>
      <c r="E99" s="2">
        <f>mei!L101</f>
        <v>6</v>
      </c>
      <c r="F99" s="2">
        <f>jun!K101</f>
        <v>7</v>
      </c>
      <c r="G99" s="2">
        <f>jul!M101</f>
        <v>4</v>
      </c>
      <c r="H99" s="2">
        <f>aug!K101</f>
        <v>6</v>
      </c>
      <c r="I99" s="2">
        <f>sep!K101</f>
        <v>4</v>
      </c>
      <c r="J99" s="2">
        <f>okt!G101</f>
        <v>4</v>
      </c>
      <c r="K99" s="2"/>
      <c r="L99" s="2"/>
      <c r="M99" s="2">
        <v>5</v>
      </c>
      <c r="N99" s="2">
        <v>20</v>
      </c>
      <c r="O99" s="23">
        <f t="shared" si="12"/>
        <v>72</v>
      </c>
      <c r="P99" s="31">
        <f>(SUM(B99:J99))*40/100</f>
        <v>18.8</v>
      </c>
      <c r="Q99" s="31">
        <f>SUM(K99:N99)*80/100</f>
        <v>20</v>
      </c>
      <c r="R99" s="28">
        <f t="shared" si="14"/>
        <v>38.799999999999997</v>
      </c>
      <c r="T99" s="84">
        <v>50.8</v>
      </c>
      <c r="U99" s="110"/>
      <c r="V99" s="28"/>
      <c r="W99" s="54">
        <f t="shared" si="10"/>
        <v>89.6</v>
      </c>
      <c r="X99" s="74"/>
      <c r="Y99" s="75">
        <v>20</v>
      </c>
      <c r="Z99" s="75">
        <v>0</v>
      </c>
      <c r="AA99" s="75">
        <f xml:space="preserve"> K99+L99+M99+N99</f>
        <v>25</v>
      </c>
      <c r="AB99" s="55">
        <f t="shared" si="11"/>
        <v>45</v>
      </c>
      <c r="AD99" s="130" t="s">
        <v>155</v>
      </c>
      <c r="AE99" s="131" t="s">
        <v>159</v>
      </c>
      <c r="AF99" s="57"/>
      <c r="AG99" s="57"/>
      <c r="AH99" s="57"/>
      <c r="AI99" s="57"/>
    </row>
    <row r="100" spans="1:35" ht="18" thickBot="1" x14ac:dyDescent="0.35">
      <c r="A100" s="62" t="s">
        <v>104</v>
      </c>
      <c r="B100" s="2">
        <f>feb!F102</f>
        <v>4</v>
      </c>
      <c r="C100" s="2">
        <f>mrt!J102</f>
        <v>6</v>
      </c>
      <c r="D100" s="2">
        <f>apr!M102</f>
        <v>4</v>
      </c>
      <c r="E100" s="2">
        <f>mei!L102</f>
        <v>0</v>
      </c>
      <c r="F100" s="2">
        <f>jun!K102</f>
        <v>0</v>
      </c>
      <c r="G100" s="2">
        <f>jul!M102</f>
        <v>0</v>
      </c>
      <c r="H100" s="2">
        <f>aug!K102</f>
        <v>1</v>
      </c>
      <c r="I100" s="2">
        <f>sep!K102</f>
        <v>2</v>
      </c>
      <c r="J100" s="2">
        <f>okt!G102</f>
        <v>0</v>
      </c>
      <c r="K100" s="2"/>
      <c r="L100" s="2"/>
      <c r="M100" s="2"/>
      <c r="N100" s="2"/>
      <c r="O100" s="23">
        <f t="shared" si="12"/>
        <v>17</v>
      </c>
      <c r="P100" s="31">
        <f>(SUM(B100:J100))*40/100</f>
        <v>6.8</v>
      </c>
      <c r="Q100" s="31">
        <f>SUM(K100:N100)*80/100</f>
        <v>0</v>
      </c>
      <c r="R100" s="28">
        <f t="shared" si="14"/>
        <v>6.8</v>
      </c>
      <c r="T100" s="84">
        <v>10.1</v>
      </c>
      <c r="U100" s="110"/>
      <c r="V100" s="28"/>
      <c r="W100" s="53">
        <f t="shared" si="10"/>
        <v>16.899999999999999</v>
      </c>
      <c r="X100" s="74"/>
      <c r="Y100" s="75">
        <v>0</v>
      </c>
      <c r="Z100" s="75">
        <v>0</v>
      </c>
      <c r="AA100" s="75">
        <f xml:space="preserve"> K100+L100+M100+N100</f>
        <v>0</v>
      </c>
      <c r="AB100" s="40">
        <f t="shared" si="11"/>
        <v>0</v>
      </c>
      <c r="AD100" s="131"/>
      <c r="AE100" s="131"/>
      <c r="AF100" s="57"/>
      <c r="AG100" s="57"/>
      <c r="AH100" s="57"/>
      <c r="AI100" s="57"/>
    </row>
    <row r="101" spans="1:35" ht="18" thickBot="1" x14ac:dyDescent="0.35">
      <c r="A101" s="62" t="s">
        <v>77</v>
      </c>
      <c r="B101" s="2">
        <f>feb!F103</f>
        <v>2</v>
      </c>
      <c r="C101" s="2">
        <f>mrt!J103</f>
        <v>5</v>
      </c>
      <c r="D101" s="2">
        <f>apr!M103</f>
        <v>7</v>
      </c>
      <c r="E101" s="2">
        <f>mei!L103</f>
        <v>6</v>
      </c>
      <c r="F101" s="2">
        <f>jun!K103</f>
        <v>6</v>
      </c>
      <c r="G101" s="2">
        <f>jul!M103</f>
        <v>9</v>
      </c>
      <c r="H101" s="2">
        <f>aug!K103</f>
        <v>6</v>
      </c>
      <c r="I101" s="2">
        <f>sep!K103</f>
        <v>3</v>
      </c>
      <c r="J101" s="2">
        <f>okt!G103</f>
        <v>1</v>
      </c>
      <c r="K101" s="2"/>
      <c r="L101" s="2"/>
      <c r="M101" s="2"/>
      <c r="N101" s="2">
        <v>30</v>
      </c>
      <c r="O101" s="23">
        <f t="shared" si="12"/>
        <v>75</v>
      </c>
      <c r="P101" s="31">
        <f>(SUM(B101:J101))*40/100</f>
        <v>18</v>
      </c>
      <c r="Q101" s="31">
        <f>SUM(K101:N101)*80/100</f>
        <v>24</v>
      </c>
      <c r="R101" s="28">
        <f t="shared" si="14"/>
        <v>42</v>
      </c>
      <c r="T101" s="84">
        <v>0</v>
      </c>
      <c r="U101" s="110"/>
      <c r="V101" s="28"/>
      <c r="W101" s="54">
        <f t="shared" si="10"/>
        <v>42</v>
      </c>
      <c r="X101" s="74"/>
      <c r="Y101" s="75">
        <v>40</v>
      </c>
      <c r="Z101" s="75">
        <v>50</v>
      </c>
      <c r="AA101" s="75">
        <f xml:space="preserve"> K101+L101+M101+N101</f>
        <v>30</v>
      </c>
      <c r="AB101" s="55">
        <f t="shared" si="11"/>
        <v>120</v>
      </c>
      <c r="AD101" s="130" t="s">
        <v>156</v>
      </c>
      <c r="AE101" s="131" t="s">
        <v>157</v>
      </c>
      <c r="AF101" s="57"/>
      <c r="AG101" s="57"/>
      <c r="AH101" s="57"/>
      <c r="AI101" s="57"/>
    </row>
    <row r="102" spans="1:35" ht="18" thickBot="1" x14ac:dyDescent="0.35">
      <c r="A102" s="63" t="s">
        <v>23</v>
      </c>
      <c r="B102" s="32">
        <f>feb!F104</f>
        <v>3</v>
      </c>
      <c r="C102" s="32">
        <f>mrt!J104</f>
        <v>0</v>
      </c>
      <c r="D102" s="32">
        <f>apr!M104</f>
        <v>1</v>
      </c>
      <c r="E102" s="32">
        <f>mei!L104</f>
        <v>1</v>
      </c>
      <c r="F102" s="32">
        <f>jun!K104</f>
        <v>4</v>
      </c>
      <c r="G102" s="32">
        <f>jul!M104</f>
        <v>0</v>
      </c>
      <c r="H102" s="32">
        <f>aug!K104</f>
        <v>3</v>
      </c>
      <c r="I102" s="32">
        <f>sep!K104</f>
        <v>1</v>
      </c>
      <c r="J102" s="32">
        <f>okt!G104</f>
        <v>0</v>
      </c>
      <c r="K102" s="32">
        <v>40</v>
      </c>
      <c r="L102" s="32"/>
      <c r="M102" s="32">
        <v>5</v>
      </c>
      <c r="N102" s="32">
        <v>20</v>
      </c>
      <c r="O102" s="72">
        <f t="shared" ref="O102" si="16">SUM(B102:N102)</f>
        <v>78</v>
      </c>
      <c r="P102" s="31">
        <f>(SUM(B102:J102))*40/100</f>
        <v>5.2</v>
      </c>
      <c r="Q102" s="31">
        <f>SUM(K102:N102)*80/100</f>
        <v>52</v>
      </c>
      <c r="R102" s="28">
        <f t="shared" si="14"/>
        <v>57.2</v>
      </c>
      <c r="T102" s="84">
        <v>0</v>
      </c>
      <c r="U102" s="110"/>
      <c r="V102" s="28"/>
      <c r="W102" s="54">
        <f t="shared" si="10"/>
        <v>57.2</v>
      </c>
      <c r="X102" s="74"/>
      <c r="Y102" s="75">
        <v>50</v>
      </c>
      <c r="Z102" s="75">
        <v>55</v>
      </c>
      <c r="AA102" s="75">
        <f xml:space="preserve"> K102+L102+M102+N102</f>
        <v>65</v>
      </c>
      <c r="AB102" s="55">
        <f t="shared" si="11"/>
        <v>170</v>
      </c>
      <c r="AD102" s="131"/>
      <c r="AE102" s="131" t="s">
        <v>158</v>
      </c>
      <c r="AF102" s="57"/>
      <c r="AG102" s="57"/>
      <c r="AH102" s="57"/>
      <c r="AI102" s="57"/>
    </row>
    <row r="103" spans="1:35" x14ac:dyDescent="0.25">
      <c r="AD103" s="57"/>
      <c r="AE103" s="57"/>
      <c r="AF103" s="57"/>
      <c r="AG103" s="57"/>
      <c r="AH103" s="57"/>
      <c r="AI103" s="57"/>
    </row>
    <row r="104" spans="1:35" hidden="1" x14ac:dyDescent="0.25">
      <c r="A104" s="19"/>
      <c r="O104" s="5"/>
      <c r="P104" s="5"/>
      <c r="Q104" s="5"/>
      <c r="R104" s="30"/>
      <c r="T104" s="30"/>
      <c r="U104" s="5"/>
      <c r="V104" s="30"/>
      <c r="W104" s="30"/>
      <c r="X104" s="30"/>
      <c r="AD104" s="57"/>
      <c r="AE104" s="57"/>
      <c r="AF104" s="57"/>
      <c r="AG104" s="57"/>
      <c r="AH104" s="57"/>
      <c r="AI104" s="57"/>
    </row>
    <row r="105" spans="1:35" hidden="1" x14ac:dyDescent="0.25">
      <c r="Y105" s="56"/>
      <c r="Z105" t="s">
        <v>120</v>
      </c>
      <c r="AD105" s="57"/>
      <c r="AE105" s="57"/>
      <c r="AF105" s="57"/>
      <c r="AG105" s="57"/>
      <c r="AH105" s="57"/>
      <c r="AI105" s="57"/>
    </row>
    <row r="106" spans="1:35" hidden="1" x14ac:dyDescent="0.25">
      <c r="Y106" t="s">
        <v>121</v>
      </c>
      <c r="AB106">
        <v>2015</v>
      </c>
      <c r="AD106" s="57"/>
      <c r="AE106" s="57"/>
      <c r="AF106" s="57"/>
      <c r="AG106" s="57"/>
      <c r="AH106" s="57"/>
      <c r="AI106" s="57"/>
    </row>
    <row r="107" spans="1:35" hidden="1" x14ac:dyDescent="0.25">
      <c r="Y107" t="s">
        <v>122</v>
      </c>
      <c r="AB107">
        <v>2016</v>
      </c>
      <c r="AC107">
        <v>2015</v>
      </c>
      <c r="AD107" s="57"/>
      <c r="AE107" s="57"/>
      <c r="AF107" s="57"/>
      <c r="AG107" s="57"/>
      <c r="AH107" s="57"/>
      <c r="AI107" s="57"/>
    </row>
    <row r="108" spans="1:35" hidden="1" x14ac:dyDescent="0.25">
      <c r="Y108" t="s">
        <v>123</v>
      </c>
      <c r="AB108">
        <v>2017</v>
      </c>
      <c r="AC108">
        <v>2016</v>
      </c>
      <c r="AD108" s="57">
        <v>2017</v>
      </c>
      <c r="AE108" s="57"/>
      <c r="AF108" s="57"/>
      <c r="AG108" s="57"/>
      <c r="AH108" s="57"/>
      <c r="AI108" s="57"/>
    </row>
    <row r="109" spans="1:35" hidden="1" x14ac:dyDescent="0.25">
      <c r="AD109" s="57"/>
      <c r="AE109" s="57"/>
      <c r="AF109" s="57"/>
      <c r="AG109" s="57"/>
      <c r="AH109" s="57"/>
      <c r="AI109" s="57"/>
    </row>
    <row r="110" spans="1:35" hidden="1" x14ac:dyDescent="0.25">
      <c r="AD110" s="57"/>
      <c r="AE110" s="57"/>
      <c r="AF110" s="57"/>
      <c r="AG110" s="57"/>
      <c r="AH110" s="57"/>
      <c r="AI110" s="57"/>
    </row>
    <row r="111" spans="1:35" hidden="1" x14ac:dyDescent="0.25">
      <c r="AD111" s="57"/>
      <c r="AE111" s="57"/>
      <c r="AF111" s="57"/>
      <c r="AG111" s="57"/>
      <c r="AH111" s="57"/>
      <c r="AI111" s="57"/>
    </row>
    <row r="112" spans="1:35" hidden="1" x14ac:dyDescent="0.25">
      <c r="AD112" s="57"/>
      <c r="AE112" s="57"/>
      <c r="AF112" s="57"/>
      <c r="AG112" s="57"/>
      <c r="AH112" s="57"/>
      <c r="AI112" s="57"/>
    </row>
    <row r="113" spans="20:35" hidden="1" x14ac:dyDescent="0.25">
      <c r="AD113" s="57"/>
      <c r="AE113" s="57"/>
      <c r="AF113" s="57"/>
      <c r="AG113" s="57"/>
      <c r="AH113" s="57"/>
      <c r="AI113" s="57"/>
    </row>
    <row r="114" spans="20:35" x14ac:dyDescent="0.25">
      <c r="T114" s="30"/>
      <c r="V114" s="30"/>
      <c r="W114" s="30"/>
      <c r="X114" s="30"/>
      <c r="AD114" s="57"/>
      <c r="AE114" s="57"/>
      <c r="AF114" s="57"/>
      <c r="AG114" s="57"/>
      <c r="AH114" s="57"/>
      <c r="AI114" s="57"/>
    </row>
  </sheetData>
  <phoneticPr fontId="7" type="noConversion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zoomScale="130" zoomScaleNormal="130" workbookViewId="0">
      <pane ySplit="3" topLeftCell="A4" activePane="bottomLeft" state="frozen"/>
      <selection pane="bottomLeft"/>
    </sheetView>
  </sheetViews>
  <sheetFormatPr defaultRowHeight="13.2" x14ac:dyDescent="0.25"/>
  <cols>
    <col min="1" max="1" width="18.21875" customWidth="1"/>
    <col min="2" max="5" width="4" customWidth="1"/>
    <col min="6" max="9" width="5.6640625" customWidth="1"/>
  </cols>
  <sheetData>
    <row r="1" spans="1:9" ht="27.75" customHeight="1" thickBot="1" x14ac:dyDescent="0.35">
      <c r="A1" s="24" t="s">
        <v>129</v>
      </c>
      <c r="I1" s="25" t="s">
        <v>29</v>
      </c>
    </row>
    <row r="2" spans="1:9" s="1" customFormat="1" ht="48.75" customHeight="1" x14ac:dyDescent="0.25">
      <c r="A2" s="11"/>
      <c r="B2" s="12" t="s">
        <v>0</v>
      </c>
      <c r="C2" s="12" t="s">
        <v>1</v>
      </c>
      <c r="D2" s="12" t="s">
        <v>0</v>
      </c>
      <c r="E2" s="12" t="s">
        <v>1</v>
      </c>
      <c r="F2" s="116" t="s">
        <v>125</v>
      </c>
      <c r="G2" s="118" t="s">
        <v>32</v>
      </c>
      <c r="H2" s="112" t="s">
        <v>30</v>
      </c>
      <c r="I2" s="114" t="s">
        <v>31</v>
      </c>
    </row>
    <row r="3" spans="1:9" ht="18" customHeight="1" thickBot="1" x14ac:dyDescent="0.3">
      <c r="A3" s="8"/>
      <c r="B3" s="3">
        <v>18</v>
      </c>
      <c r="C3" s="3">
        <v>19</v>
      </c>
      <c r="D3" s="3">
        <v>25</v>
      </c>
      <c r="E3" s="3">
        <v>26</v>
      </c>
      <c r="F3" s="117"/>
      <c r="G3" s="119"/>
      <c r="H3" s="113"/>
      <c r="I3" s="115"/>
    </row>
    <row r="4" spans="1:9" x14ac:dyDescent="0.25">
      <c r="A4" s="9" t="s">
        <v>87</v>
      </c>
      <c r="B4" s="41">
        <v>76</v>
      </c>
      <c r="C4" s="41"/>
      <c r="D4" s="41"/>
      <c r="E4" s="42"/>
      <c r="F4" s="43">
        <f>COUNT(B4:E4)</f>
        <v>1</v>
      </c>
      <c r="G4" s="44">
        <f>SUM(F4)</f>
        <v>1</v>
      </c>
      <c r="H4" s="45">
        <f t="shared" ref="H4:H35" si="0">SUM(B4:E4)</f>
        <v>76</v>
      </c>
      <c r="I4" s="46">
        <f>SUM(H4)</f>
        <v>76</v>
      </c>
    </row>
    <row r="5" spans="1:9" x14ac:dyDescent="0.25">
      <c r="A5" s="9" t="s">
        <v>2</v>
      </c>
      <c r="B5" s="41"/>
      <c r="C5" s="41"/>
      <c r="D5" s="41"/>
      <c r="E5" s="42"/>
      <c r="F5" s="43">
        <f t="shared" ref="F5:F68" si="1">COUNT(B5:E5)</f>
        <v>0</v>
      </c>
      <c r="G5" s="44">
        <f t="shared" ref="G5:G59" si="2">SUM(F5)</f>
        <v>0</v>
      </c>
      <c r="H5" s="45">
        <f t="shared" si="0"/>
        <v>0</v>
      </c>
      <c r="I5" s="46">
        <f t="shared" ref="I5:I59" si="3">SUM(H5)</f>
        <v>0</v>
      </c>
    </row>
    <row r="6" spans="1:9" x14ac:dyDescent="0.25">
      <c r="A6" s="9" t="s">
        <v>24</v>
      </c>
      <c r="B6" s="41"/>
      <c r="C6" s="41"/>
      <c r="D6" s="41"/>
      <c r="E6" s="42"/>
      <c r="F6" s="43">
        <f t="shared" si="1"/>
        <v>0</v>
      </c>
      <c r="G6" s="44">
        <f t="shared" si="2"/>
        <v>0</v>
      </c>
      <c r="H6" s="45">
        <f t="shared" si="0"/>
        <v>0</v>
      </c>
      <c r="I6" s="46">
        <f t="shared" si="3"/>
        <v>0</v>
      </c>
    </row>
    <row r="7" spans="1:9" x14ac:dyDescent="0.25">
      <c r="A7" s="9" t="s">
        <v>65</v>
      </c>
      <c r="B7" s="41"/>
      <c r="C7" s="41"/>
      <c r="D7" s="41"/>
      <c r="E7" s="42">
        <v>61</v>
      </c>
      <c r="F7" s="43">
        <f t="shared" si="1"/>
        <v>1</v>
      </c>
      <c r="G7" s="44">
        <f t="shared" si="2"/>
        <v>1</v>
      </c>
      <c r="H7" s="45">
        <f t="shared" si="0"/>
        <v>61</v>
      </c>
      <c r="I7" s="46">
        <f t="shared" si="3"/>
        <v>61</v>
      </c>
    </row>
    <row r="8" spans="1:9" x14ac:dyDescent="0.25">
      <c r="A8" s="9" t="s">
        <v>58</v>
      </c>
      <c r="B8" s="41"/>
      <c r="C8" s="41"/>
      <c r="D8" s="41"/>
      <c r="E8" s="42"/>
      <c r="F8" s="43">
        <f t="shared" si="1"/>
        <v>0</v>
      </c>
      <c r="G8" s="44">
        <f t="shared" si="2"/>
        <v>0</v>
      </c>
      <c r="H8" s="45">
        <f t="shared" si="0"/>
        <v>0</v>
      </c>
      <c r="I8" s="46">
        <f t="shared" si="3"/>
        <v>0</v>
      </c>
    </row>
    <row r="9" spans="1:9" x14ac:dyDescent="0.25">
      <c r="A9" s="9" t="s">
        <v>62</v>
      </c>
      <c r="B9" s="41"/>
      <c r="C9" s="41">
        <v>53</v>
      </c>
      <c r="D9" s="41">
        <v>63</v>
      </c>
      <c r="E9" s="42"/>
      <c r="F9" s="43">
        <f t="shared" si="1"/>
        <v>2</v>
      </c>
      <c r="G9" s="44">
        <f t="shared" si="2"/>
        <v>2</v>
      </c>
      <c r="H9" s="45">
        <f t="shared" si="0"/>
        <v>116</v>
      </c>
      <c r="I9" s="46">
        <f t="shared" si="3"/>
        <v>116</v>
      </c>
    </row>
    <row r="10" spans="1:9" x14ac:dyDescent="0.25">
      <c r="A10" s="9" t="s">
        <v>3</v>
      </c>
      <c r="B10" s="41"/>
      <c r="C10" s="41">
        <v>62</v>
      </c>
      <c r="D10" s="41"/>
      <c r="E10" s="42">
        <v>61</v>
      </c>
      <c r="F10" s="43">
        <f t="shared" si="1"/>
        <v>2</v>
      </c>
      <c r="G10" s="44">
        <f t="shared" si="2"/>
        <v>2</v>
      </c>
      <c r="H10" s="45">
        <f t="shared" si="0"/>
        <v>123</v>
      </c>
      <c r="I10" s="46">
        <f t="shared" si="3"/>
        <v>123</v>
      </c>
    </row>
    <row r="11" spans="1:9" x14ac:dyDescent="0.25">
      <c r="A11" s="9" t="s">
        <v>61</v>
      </c>
      <c r="B11" s="41"/>
      <c r="C11" s="41">
        <v>62</v>
      </c>
      <c r="D11" s="41"/>
      <c r="E11" s="42">
        <v>61</v>
      </c>
      <c r="F11" s="43">
        <f t="shared" si="1"/>
        <v>2</v>
      </c>
      <c r="G11" s="44">
        <f t="shared" si="2"/>
        <v>2</v>
      </c>
      <c r="H11" s="45">
        <f t="shared" si="0"/>
        <v>123</v>
      </c>
      <c r="I11" s="46">
        <f t="shared" si="3"/>
        <v>123</v>
      </c>
    </row>
    <row r="12" spans="1:9" x14ac:dyDescent="0.25">
      <c r="A12" s="9" t="s">
        <v>46</v>
      </c>
      <c r="B12" s="41">
        <v>64</v>
      </c>
      <c r="C12" s="41">
        <v>53</v>
      </c>
      <c r="D12" s="41">
        <v>63</v>
      </c>
      <c r="E12" s="42">
        <v>56</v>
      </c>
      <c r="F12" s="43">
        <f t="shared" si="1"/>
        <v>4</v>
      </c>
      <c r="G12" s="44">
        <f t="shared" si="2"/>
        <v>4</v>
      </c>
      <c r="H12" s="45">
        <f t="shared" si="0"/>
        <v>236</v>
      </c>
      <c r="I12" s="46">
        <f t="shared" si="3"/>
        <v>236</v>
      </c>
    </row>
    <row r="13" spans="1:9" x14ac:dyDescent="0.25">
      <c r="A13" s="9" t="s">
        <v>50</v>
      </c>
      <c r="B13" s="41">
        <v>76</v>
      </c>
      <c r="C13" s="41">
        <v>62</v>
      </c>
      <c r="D13" s="41">
        <v>80</v>
      </c>
      <c r="E13" s="42">
        <v>56</v>
      </c>
      <c r="F13" s="43">
        <f t="shared" si="1"/>
        <v>4</v>
      </c>
      <c r="G13" s="44">
        <f t="shared" si="2"/>
        <v>4</v>
      </c>
      <c r="H13" s="45">
        <f t="shared" si="0"/>
        <v>274</v>
      </c>
      <c r="I13" s="46">
        <f t="shared" si="3"/>
        <v>274</v>
      </c>
    </row>
    <row r="14" spans="1:9" x14ac:dyDescent="0.25">
      <c r="A14" s="9" t="s">
        <v>47</v>
      </c>
      <c r="B14" s="41"/>
      <c r="C14" s="41"/>
      <c r="D14" s="41"/>
      <c r="E14" s="42"/>
      <c r="F14" s="43">
        <f t="shared" si="1"/>
        <v>0</v>
      </c>
      <c r="G14" s="44">
        <f t="shared" si="2"/>
        <v>0</v>
      </c>
      <c r="H14" s="45">
        <f t="shared" si="0"/>
        <v>0</v>
      </c>
      <c r="I14" s="46">
        <f t="shared" si="3"/>
        <v>0</v>
      </c>
    </row>
    <row r="15" spans="1:9" x14ac:dyDescent="0.25">
      <c r="A15" s="9" t="s">
        <v>54</v>
      </c>
      <c r="B15" s="41"/>
      <c r="C15" s="41"/>
      <c r="D15" s="41"/>
      <c r="E15" s="42">
        <v>56</v>
      </c>
      <c r="F15" s="43">
        <f t="shared" si="1"/>
        <v>1</v>
      </c>
      <c r="G15" s="44">
        <f t="shared" si="2"/>
        <v>1</v>
      </c>
      <c r="H15" s="45">
        <f t="shared" si="0"/>
        <v>56</v>
      </c>
      <c r="I15" s="46">
        <f t="shared" si="3"/>
        <v>56</v>
      </c>
    </row>
    <row r="16" spans="1:9" x14ac:dyDescent="0.25">
      <c r="A16" s="9" t="s">
        <v>126</v>
      </c>
      <c r="B16" s="41"/>
      <c r="C16" s="41"/>
      <c r="D16" s="41"/>
      <c r="E16" s="42"/>
      <c r="F16" s="43">
        <f t="shared" si="1"/>
        <v>0</v>
      </c>
      <c r="G16" s="44">
        <f t="shared" ref="G16" si="4">SUM(F16)</f>
        <v>0</v>
      </c>
      <c r="H16" s="45">
        <f t="shared" si="0"/>
        <v>0</v>
      </c>
      <c r="I16" s="46">
        <f t="shared" ref="I16" si="5">SUM(H16)</f>
        <v>0</v>
      </c>
    </row>
    <row r="17" spans="1:9" x14ac:dyDescent="0.25">
      <c r="A17" s="9" t="s">
        <v>117</v>
      </c>
      <c r="B17" s="41">
        <v>64</v>
      </c>
      <c r="C17" s="41">
        <v>53</v>
      </c>
      <c r="D17" s="41">
        <v>63</v>
      </c>
      <c r="E17" s="42">
        <v>56</v>
      </c>
      <c r="F17" s="43">
        <f t="shared" si="1"/>
        <v>4</v>
      </c>
      <c r="G17" s="44">
        <f t="shared" ref="G17:G18" si="6">SUM(F17)</f>
        <v>4</v>
      </c>
      <c r="H17" s="45">
        <f t="shared" si="0"/>
        <v>236</v>
      </c>
      <c r="I17" s="46">
        <f t="shared" ref="I17:I18" si="7">SUM(H17)</f>
        <v>236</v>
      </c>
    </row>
    <row r="18" spans="1:9" x14ac:dyDescent="0.25">
      <c r="A18" s="9" t="s">
        <v>68</v>
      </c>
      <c r="B18" s="41"/>
      <c r="C18" s="41"/>
      <c r="D18" s="41"/>
      <c r="E18" s="42"/>
      <c r="F18" s="43">
        <f t="shared" si="1"/>
        <v>0</v>
      </c>
      <c r="G18" s="44">
        <f t="shared" si="6"/>
        <v>0</v>
      </c>
      <c r="H18" s="45">
        <f t="shared" si="0"/>
        <v>0</v>
      </c>
      <c r="I18" s="46">
        <f t="shared" si="7"/>
        <v>0</v>
      </c>
    </row>
    <row r="19" spans="1:9" x14ac:dyDescent="0.25">
      <c r="A19" s="9" t="s">
        <v>99</v>
      </c>
      <c r="B19" s="41">
        <v>50</v>
      </c>
      <c r="C19" s="41">
        <v>53</v>
      </c>
      <c r="D19" s="41">
        <v>56</v>
      </c>
      <c r="E19" s="42">
        <v>56</v>
      </c>
      <c r="F19" s="43">
        <f t="shared" si="1"/>
        <v>4</v>
      </c>
      <c r="G19" s="44">
        <f t="shared" si="2"/>
        <v>4</v>
      </c>
      <c r="H19" s="45">
        <f t="shared" si="0"/>
        <v>215</v>
      </c>
      <c r="I19" s="46">
        <f t="shared" si="3"/>
        <v>215</v>
      </c>
    </row>
    <row r="20" spans="1:9" x14ac:dyDescent="0.25">
      <c r="A20" s="9" t="s">
        <v>4</v>
      </c>
      <c r="B20" s="41"/>
      <c r="C20" s="41"/>
      <c r="D20" s="41"/>
      <c r="E20" s="42"/>
      <c r="F20" s="43">
        <f t="shared" si="1"/>
        <v>0</v>
      </c>
      <c r="G20" s="44">
        <f t="shared" si="2"/>
        <v>0</v>
      </c>
      <c r="H20" s="45">
        <f t="shared" si="0"/>
        <v>0</v>
      </c>
      <c r="I20" s="46">
        <f t="shared" si="3"/>
        <v>0</v>
      </c>
    </row>
    <row r="21" spans="1:9" x14ac:dyDescent="0.25">
      <c r="A21" s="9" t="s">
        <v>73</v>
      </c>
      <c r="B21" s="41"/>
      <c r="C21" s="41"/>
      <c r="D21" s="41"/>
      <c r="E21" s="42"/>
      <c r="F21" s="43">
        <f t="shared" si="1"/>
        <v>0</v>
      </c>
      <c r="G21" s="44">
        <f t="shared" si="2"/>
        <v>0</v>
      </c>
      <c r="H21" s="45">
        <f t="shared" si="0"/>
        <v>0</v>
      </c>
      <c r="I21" s="46">
        <f t="shared" si="3"/>
        <v>0</v>
      </c>
    </row>
    <row r="22" spans="1:9" x14ac:dyDescent="0.25">
      <c r="A22" s="9" t="s">
        <v>85</v>
      </c>
      <c r="B22" s="41"/>
      <c r="C22" s="41">
        <v>62</v>
      </c>
      <c r="D22" s="41">
        <v>80</v>
      </c>
      <c r="E22" s="42"/>
      <c r="F22" s="43">
        <f t="shared" si="1"/>
        <v>2</v>
      </c>
      <c r="G22" s="44">
        <f t="shared" si="2"/>
        <v>2</v>
      </c>
      <c r="H22" s="45">
        <f t="shared" si="0"/>
        <v>142</v>
      </c>
      <c r="I22" s="46">
        <f t="shared" si="3"/>
        <v>142</v>
      </c>
    </row>
    <row r="23" spans="1:9" x14ac:dyDescent="0.25">
      <c r="A23" s="9" t="s">
        <v>5</v>
      </c>
      <c r="B23" s="41"/>
      <c r="C23" s="41"/>
      <c r="D23" s="41"/>
      <c r="E23" s="42"/>
      <c r="F23" s="43">
        <f t="shared" si="1"/>
        <v>0</v>
      </c>
      <c r="G23" s="44">
        <f t="shared" si="2"/>
        <v>0</v>
      </c>
      <c r="H23" s="45">
        <f t="shared" si="0"/>
        <v>0</v>
      </c>
      <c r="I23" s="46">
        <f t="shared" si="3"/>
        <v>0</v>
      </c>
    </row>
    <row r="24" spans="1:9" x14ac:dyDescent="0.25">
      <c r="A24" s="9" t="s">
        <v>90</v>
      </c>
      <c r="B24" s="41"/>
      <c r="C24" s="41"/>
      <c r="D24" s="41"/>
      <c r="E24" s="42"/>
      <c r="F24" s="43">
        <f t="shared" si="1"/>
        <v>0</v>
      </c>
      <c r="G24" s="44">
        <f t="shared" si="2"/>
        <v>0</v>
      </c>
      <c r="H24" s="45">
        <f t="shared" si="0"/>
        <v>0</v>
      </c>
      <c r="I24" s="46">
        <f t="shared" si="3"/>
        <v>0</v>
      </c>
    </row>
    <row r="25" spans="1:9" x14ac:dyDescent="0.25">
      <c r="A25" s="9" t="s">
        <v>27</v>
      </c>
      <c r="B25" s="41"/>
      <c r="C25" s="41">
        <v>62</v>
      </c>
      <c r="D25" s="41"/>
      <c r="E25" s="42"/>
      <c r="F25" s="43">
        <f t="shared" si="1"/>
        <v>1</v>
      </c>
      <c r="G25" s="44">
        <f t="shared" si="2"/>
        <v>1</v>
      </c>
      <c r="H25" s="45">
        <f t="shared" si="0"/>
        <v>62</v>
      </c>
      <c r="I25" s="46">
        <f t="shared" si="3"/>
        <v>62</v>
      </c>
    </row>
    <row r="26" spans="1:9" x14ac:dyDescent="0.25">
      <c r="A26" s="9" t="s">
        <v>105</v>
      </c>
      <c r="B26" s="41">
        <v>64</v>
      </c>
      <c r="C26" s="41">
        <v>53</v>
      </c>
      <c r="D26" s="41">
        <v>63</v>
      </c>
      <c r="E26" s="42">
        <v>56</v>
      </c>
      <c r="F26" s="43">
        <f t="shared" si="1"/>
        <v>4</v>
      </c>
      <c r="G26" s="44">
        <f t="shared" si="2"/>
        <v>4</v>
      </c>
      <c r="H26" s="45">
        <f t="shared" si="0"/>
        <v>236</v>
      </c>
      <c r="I26" s="46">
        <f t="shared" si="3"/>
        <v>236</v>
      </c>
    </row>
    <row r="27" spans="1:9" x14ac:dyDescent="0.25">
      <c r="A27" s="9" t="s">
        <v>69</v>
      </c>
      <c r="B27" s="41"/>
      <c r="C27" s="41">
        <v>62</v>
      </c>
      <c r="D27" s="41"/>
      <c r="E27" s="42"/>
      <c r="F27" s="43">
        <f t="shared" si="1"/>
        <v>1</v>
      </c>
      <c r="G27" s="44">
        <f t="shared" si="2"/>
        <v>1</v>
      </c>
      <c r="H27" s="45">
        <f t="shared" si="0"/>
        <v>62</v>
      </c>
      <c r="I27" s="46">
        <f t="shared" si="3"/>
        <v>62</v>
      </c>
    </row>
    <row r="28" spans="1:9" x14ac:dyDescent="0.25">
      <c r="A28" s="9" t="s">
        <v>70</v>
      </c>
      <c r="B28" s="41"/>
      <c r="C28" s="41"/>
      <c r="D28" s="41">
        <v>63</v>
      </c>
      <c r="E28" s="42">
        <v>56</v>
      </c>
      <c r="F28" s="43">
        <f t="shared" si="1"/>
        <v>2</v>
      </c>
      <c r="G28" s="44">
        <f t="shared" si="2"/>
        <v>2</v>
      </c>
      <c r="H28" s="45">
        <f t="shared" si="0"/>
        <v>119</v>
      </c>
      <c r="I28" s="46">
        <f t="shared" si="3"/>
        <v>119</v>
      </c>
    </row>
    <row r="29" spans="1:9" x14ac:dyDescent="0.25">
      <c r="A29" s="9" t="s">
        <v>6</v>
      </c>
      <c r="B29" s="41">
        <v>64</v>
      </c>
      <c r="C29" s="41">
        <v>53</v>
      </c>
      <c r="D29" s="41">
        <v>63</v>
      </c>
      <c r="E29" s="42">
        <v>56</v>
      </c>
      <c r="F29" s="43">
        <f t="shared" si="1"/>
        <v>4</v>
      </c>
      <c r="G29" s="44">
        <f t="shared" si="2"/>
        <v>4</v>
      </c>
      <c r="H29" s="45">
        <f t="shared" si="0"/>
        <v>236</v>
      </c>
      <c r="I29" s="46">
        <f t="shared" si="3"/>
        <v>236</v>
      </c>
    </row>
    <row r="30" spans="1:9" x14ac:dyDescent="0.25">
      <c r="A30" s="9" t="s">
        <v>7</v>
      </c>
      <c r="B30" s="41"/>
      <c r="C30" s="41"/>
      <c r="D30" s="41"/>
      <c r="E30" s="42"/>
      <c r="F30" s="43">
        <f t="shared" si="1"/>
        <v>0</v>
      </c>
      <c r="G30" s="44">
        <f t="shared" ref="G30:G35" si="8">SUM(F30)</f>
        <v>0</v>
      </c>
      <c r="H30" s="45">
        <f t="shared" si="0"/>
        <v>0</v>
      </c>
      <c r="I30" s="46">
        <f t="shared" ref="I30:I35" si="9">SUM(H30)</f>
        <v>0</v>
      </c>
    </row>
    <row r="31" spans="1:9" x14ac:dyDescent="0.25">
      <c r="A31" s="9" t="s">
        <v>127</v>
      </c>
      <c r="B31" s="41"/>
      <c r="C31" s="41"/>
      <c r="D31" s="41"/>
      <c r="E31" s="42"/>
      <c r="F31" s="43">
        <f t="shared" si="1"/>
        <v>0</v>
      </c>
      <c r="G31" s="44">
        <f t="shared" ref="G31" si="10">SUM(F31)</f>
        <v>0</v>
      </c>
      <c r="H31" s="45">
        <f t="shared" si="0"/>
        <v>0</v>
      </c>
      <c r="I31" s="46">
        <f t="shared" ref="I31" si="11">SUM(H31)</f>
        <v>0</v>
      </c>
    </row>
    <row r="32" spans="1:9" x14ac:dyDescent="0.25">
      <c r="A32" s="9" t="s">
        <v>8</v>
      </c>
      <c r="B32" s="41">
        <v>76</v>
      </c>
      <c r="C32" s="41">
        <v>62</v>
      </c>
      <c r="D32" s="41">
        <v>80</v>
      </c>
      <c r="E32" s="42">
        <v>61</v>
      </c>
      <c r="F32" s="43">
        <f t="shared" si="1"/>
        <v>4</v>
      </c>
      <c r="G32" s="44">
        <f>SUM(F32)</f>
        <v>4</v>
      </c>
      <c r="H32" s="45">
        <f t="shared" si="0"/>
        <v>279</v>
      </c>
      <c r="I32" s="46">
        <f>SUM(H32)</f>
        <v>279</v>
      </c>
    </row>
    <row r="33" spans="1:9" x14ac:dyDescent="0.25">
      <c r="A33" s="9" t="s">
        <v>107</v>
      </c>
      <c r="B33" s="41">
        <v>76</v>
      </c>
      <c r="C33" s="41"/>
      <c r="D33" s="41"/>
      <c r="E33" s="42"/>
      <c r="F33" s="43">
        <f t="shared" si="1"/>
        <v>1</v>
      </c>
      <c r="G33" s="44">
        <f>SUM(F33)</f>
        <v>1</v>
      </c>
      <c r="H33" s="45">
        <f t="shared" si="0"/>
        <v>76</v>
      </c>
      <c r="I33" s="46">
        <f>SUM(H33)</f>
        <v>76</v>
      </c>
    </row>
    <row r="34" spans="1:9" x14ac:dyDescent="0.25">
      <c r="A34" s="20" t="s">
        <v>82</v>
      </c>
      <c r="B34" s="41">
        <v>76</v>
      </c>
      <c r="C34" s="41">
        <v>62</v>
      </c>
      <c r="D34" s="41"/>
      <c r="E34" s="42">
        <v>61</v>
      </c>
      <c r="F34" s="43">
        <f t="shared" si="1"/>
        <v>3</v>
      </c>
      <c r="G34" s="44">
        <f>SUM(F34)</f>
        <v>3</v>
      </c>
      <c r="H34" s="45">
        <f t="shared" si="0"/>
        <v>199</v>
      </c>
      <c r="I34" s="46">
        <f>SUM(H34)</f>
        <v>199</v>
      </c>
    </row>
    <row r="35" spans="1:9" x14ac:dyDescent="0.25">
      <c r="A35" s="20" t="s">
        <v>98</v>
      </c>
      <c r="B35" s="41"/>
      <c r="C35" s="41"/>
      <c r="D35" s="41"/>
      <c r="E35" s="42"/>
      <c r="F35" s="43">
        <f t="shared" si="1"/>
        <v>0</v>
      </c>
      <c r="G35" s="44">
        <f t="shared" si="8"/>
        <v>0</v>
      </c>
      <c r="H35" s="45">
        <f t="shared" si="0"/>
        <v>0</v>
      </c>
      <c r="I35" s="46">
        <f t="shared" si="9"/>
        <v>0</v>
      </c>
    </row>
    <row r="36" spans="1:9" x14ac:dyDescent="0.25">
      <c r="A36" s="20" t="s">
        <v>100</v>
      </c>
      <c r="B36" s="41">
        <v>76</v>
      </c>
      <c r="C36" s="41"/>
      <c r="D36" s="41"/>
      <c r="E36" s="42"/>
      <c r="F36" s="43">
        <f t="shared" si="1"/>
        <v>1</v>
      </c>
      <c r="G36" s="44">
        <f>SUM(F36)</f>
        <v>1</v>
      </c>
      <c r="H36" s="45">
        <f t="shared" ref="H36:H69" si="12">SUM(B36:E36)</f>
        <v>76</v>
      </c>
      <c r="I36" s="46">
        <f>SUM(H36)</f>
        <v>76</v>
      </c>
    </row>
    <row r="37" spans="1:9" x14ac:dyDescent="0.25">
      <c r="A37" s="20" t="s">
        <v>109</v>
      </c>
      <c r="B37" s="41"/>
      <c r="C37" s="41">
        <v>62</v>
      </c>
      <c r="D37" s="41">
        <v>80</v>
      </c>
      <c r="E37" s="42">
        <v>61</v>
      </c>
      <c r="F37" s="43">
        <f t="shared" si="1"/>
        <v>3</v>
      </c>
      <c r="G37" s="44">
        <f t="shared" ref="G37:G39" si="13">SUM(F37)</f>
        <v>3</v>
      </c>
      <c r="H37" s="45">
        <f t="shared" si="12"/>
        <v>203</v>
      </c>
      <c r="I37" s="46">
        <f t="shared" ref="I37:I40" si="14">SUM(H37)</f>
        <v>203</v>
      </c>
    </row>
    <row r="38" spans="1:9" x14ac:dyDescent="0.25">
      <c r="A38" s="20" t="s">
        <v>116</v>
      </c>
      <c r="B38" s="41">
        <v>64</v>
      </c>
      <c r="C38" s="41">
        <v>53</v>
      </c>
      <c r="D38" s="41">
        <v>63</v>
      </c>
      <c r="E38" s="42">
        <v>56</v>
      </c>
      <c r="F38" s="43">
        <f t="shared" si="1"/>
        <v>4</v>
      </c>
      <c r="G38" s="44">
        <f t="shared" si="13"/>
        <v>4</v>
      </c>
      <c r="H38" s="45">
        <f t="shared" si="12"/>
        <v>236</v>
      </c>
      <c r="I38" s="46">
        <f t="shared" si="14"/>
        <v>236</v>
      </c>
    </row>
    <row r="39" spans="1:9" x14ac:dyDescent="0.25">
      <c r="A39" s="20" t="s">
        <v>74</v>
      </c>
      <c r="B39" s="41"/>
      <c r="C39" s="41"/>
      <c r="D39" s="41"/>
      <c r="E39" s="42"/>
      <c r="F39" s="43">
        <f t="shared" si="1"/>
        <v>0</v>
      </c>
      <c r="G39" s="44">
        <f t="shared" si="13"/>
        <v>0</v>
      </c>
      <c r="H39" s="45">
        <f t="shared" si="12"/>
        <v>0</v>
      </c>
      <c r="I39" s="46">
        <f t="shared" si="14"/>
        <v>0</v>
      </c>
    </row>
    <row r="40" spans="1:9" x14ac:dyDescent="0.25">
      <c r="A40" s="20" t="s">
        <v>94</v>
      </c>
      <c r="B40" s="41"/>
      <c r="C40" s="41"/>
      <c r="D40" s="41"/>
      <c r="E40" s="42"/>
      <c r="F40" s="43">
        <f t="shared" si="1"/>
        <v>0</v>
      </c>
      <c r="G40" s="44">
        <f t="shared" si="2"/>
        <v>0</v>
      </c>
      <c r="H40" s="45">
        <f t="shared" si="12"/>
        <v>0</v>
      </c>
      <c r="I40" s="46">
        <f t="shared" si="14"/>
        <v>0</v>
      </c>
    </row>
    <row r="41" spans="1:9" x14ac:dyDescent="0.25">
      <c r="A41" s="9" t="s">
        <v>79</v>
      </c>
      <c r="B41" s="41"/>
      <c r="C41" s="41"/>
      <c r="D41" s="41"/>
      <c r="E41" s="42"/>
      <c r="F41" s="43">
        <f t="shared" si="1"/>
        <v>0</v>
      </c>
      <c r="G41" s="44">
        <f t="shared" si="2"/>
        <v>0</v>
      </c>
      <c r="H41" s="45">
        <f t="shared" si="12"/>
        <v>0</v>
      </c>
      <c r="I41" s="46">
        <f t="shared" si="3"/>
        <v>0</v>
      </c>
    </row>
    <row r="42" spans="1:9" x14ac:dyDescent="0.25">
      <c r="A42" s="9" t="s">
        <v>9</v>
      </c>
      <c r="B42" s="41"/>
      <c r="C42" s="41"/>
      <c r="D42" s="41"/>
      <c r="E42" s="42"/>
      <c r="F42" s="43">
        <f t="shared" si="1"/>
        <v>0</v>
      </c>
      <c r="G42" s="44">
        <f t="shared" si="2"/>
        <v>0</v>
      </c>
      <c r="H42" s="45">
        <f t="shared" si="12"/>
        <v>0</v>
      </c>
      <c r="I42" s="46">
        <f t="shared" si="3"/>
        <v>0</v>
      </c>
    </row>
    <row r="43" spans="1:9" x14ac:dyDescent="0.25">
      <c r="A43" s="9" t="s">
        <v>52</v>
      </c>
      <c r="B43" s="41">
        <v>64</v>
      </c>
      <c r="C43" s="41">
        <v>50</v>
      </c>
      <c r="D43" s="41">
        <v>61</v>
      </c>
      <c r="E43" s="42">
        <v>50</v>
      </c>
      <c r="F43" s="43">
        <f t="shared" si="1"/>
        <v>4</v>
      </c>
      <c r="G43" s="44">
        <f t="shared" ref="G43:G46" si="15">SUM(F43)</f>
        <v>4</v>
      </c>
      <c r="H43" s="45">
        <f t="shared" si="12"/>
        <v>225</v>
      </c>
      <c r="I43" s="46">
        <f t="shared" ref="I43:I46" si="16">SUM(H43)</f>
        <v>225</v>
      </c>
    </row>
    <row r="44" spans="1:9" x14ac:dyDescent="0.25">
      <c r="A44" s="9" t="s">
        <v>114</v>
      </c>
      <c r="B44" s="41"/>
      <c r="C44" s="41"/>
      <c r="D44" s="41">
        <v>63</v>
      </c>
      <c r="E44" s="42"/>
      <c r="F44" s="43">
        <f t="shared" si="1"/>
        <v>1</v>
      </c>
      <c r="G44" s="44">
        <f t="shared" si="15"/>
        <v>1</v>
      </c>
      <c r="H44" s="45">
        <f t="shared" si="12"/>
        <v>63</v>
      </c>
      <c r="I44" s="46">
        <f t="shared" si="16"/>
        <v>63</v>
      </c>
    </row>
    <row r="45" spans="1:9" x14ac:dyDescent="0.25">
      <c r="A45" s="9" t="s">
        <v>83</v>
      </c>
      <c r="B45" s="41">
        <v>76</v>
      </c>
      <c r="C45" s="41">
        <v>62</v>
      </c>
      <c r="D45" s="41"/>
      <c r="E45" s="42">
        <v>61</v>
      </c>
      <c r="F45" s="43">
        <f t="shared" si="1"/>
        <v>3</v>
      </c>
      <c r="G45" s="44">
        <f t="shared" si="15"/>
        <v>3</v>
      </c>
      <c r="H45" s="45">
        <f t="shared" si="12"/>
        <v>199</v>
      </c>
      <c r="I45" s="46">
        <f t="shared" si="16"/>
        <v>199</v>
      </c>
    </row>
    <row r="46" spans="1:9" x14ac:dyDescent="0.25">
      <c r="A46" s="9" t="s">
        <v>115</v>
      </c>
      <c r="B46" s="41"/>
      <c r="C46" s="41"/>
      <c r="D46" s="41"/>
      <c r="E46" s="42"/>
      <c r="F46" s="43">
        <f t="shared" si="1"/>
        <v>0</v>
      </c>
      <c r="G46" s="44">
        <f t="shared" si="15"/>
        <v>0</v>
      </c>
      <c r="H46" s="45">
        <f t="shared" si="12"/>
        <v>0</v>
      </c>
      <c r="I46" s="46">
        <f t="shared" si="16"/>
        <v>0</v>
      </c>
    </row>
    <row r="47" spans="1:9" x14ac:dyDescent="0.25">
      <c r="A47" s="9" t="s">
        <v>26</v>
      </c>
      <c r="B47" s="41"/>
      <c r="C47" s="41">
        <v>62</v>
      </c>
      <c r="D47" s="41"/>
      <c r="E47" s="42">
        <v>61</v>
      </c>
      <c r="F47" s="43">
        <f t="shared" si="1"/>
        <v>2</v>
      </c>
      <c r="G47" s="44">
        <f t="shared" si="2"/>
        <v>2</v>
      </c>
      <c r="H47" s="45">
        <f t="shared" si="12"/>
        <v>123</v>
      </c>
      <c r="I47" s="46">
        <f t="shared" si="3"/>
        <v>123</v>
      </c>
    </row>
    <row r="48" spans="1:9" x14ac:dyDescent="0.25">
      <c r="A48" s="9" t="s">
        <v>66</v>
      </c>
      <c r="B48" s="41"/>
      <c r="C48" s="41"/>
      <c r="D48" s="41"/>
      <c r="E48" s="42"/>
      <c r="F48" s="43">
        <f t="shared" si="1"/>
        <v>0</v>
      </c>
      <c r="G48" s="44">
        <f t="shared" si="2"/>
        <v>0</v>
      </c>
      <c r="H48" s="45">
        <f t="shared" si="12"/>
        <v>0</v>
      </c>
      <c r="I48" s="46">
        <f t="shared" si="3"/>
        <v>0</v>
      </c>
    </row>
    <row r="49" spans="1:9" x14ac:dyDescent="0.25">
      <c r="A49" s="9" t="s">
        <v>10</v>
      </c>
      <c r="B49" s="41"/>
      <c r="C49" s="41"/>
      <c r="D49" s="41"/>
      <c r="E49" s="42"/>
      <c r="F49" s="43">
        <f t="shared" si="1"/>
        <v>0</v>
      </c>
      <c r="G49" s="44">
        <f t="shared" si="2"/>
        <v>0</v>
      </c>
      <c r="H49" s="45">
        <f t="shared" si="12"/>
        <v>0</v>
      </c>
      <c r="I49" s="46">
        <f t="shared" si="3"/>
        <v>0</v>
      </c>
    </row>
    <row r="50" spans="1:9" x14ac:dyDescent="0.25">
      <c r="A50" s="9" t="s">
        <v>81</v>
      </c>
      <c r="B50" s="41">
        <v>64</v>
      </c>
      <c r="C50" s="41">
        <v>53</v>
      </c>
      <c r="D50" s="41"/>
      <c r="E50" s="42">
        <v>56</v>
      </c>
      <c r="F50" s="43">
        <f t="shared" si="1"/>
        <v>3</v>
      </c>
      <c r="G50" s="44">
        <f t="shared" si="2"/>
        <v>3</v>
      </c>
      <c r="H50" s="45">
        <f t="shared" si="12"/>
        <v>173</v>
      </c>
      <c r="I50" s="46">
        <f t="shared" si="3"/>
        <v>173</v>
      </c>
    </row>
    <row r="51" spans="1:9" x14ac:dyDescent="0.25">
      <c r="A51" s="9" t="s">
        <v>11</v>
      </c>
      <c r="B51" s="41"/>
      <c r="C51" s="41"/>
      <c r="D51" s="41">
        <v>80</v>
      </c>
      <c r="E51" s="42">
        <v>61</v>
      </c>
      <c r="F51" s="43">
        <f t="shared" si="1"/>
        <v>2</v>
      </c>
      <c r="G51" s="44">
        <f t="shared" si="2"/>
        <v>2</v>
      </c>
      <c r="H51" s="45">
        <f t="shared" si="12"/>
        <v>141</v>
      </c>
      <c r="I51" s="46">
        <f t="shared" si="3"/>
        <v>141</v>
      </c>
    </row>
    <row r="52" spans="1:9" x14ac:dyDescent="0.25">
      <c r="A52" s="9" t="s">
        <v>55</v>
      </c>
      <c r="B52" s="41">
        <v>50</v>
      </c>
      <c r="C52" s="41">
        <v>50</v>
      </c>
      <c r="D52" s="41">
        <v>56</v>
      </c>
      <c r="E52" s="42">
        <v>50</v>
      </c>
      <c r="F52" s="43">
        <f t="shared" si="1"/>
        <v>4</v>
      </c>
      <c r="G52" s="44">
        <f t="shared" si="2"/>
        <v>4</v>
      </c>
      <c r="H52" s="45">
        <f t="shared" si="12"/>
        <v>206</v>
      </c>
      <c r="I52" s="46">
        <f t="shared" si="3"/>
        <v>206</v>
      </c>
    </row>
    <row r="53" spans="1:9" x14ac:dyDescent="0.25">
      <c r="A53" s="9" t="s">
        <v>12</v>
      </c>
      <c r="B53" s="41"/>
      <c r="C53" s="41"/>
      <c r="D53" s="41"/>
      <c r="E53" s="42">
        <v>50</v>
      </c>
      <c r="F53" s="43">
        <f t="shared" si="1"/>
        <v>1</v>
      </c>
      <c r="G53" s="44">
        <f t="shared" si="2"/>
        <v>1</v>
      </c>
      <c r="H53" s="45">
        <f t="shared" si="12"/>
        <v>50</v>
      </c>
      <c r="I53" s="46">
        <f t="shared" si="3"/>
        <v>50</v>
      </c>
    </row>
    <row r="54" spans="1:9" x14ac:dyDescent="0.25">
      <c r="A54" s="9" t="s">
        <v>13</v>
      </c>
      <c r="B54" s="41"/>
      <c r="C54" s="41"/>
      <c r="D54" s="41"/>
      <c r="E54" s="42"/>
      <c r="F54" s="43">
        <f t="shared" si="1"/>
        <v>0</v>
      </c>
      <c r="G54" s="44">
        <f t="shared" si="2"/>
        <v>0</v>
      </c>
      <c r="H54" s="45">
        <f t="shared" si="12"/>
        <v>0</v>
      </c>
      <c r="I54" s="46">
        <f t="shared" si="3"/>
        <v>0</v>
      </c>
    </row>
    <row r="55" spans="1:9" x14ac:dyDescent="0.25">
      <c r="A55" s="9" t="s">
        <v>51</v>
      </c>
      <c r="B55" s="41"/>
      <c r="C55" s="41">
        <v>62</v>
      </c>
      <c r="D55" s="41"/>
      <c r="E55" s="42">
        <v>61</v>
      </c>
      <c r="F55" s="43">
        <f t="shared" si="1"/>
        <v>2</v>
      </c>
      <c r="G55" s="44">
        <f t="shared" si="2"/>
        <v>2</v>
      </c>
      <c r="H55" s="45">
        <f t="shared" si="12"/>
        <v>123</v>
      </c>
      <c r="I55" s="46">
        <f t="shared" si="3"/>
        <v>123</v>
      </c>
    </row>
    <row r="56" spans="1:9" x14ac:dyDescent="0.25">
      <c r="A56" s="9" t="s">
        <v>25</v>
      </c>
      <c r="B56" s="41"/>
      <c r="C56" s="41"/>
      <c r="D56" s="41"/>
      <c r="E56" s="42"/>
      <c r="F56" s="43">
        <f t="shared" si="1"/>
        <v>0</v>
      </c>
      <c r="G56" s="44">
        <f t="shared" si="2"/>
        <v>0</v>
      </c>
      <c r="H56" s="45">
        <f t="shared" si="12"/>
        <v>0</v>
      </c>
      <c r="I56" s="46">
        <f t="shared" si="3"/>
        <v>0</v>
      </c>
    </row>
    <row r="57" spans="1:9" x14ac:dyDescent="0.25">
      <c r="A57" s="9" t="s">
        <v>144</v>
      </c>
      <c r="B57" s="41"/>
      <c r="C57" s="41"/>
      <c r="D57" s="41"/>
      <c r="E57" s="42"/>
      <c r="F57" s="43">
        <f t="shared" si="1"/>
        <v>0</v>
      </c>
      <c r="G57" s="44">
        <f t="shared" ref="G57" si="17">SUM(F57)</f>
        <v>0</v>
      </c>
      <c r="H57" s="45">
        <f t="shared" ref="H57" si="18">SUM(B57:E57)</f>
        <v>0</v>
      </c>
      <c r="I57" s="46">
        <f t="shared" ref="I57" si="19">SUM(H57)</f>
        <v>0</v>
      </c>
    </row>
    <row r="58" spans="1:9" x14ac:dyDescent="0.25">
      <c r="A58" s="9" t="s">
        <v>88</v>
      </c>
      <c r="B58" s="41">
        <v>64</v>
      </c>
      <c r="C58" s="41">
        <v>53</v>
      </c>
      <c r="D58" s="41"/>
      <c r="E58" s="42">
        <v>56</v>
      </c>
      <c r="F58" s="43">
        <f t="shared" si="1"/>
        <v>3</v>
      </c>
      <c r="G58" s="44">
        <f t="shared" si="2"/>
        <v>3</v>
      </c>
      <c r="H58" s="45">
        <f t="shared" si="12"/>
        <v>173</v>
      </c>
      <c r="I58" s="46">
        <f t="shared" si="3"/>
        <v>173</v>
      </c>
    </row>
    <row r="59" spans="1:9" x14ac:dyDescent="0.25">
      <c r="A59" s="9" t="s">
        <v>71</v>
      </c>
      <c r="B59" s="41">
        <v>64</v>
      </c>
      <c r="C59" s="41">
        <v>53</v>
      </c>
      <c r="D59" s="41"/>
      <c r="E59" s="42"/>
      <c r="F59" s="43">
        <f t="shared" si="1"/>
        <v>2</v>
      </c>
      <c r="G59" s="44">
        <f t="shared" si="2"/>
        <v>2</v>
      </c>
      <c r="H59" s="45">
        <f t="shared" si="12"/>
        <v>117</v>
      </c>
      <c r="I59" s="46">
        <f t="shared" si="3"/>
        <v>117</v>
      </c>
    </row>
    <row r="60" spans="1:9" x14ac:dyDescent="0.25">
      <c r="A60" s="9" t="s">
        <v>110</v>
      </c>
      <c r="B60" s="41"/>
      <c r="C60" s="41"/>
      <c r="D60" s="41"/>
      <c r="E60" s="42"/>
      <c r="F60" s="43">
        <f t="shared" si="1"/>
        <v>0</v>
      </c>
      <c r="G60" s="44">
        <f>SUM(F60)</f>
        <v>0</v>
      </c>
      <c r="H60" s="45">
        <f t="shared" si="12"/>
        <v>0</v>
      </c>
      <c r="I60" s="46">
        <f>SUM(H60)</f>
        <v>0</v>
      </c>
    </row>
    <row r="61" spans="1:9" x14ac:dyDescent="0.25">
      <c r="A61" s="9" t="s">
        <v>59</v>
      </c>
      <c r="B61" s="41">
        <v>64</v>
      </c>
      <c r="C61" s="41">
        <v>53</v>
      </c>
      <c r="D61" s="41"/>
      <c r="E61" s="42"/>
      <c r="F61" s="43">
        <f t="shared" si="1"/>
        <v>2</v>
      </c>
      <c r="G61" s="44">
        <f t="shared" ref="G61:G91" si="20">SUM(F61)</f>
        <v>2</v>
      </c>
      <c r="H61" s="45">
        <f t="shared" si="12"/>
        <v>117</v>
      </c>
      <c r="I61" s="46">
        <f t="shared" ref="I61:I91" si="21">SUM(H61)</f>
        <v>117</v>
      </c>
    </row>
    <row r="62" spans="1:9" x14ac:dyDescent="0.25">
      <c r="A62" s="9" t="s">
        <v>53</v>
      </c>
      <c r="B62" s="41">
        <v>64</v>
      </c>
      <c r="C62" s="41">
        <v>53</v>
      </c>
      <c r="D62" s="41">
        <v>63</v>
      </c>
      <c r="E62" s="42">
        <v>56</v>
      </c>
      <c r="F62" s="43">
        <f t="shared" si="1"/>
        <v>4</v>
      </c>
      <c r="G62" s="44">
        <f t="shared" si="20"/>
        <v>4</v>
      </c>
      <c r="H62" s="45">
        <f t="shared" si="12"/>
        <v>236</v>
      </c>
      <c r="I62" s="46">
        <f t="shared" si="21"/>
        <v>236</v>
      </c>
    </row>
    <row r="63" spans="1:9" x14ac:dyDescent="0.25">
      <c r="A63" s="9" t="s">
        <v>72</v>
      </c>
      <c r="B63" s="41"/>
      <c r="C63" s="41"/>
      <c r="D63" s="41"/>
      <c r="E63" s="42"/>
      <c r="F63" s="43">
        <f t="shared" si="1"/>
        <v>0</v>
      </c>
      <c r="G63" s="44">
        <f t="shared" si="20"/>
        <v>0</v>
      </c>
      <c r="H63" s="45">
        <f t="shared" si="12"/>
        <v>0</v>
      </c>
      <c r="I63" s="46">
        <f t="shared" si="21"/>
        <v>0</v>
      </c>
    </row>
    <row r="64" spans="1:9" x14ac:dyDescent="0.25">
      <c r="A64" s="9" t="s">
        <v>14</v>
      </c>
      <c r="B64" s="41"/>
      <c r="C64" s="41"/>
      <c r="D64" s="41"/>
      <c r="E64" s="42"/>
      <c r="F64" s="43">
        <f t="shared" si="1"/>
        <v>0</v>
      </c>
      <c r="G64" s="44">
        <f t="shared" si="20"/>
        <v>0</v>
      </c>
      <c r="H64" s="45">
        <f t="shared" si="12"/>
        <v>0</v>
      </c>
      <c r="I64" s="46">
        <f t="shared" si="21"/>
        <v>0</v>
      </c>
    </row>
    <row r="65" spans="1:9" x14ac:dyDescent="0.25">
      <c r="A65" s="9" t="s">
        <v>63</v>
      </c>
      <c r="B65" s="41"/>
      <c r="C65" s="41"/>
      <c r="D65" s="41"/>
      <c r="E65" s="42"/>
      <c r="F65" s="43">
        <f t="shared" si="1"/>
        <v>0</v>
      </c>
      <c r="G65" s="44">
        <f t="shared" si="20"/>
        <v>0</v>
      </c>
      <c r="H65" s="45">
        <f t="shared" si="12"/>
        <v>0</v>
      </c>
      <c r="I65" s="46">
        <f t="shared" si="21"/>
        <v>0</v>
      </c>
    </row>
    <row r="66" spans="1:9" x14ac:dyDescent="0.25">
      <c r="A66" s="9" t="s">
        <v>75</v>
      </c>
      <c r="B66" s="41">
        <v>76</v>
      </c>
      <c r="C66" s="41">
        <v>62</v>
      </c>
      <c r="D66" s="41"/>
      <c r="E66" s="42"/>
      <c r="F66" s="43">
        <f t="shared" si="1"/>
        <v>2</v>
      </c>
      <c r="G66" s="44">
        <f t="shared" si="20"/>
        <v>2</v>
      </c>
      <c r="H66" s="45">
        <f t="shared" si="12"/>
        <v>138</v>
      </c>
      <c r="I66" s="46">
        <f t="shared" si="21"/>
        <v>138</v>
      </c>
    </row>
    <row r="67" spans="1:9" x14ac:dyDescent="0.25">
      <c r="A67" s="9" t="s">
        <v>146</v>
      </c>
      <c r="B67" s="41">
        <v>64</v>
      </c>
      <c r="C67" s="41">
        <v>53</v>
      </c>
      <c r="D67" s="41">
        <v>63</v>
      </c>
      <c r="E67" s="42">
        <v>56</v>
      </c>
      <c r="F67" s="43">
        <f t="shared" si="1"/>
        <v>4</v>
      </c>
      <c r="G67" s="44">
        <f t="shared" ref="G67" si="22">SUM(F67)</f>
        <v>4</v>
      </c>
      <c r="H67" s="45">
        <f t="shared" ref="H67" si="23">SUM(B67:E67)</f>
        <v>236</v>
      </c>
      <c r="I67" s="46">
        <f t="shared" ref="I67" si="24">SUM(H67)</f>
        <v>236</v>
      </c>
    </row>
    <row r="68" spans="1:9" x14ac:dyDescent="0.25">
      <c r="A68" s="9" t="s">
        <v>15</v>
      </c>
      <c r="B68" s="41"/>
      <c r="C68" s="41"/>
      <c r="D68" s="41"/>
      <c r="E68" s="42">
        <v>61</v>
      </c>
      <c r="F68" s="43">
        <f t="shared" si="1"/>
        <v>1</v>
      </c>
      <c r="G68" s="44">
        <f t="shared" si="20"/>
        <v>1</v>
      </c>
      <c r="H68" s="45">
        <f t="shared" si="12"/>
        <v>61</v>
      </c>
      <c r="I68" s="46">
        <f t="shared" si="21"/>
        <v>61</v>
      </c>
    </row>
    <row r="69" spans="1:9" x14ac:dyDescent="0.25">
      <c r="A69" s="9" t="s">
        <v>49</v>
      </c>
      <c r="B69" s="41">
        <v>76</v>
      </c>
      <c r="C69" s="41">
        <v>62</v>
      </c>
      <c r="D69" s="41">
        <v>80</v>
      </c>
      <c r="E69" s="42">
        <v>61</v>
      </c>
      <c r="F69" s="43">
        <f t="shared" ref="F69:F104" si="25">COUNT(B69:E69)</f>
        <v>4</v>
      </c>
      <c r="G69" s="44">
        <f t="shared" si="20"/>
        <v>4</v>
      </c>
      <c r="H69" s="45">
        <f t="shared" si="12"/>
        <v>279</v>
      </c>
      <c r="I69" s="46">
        <f t="shared" si="21"/>
        <v>279</v>
      </c>
    </row>
    <row r="70" spans="1:9" x14ac:dyDescent="0.25">
      <c r="A70" s="9" t="s">
        <v>89</v>
      </c>
      <c r="B70" s="41"/>
      <c r="C70" s="41">
        <v>50</v>
      </c>
      <c r="D70" s="41"/>
      <c r="E70" s="42"/>
      <c r="F70" s="43">
        <f t="shared" si="25"/>
        <v>1</v>
      </c>
      <c r="G70" s="44">
        <f t="shared" ref="G70:G87" si="26">SUM(F70)</f>
        <v>1</v>
      </c>
      <c r="H70" s="45">
        <f t="shared" ref="H70:H104" si="27">SUM(B70:E70)</f>
        <v>50</v>
      </c>
      <c r="I70" s="46">
        <f t="shared" ref="I70:I87" si="28">SUM(H70)</f>
        <v>50</v>
      </c>
    </row>
    <row r="71" spans="1:9" x14ac:dyDescent="0.25">
      <c r="A71" s="9" t="s">
        <v>16</v>
      </c>
      <c r="B71" s="41">
        <v>76</v>
      </c>
      <c r="C71" s="41">
        <v>62</v>
      </c>
      <c r="D71" s="41">
        <v>80</v>
      </c>
      <c r="E71" s="42">
        <v>61</v>
      </c>
      <c r="F71" s="43">
        <f t="shared" si="25"/>
        <v>4</v>
      </c>
      <c r="G71" s="44">
        <f t="shared" si="26"/>
        <v>4</v>
      </c>
      <c r="H71" s="45">
        <f t="shared" si="27"/>
        <v>279</v>
      </c>
      <c r="I71" s="46">
        <f t="shared" si="28"/>
        <v>279</v>
      </c>
    </row>
    <row r="72" spans="1:9" x14ac:dyDescent="0.25">
      <c r="A72" s="9" t="s">
        <v>48</v>
      </c>
      <c r="B72" s="41">
        <v>50</v>
      </c>
      <c r="C72" s="41"/>
      <c r="D72" s="41"/>
      <c r="E72" s="42"/>
      <c r="F72" s="43">
        <f t="shared" si="25"/>
        <v>1</v>
      </c>
      <c r="G72" s="44">
        <f t="shared" si="26"/>
        <v>1</v>
      </c>
      <c r="H72" s="45">
        <f t="shared" si="27"/>
        <v>50</v>
      </c>
      <c r="I72" s="46">
        <f t="shared" si="28"/>
        <v>50</v>
      </c>
    </row>
    <row r="73" spans="1:9" x14ac:dyDescent="0.25">
      <c r="A73" s="9" t="s">
        <v>17</v>
      </c>
      <c r="B73" s="41"/>
      <c r="C73" s="41"/>
      <c r="D73" s="41"/>
      <c r="E73" s="42"/>
      <c r="F73" s="43">
        <f t="shared" si="25"/>
        <v>0</v>
      </c>
      <c r="G73" s="44">
        <f t="shared" si="26"/>
        <v>0</v>
      </c>
      <c r="H73" s="45">
        <f t="shared" si="27"/>
        <v>0</v>
      </c>
      <c r="I73" s="46">
        <f t="shared" si="28"/>
        <v>0</v>
      </c>
    </row>
    <row r="74" spans="1:9" x14ac:dyDescent="0.25">
      <c r="A74" s="9" t="s">
        <v>56</v>
      </c>
      <c r="B74" s="41">
        <v>76</v>
      </c>
      <c r="C74" s="41">
        <v>62</v>
      </c>
      <c r="D74" s="41">
        <v>80</v>
      </c>
      <c r="E74" s="42">
        <v>61</v>
      </c>
      <c r="F74" s="43">
        <f t="shared" si="25"/>
        <v>4</v>
      </c>
      <c r="G74" s="44">
        <f t="shared" si="26"/>
        <v>4</v>
      </c>
      <c r="H74" s="45">
        <f t="shared" si="27"/>
        <v>279</v>
      </c>
      <c r="I74" s="46">
        <f t="shared" si="28"/>
        <v>279</v>
      </c>
    </row>
    <row r="75" spans="1:9" x14ac:dyDescent="0.25">
      <c r="A75" s="9" t="s">
        <v>108</v>
      </c>
      <c r="B75" s="41">
        <v>76</v>
      </c>
      <c r="C75" s="41">
        <v>62</v>
      </c>
      <c r="D75" s="41"/>
      <c r="E75" s="42">
        <v>61</v>
      </c>
      <c r="F75" s="43">
        <f t="shared" si="25"/>
        <v>3</v>
      </c>
      <c r="G75" s="44">
        <f t="shared" si="26"/>
        <v>3</v>
      </c>
      <c r="H75" s="45">
        <f t="shared" si="27"/>
        <v>199</v>
      </c>
      <c r="I75" s="46">
        <f t="shared" si="28"/>
        <v>199</v>
      </c>
    </row>
    <row r="76" spans="1:9" x14ac:dyDescent="0.25">
      <c r="A76" s="9" t="s">
        <v>57</v>
      </c>
      <c r="B76" s="41"/>
      <c r="C76" s="41"/>
      <c r="D76" s="41"/>
      <c r="E76" s="42"/>
      <c r="F76" s="43">
        <f t="shared" si="25"/>
        <v>0</v>
      </c>
      <c r="G76" s="44">
        <f t="shared" si="26"/>
        <v>0</v>
      </c>
      <c r="H76" s="45">
        <f t="shared" si="27"/>
        <v>0</v>
      </c>
      <c r="I76" s="46">
        <f t="shared" si="28"/>
        <v>0</v>
      </c>
    </row>
    <row r="77" spans="1:9" x14ac:dyDescent="0.25">
      <c r="A77" s="9" t="s">
        <v>18</v>
      </c>
      <c r="B77" s="41"/>
      <c r="C77" s="41"/>
      <c r="D77" s="41"/>
      <c r="E77" s="42"/>
      <c r="F77" s="43">
        <f t="shared" si="25"/>
        <v>0</v>
      </c>
      <c r="G77" s="44">
        <f t="shared" si="26"/>
        <v>0</v>
      </c>
      <c r="H77" s="45">
        <f t="shared" si="27"/>
        <v>0</v>
      </c>
      <c r="I77" s="46">
        <f t="shared" si="28"/>
        <v>0</v>
      </c>
    </row>
    <row r="78" spans="1:9" x14ac:dyDescent="0.25">
      <c r="A78" s="9" t="s">
        <v>84</v>
      </c>
      <c r="B78" s="41">
        <v>76</v>
      </c>
      <c r="C78" s="41"/>
      <c r="D78" s="41"/>
      <c r="E78" s="42"/>
      <c r="F78" s="43">
        <f t="shared" si="25"/>
        <v>1</v>
      </c>
      <c r="G78" s="44">
        <f t="shared" si="26"/>
        <v>1</v>
      </c>
      <c r="H78" s="45">
        <f t="shared" si="27"/>
        <v>76</v>
      </c>
      <c r="I78" s="46">
        <f t="shared" si="28"/>
        <v>76</v>
      </c>
    </row>
    <row r="79" spans="1:9" x14ac:dyDescent="0.25">
      <c r="A79" s="9" t="s">
        <v>19</v>
      </c>
      <c r="B79" s="41">
        <v>76</v>
      </c>
      <c r="C79" s="41">
        <v>62</v>
      </c>
      <c r="D79" s="41"/>
      <c r="E79" s="42">
        <v>61</v>
      </c>
      <c r="F79" s="43">
        <f t="shared" si="25"/>
        <v>3</v>
      </c>
      <c r="G79" s="44">
        <f t="shared" si="26"/>
        <v>3</v>
      </c>
      <c r="H79" s="45">
        <f t="shared" si="27"/>
        <v>199</v>
      </c>
      <c r="I79" s="46">
        <f t="shared" si="28"/>
        <v>199</v>
      </c>
    </row>
    <row r="80" spans="1:9" x14ac:dyDescent="0.25">
      <c r="A80" s="9" t="s">
        <v>20</v>
      </c>
      <c r="B80" s="41"/>
      <c r="C80" s="41"/>
      <c r="D80" s="41"/>
      <c r="E80" s="42">
        <v>61</v>
      </c>
      <c r="F80" s="43">
        <f t="shared" si="25"/>
        <v>1</v>
      </c>
      <c r="G80" s="44">
        <f t="shared" si="26"/>
        <v>1</v>
      </c>
      <c r="H80" s="45">
        <f t="shared" si="27"/>
        <v>61</v>
      </c>
      <c r="I80" s="46">
        <f t="shared" si="28"/>
        <v>61</v>
      </c>
    </row>
    <row r="81" spans="1:9" x14ac:dyDescent="0.25">
      <c r="A81" s="9" t="s">
        <v>112</v>
      </c>
      <c r="B81" s="41"/>
      <c r="C81" s="41"/>
      <c r="D81" s="41"/>
      <c r="E81" s="42"/>
      <c r="F81" s="43">
        <f t="shared" si="25"/>
        <v>0</v>
      </c>
      <c r="G81" s="44">
        <f t="shared" si="26"/>
        <v>0</v>
      </c>
      <c r="H81" s="45">
        <f t="shared" si="27"/>
        <v>0</v>
      </c>
      <c r="I81" s="46">
        <f t="shared" si="28"/>
        <v>0</v>
      </c>
    </row>
    <row r="82" spans="1:9" x14ac:dyDescent="0.25">
      <c r="A82" s="9" t="s">
        <v>119</v>
      </c>
      <c r="B82" s="41"/>
      <c r="C82" s="41"/>
      <c r="D82" s="41"/>
      <c r="E82" s="42"/>
      <c r="F82" s="43">
        <f t="shared" si="25"/>
        <v>0</v>
      </c>
      <c r="G82" s="44">
        <f t="shared" si="26"/>
        <v>0</v>
      </c>
      <c r="H82" s="45">
        <f t="shared" si="27"/>
        <v>0</v>
      </c>
      <c r="I82" s="46">
        <f t="shared" si="28"/>
        <v>0</v>
      </c>
    </row>
    <row r="83" spans="1:9" x14ac:dyDescent="0.25">
      <c r="A83" s="9" t="s">
        <v>60</v>
      </c>
      <c r="B83" s="41"/>
      <c r="C83" s="41"/>
      <c r="D83" s="41"/>
      <c r="E83" s="42"/>
      <c r="F83" s="43">
        <f t="shared" si="25"/>
        <v>0</v>
      </c>
      <c r="G83" s="44">
        <f t="shared" si="26"/>
        <v>0</v>
      </c>
      <c r="H83" s="45">
        <f t="shared" si="27"/>
        <v>0</v>
      </c>
      <c r="I83" s="46">
        <f t="shared" si="28"/>
        <v>0</v>
      </c>
    </row>
    <row r="84" spans="1:9" x14ac:dyDescent="0.25">
      <c r="A84" s="9" t="s">
        <v>21</v>
      </c>
      <c r="B84" s="41">
        <v>64</v>
      </c>
      <c r="C84" s="41">
        <v>53</v>
      </c>
      <c r="D84" s="41">
        <v>63</v>
      </c>
      <c r="E84" s="42">
        <v>56</v>
      </c>
      <c r="F84" s="43">
        <f t="shared" si="25"/>
        <v>4</v>
      </c>
      <c r="G84" s="44">
        <f t="shared" si="26"/>
        <v>4</v>
      </c>
      <c r="H84" s="45">
        <f t="shared" si="27"/>
        <v>236</v>
      </c>
      <c r="I84" s="46">
        <f t="shared" si="28"/>
        <v>236</v>
      </c>
    </row>
    <row r="85" spans="1:9" x14ac:dyDescent="0.25">
      <c r="A85" s="9" t="s">
        <v>78</v>
      </c>
      <c r="B85" s="41">
        <v>64</v>
      </c>
      <c r="C85" s="41">
        <v>53</v>
      </c>
      <c r="D85" s="41">
        <v>63</v>
      </c>
      <c r="E85" s="42"/>
      <c r="F85" s="43">
        <f t="shared" si="25"/>
        <v>3</v>
      </c>
      <c r="G85" s="44">
        <f t="shared" si="26"/>
        <v>3</v>
      </c>
      <c r="H85" s="45">
        <f t="shared" si="27"/>
        <v>180</v>
      </c>
      <c r="I85" s="46">
        <f t="shared" si="28"/>
        <v>180</v>
      </c>
    </row>
    <row r="86" spans="1:9" x14ac:dyDescent="0.25">
      <c r="A86" s="9" t="s">
        <v>22</v>
      </c>
      <c r="B86" s="41">
        <v>64</v>
      </c>
      <c r="C86" s="41">
        <v>50</v>
      </c>
      <c r="D86" s="41"/>
      <c r="E86" s="42">
        <v>50</v>
      </c>
      <c r="F86" s="43">
        <f t="shared" si="25"/>
        <v>3</v>
      </c>
      <c r="G86" s="44">
        <f t="shared" si="26"/>
        <v>3</v>
      </c>
      <c r="H86" s="45">
        <f t="shared" si="27"/>
        <v>164</v>
      </c>
      <c r="I86" s="46">
        <f t="shared" si="28"/>
        <v>164</v>
      </c>
    </row>
    <row r="87" spans="1:9" x14ac:dyDescent="0.25">
      <c r="A87" s="9" t="s">
        <v>67</v>
      </c>
      <c r="B87" s="41"/>
      <c r="C87" s="41"/>
      <c r="D87" s="41"/>
      <c r="E87" s="42"/>
      <c r="F87" s="43">
        <f t="shared" si="25"/>
        <v>0</v>
      </c>
      <c r="G87" s="44">
        <f t="shared" si="26"/>
        <v>0</v>
      </c>
      <c r="H87" s="45">
        <f t="shared" si="27"/>
        <v>0</v>
      </c>
      <c r="I87" s="46">
        <f t="shared" si="28"/>
        <v>0</v>
      </c>
    </row>
    <row r="88" spans="1:9" x14ac:dyDescent="0.25">
      <c r="A88" s="9" t="s">
        <v>28</v>
      </c>
      <c r="B88" s="41"/>
      <c r="C88" s="41"/>
      <c r="D88" s="41"/>
      <c r="E88" s="42"/>
      <c r="F88" s="43">
        <f t="shared" si="25"/>
        <v>0</v>
      </c>
      <c r="G88" s="44">
        <f t="shared" si="20"/>
        <v>0</v>
      </c>
      <c r="H88" s="45">
        <f t="shared" si="27"/>
        <v>0</v>
      </c>
      <c r="I88" s="46">
        <f t="shared" si="21"/>
        <v>0</v>
      </c>
    </row>
    <row r="89" spans="1:9" x14ac:dyDescent="0.25">
      <c r="A89" s="9" t="s">
        <v>45</v>
      </c>
      <c r="B89" s="41">
        <v>76</v>
      </c>
      <c r="C89" s="41">
        <v>50</v>
      </c>
      <c r="D89" s="41">
        <v>80</v>
      </c>
      <c r="E89" s="42">
        <v>61</v>
      </c>
      <c r="F89" s="43">
        <f t="shared" si="25"/>
        <v>4</v>
      </c>
      <c r="G89" s="44">
        <f t="shared" si="20"/>
        <v>4</v>
      </c>
      <c r="H89" s="45">
        <f t="shared" si="27"/>
        <v>267</v>
      </c>
      <c r="I89" s="46">
        <f t="shared" si="21"/>
        <v>267</v>
      </c>
    </row>
    <row r="90" spans="1:9" x14ac:dyDescent="0.25">
      <c r="A90" s="9" t="s">
        <v>154</v>
      </c>
      <c r="B90" s="41"/>
      <c r="C90" s="41"/>
      <c r="D90" s="41"/>
      <c r="E90" s="42"/>
      <c r="F90" s="43">
        <f t="shared" ref="F90" si="29">COUNT(B90:E90)</f>
        <v>0</v>
      </c>
      <c r="G90" s="44">
        <f t="shared" ref="G90" si="30">SUM(F90)</f>
        <v>0</v>
      </c>
      <c r="H90" s="45">
        <f t="shared" ref="H90" si="31">SUM(B90:E90)</f>
        <v>0</v>
      </c>
      <c r="I90" s="46">
        <f t="shared" ref="I90" si="32">SUM(H90)</f>
        <v>0</v>
      </c>
    </row>
    <row r="91" spans="1:9" x14ac:dyDescent="0.25">
      <c r="A91" s="9" t="s">
        <v>64</v>
      </c>
      <c r="B91" s="41"/>
      <c r="C91" s="41"/>
      <c r="D91" s="41"/>
      <c r="E91" s="42"/>
      <c r="F91" s="43">
        <f t="shared" si="25"/>
        <v>0</v>
      </c>
      <c r="G91" s="44">
        <f t="shared" si="20"/>
        <v>0</v>
      </c>
      <c r="H91" s="45">
        <f t="shared" si="27"/>
        <v>0</v>
      </c>
      <c r="I91" s="46">
        <f t="shared" si="21"/>
        <v>0</v>
      </c>
    </row>
    <row r="92" spans="1:9" x14ac:dyDescent="0.25">
      <c r="A92" s="9" t="s">
        <v>128</v>
      </c>
      <c r="B92" s="41"/>
      <c r="C92" s="41">
        <v>50</v>
      </c>
      <c r="D92" s="41"/>
      <c r="E92" s="42"/>
      <c r="F92" s="43">
        <f t="shared" si="25"/>
        <v>1</v>
      </c>
      <c r="G92" s="44">
        <f t="shared" ref="G92:G104" si="33">SUM(F92)</f>
        <v>1</v>
      </c>
      <c r="H92" s="45">
        <f t="shared" si="27"/>
        <v>50</v>
      </c>
      <c r="I92" s="46">
        <f t="shared" ref="I92:I104" si="34">SUM(H92)</f>
        <v>50</v>
      </c>
    </row>
    <row r="93" spans="1:9" x14ac:dyDescent="0.25">
      <c r="A93" s="9" t="s">
        <v>101</v>
      </c>
      <c r="B93" s="41"/>
      <c r="C93" s="41"/>
      <c r="D93" s="41"/>
      <c r="E93" s="42"/>
      <c r="F93" s="43">
        <f t="shared" si="25"/>
        <v>0</v>
      </c>
      <c r="G93" s="44">
        <f t="shared" si="33"/>
        <v>0</v>
      </c>
      <c r="H93" s="45">
        <f t="shared" si="27"/>
        <v>0</v>
      </c>
      <c r="I93" s="46">
        <f t="shared" si="34"/>
        <v>0</v>
      </c>
    </row>
    <row r="94" spans="1:9" x14ac:dyDescent="0.25">
      <c r="A94" s="9" t="s">
        <v>102</v>
      </c>
      <c r="B94" s="41"/>
      <c r="C94" s="41"/>
      <c r="D94" s="41"/>
      <c r="E94" s="42"/>
      <c r="F94" s="43">
        <f t="shared" si="25"/>
        <v>0</v>
      </c>
      <c r="G94" s="44">
        <f t="shared" si="33"/>
        <v>0</v>
      </c>
      <c r="H94" s="45">
        <f t="shared" si="27"/>
        <v>0</v>
      </c>
      <c r="I94" s="46">
        <f t="shared" si="34"/>
        <v>0</v>
      </c>
    </row>
    <row r="95" spans="1:9" x14ac:dyDescent="0.25">
      <c r="A95" s="9" t="s">
        <v>86</v>
      </c>
      <c r="B95" s="41"/>
      <c r="C95" s="41"/>
      <c r="D95" s="41"/>
      <c r="E95" s="42"/>
      <c r="F95" s="43">
        <f t="shared" si="25"/>
        <v>0</v>
      </c>
      <c r="G95" s="44">
        <f t="shared" si="33"/>
        <v>0</v>
      </c>
      <c r="H95" s="45">
        <f t="shared" si="27"/>
        <v>0</v>
      </c>
      <c r="I95" s="46">
        <f t="shared" si="34"/>
        <v>0</v>
      </c>
    </row>
    <row r="96" spans="1:9" x14ac:dyDescent="0.25">
      <c r="A96" s="9" t="s">
        <v>76</v>
      </c>
      <c r="B96" s="41"/>
      <c r="C96" s="41"/>
      <c r="D96" s="41"/>
      <c r="E96" s="42"/>
      <c r="F96" s="43">
        <f t="shared" si="25"/>
        <v>0</v>
      </c>
      <c r="G96" s="44">
        <f t="shared" si="33"/>
        <v>0</v>
      </c>
      <c r="H96" s="45">
        <f t="shared" si="27"/>
        <v>0</v>
      </c>
      <c r="I96" s="46">
        <f t="shared" si="34"/>
        <v>0</v>
      </c>
    </row>
    <row r="97" spans="1:9" x14ac:dyDescent="0.25">
      <c r="A97" s="9" t="s">
        <v>80</v>
      </c>
      <c r="B97" s="41"/>
      <c r="C97" s="41"/>
      <c r="D97" s="41"/>
      <c r="E97" s="42"/>
      <c r="F97" s="43">
        <f t="shared" si="25"/>
        <v>0</v>
      </c>
      <c r="G97" s="44">
        <f t="shared" si="33"/>
        <v>0</v>
      </c>
      <c r="H97" s="45">
        <f t="shared" si="27"/>
        <v>0</v>
      </c>
      <c r="I97" s="46">
        <f t="shared" si="34"/>
        <v>0</v>
      </c>
    </row>
    <row r="98" spans="1:9" x14ac:dyDescent="0.25">
      <c r="A98" s="18" t="s">
        <v>118</v>
      </c>
      <c r="B98" s="41"/>
      <c r="C98" s="41"/>
      <c r="D98" s="41"/>
      <c r="E98" s="42"/>
      <c r="F98" s="43">
        <f t="shared" si="25"/>
        <v>0</v>
      </c>
      <c r="G98" s="44">
        <f t="shared" si="33"/>
        <v>0</v>
      </c>
      <c r="H98" s="45">
        <f t="shared" si="27"/>
        <v>0</v>
      </c>
      <c r="I98" s="46">
        <f t="shared" si="34"/>
        <v>0</v>
      </c>
    </row>
    <row r="99" spans="1:9" x14ac:dyDescent="0.25">
      <c r="A99" s="18" t="s">
        <v>103</v>
      </c>
      <c r="B99" s="41">
        <v>64</v>
      </c>
      <c r="C99" s="41">
        <v>53</v>
      </c>
      <c r="D99" s="41">
        <v>63</v>
      </c>
      <c r="E99" s="42">
        <v>56</v>
      </c>
      <c r="F99" s="43">
        <f t="shared" si="25"/>
        <v>4</v>
      </c>
      <c r="G99" s="44">
        <f t="shared" si="33"/>
        <v>4</v>
      </c>
      <c r="H99" s="45">
        <f t="shared" si="27"/>
        <v>236</v>
      </c>
      <c r="I99" s="46">
        <f t="shared" si="34"/>
        <v>236</v>
      </c>
    </row>
    <row r="100" spans="1:9" x14ac:dyDescent="0.25">
      <c r="A100" s="18" t="s">
        <v>145</v>
      </c>
      <c r="B100" s="41">
        <v>64</v>
      </c>
      <c r="C100" s="41"/>
      <c r="D100" s="41">
        <v>63</v>
      </c>
      <c r="E100" s="42">
        <v>56</v>
      </c>
      <c r="F100" s="43">
        <f t="shared" si="25"/>
        <v>3</v>
      </c>
      <c r="G100" s="44">
        <f t="shared" ref="G100" si="35">SUM(F100)</f>
        <v>3</v>
      </c>
      <c r="H100" s="45">
        <f t="shared" ref="H100" si="36">SUM(B100:E100)</f>
        <v>183</v>
      </c>
      <c r="I100" s="46">
        <f t="shared" ref="I100" si="37">SUM(H100)</f>
        <v>183</v>
      </c>
    </row>
    <row r="101" spans="1:9" x14ac:dyDescent="0.25">
      <c r="A101" s="18" t="s">
        <v>106</v>
      </c>
      <c r="B101" s="41">
        <v>64</v>
      </c>
      <c r="C101" s="41">
        <v>53</v>
      </c>
      <c r="D101" s="41">
        <v>63</v>
      </c>
      <c r="E101" s="42">
        <v>56</v>
      </c>
      <c r="F101" s="43">
        <f t="shared" si="25"/>
        <v>4</v>
      </c>
      <c r="G101" s="44">
        <f t="shared" si="33"/>
        <v>4</v>
      </c>
      <c r="H101" s="45">
        <f t="shared" si="27"/>
        <v>236</v>
      </c>
      <c r="I101" s="46">
        <f t="shared" si="34"/>
        <v>236</v>
      </c>
    </row>
    <row r="102" spans="1:9" x14ac:dyDescent="0.25">
      <c r="A102" s="18" t="s">
        <v>104</v>
      </c>
      <c r="B102" s="41">
        <v>76</v>
      </c>
      <c r="C102" s="41">
        <v>62</v>
      </c>
      <c r="D102" s="41">
        <v>80</v>
      </c>
      <c r="E102" s="42">
        <v>61</v>
      </c>
      <c r="F102" s="43">
        <f t="shared" si="25"/>
        <v>4</v>
      </c>
      <c r="G102" s="44">
        <f t="shared" si="33"/>
        <v>4</v>
      </c>
      <c r="H102" s="45">
        <f t="shared" si="27"/>
        <v>279</v>
      </c>
      <c r="I102" s="46">
        <f t="shared" si="34"/>
        <v>279</v>
      </c>
    </row>
    <row r="103" spans="1:9" x14ac:dyDescent="0.25">
      <c r="A103" s="18" t="s">
        <v>77</v>
      </c>
      <c r="B103" s="41">
        <v>64</v>
      </c>
      <c r="C103" s="41">
        <v>50</v>
      </c>
      <c r="D103" s="41"/>
      <c r="E103" s="42"/>
      <c r="F103" s="43">
        <f t="shared" si="25"/>
        <v>2</v>
      </c>
      <c r="G103" s="44">
        <f t="shared" si="33"/>
        <v>2</v>
      </c>
      <c r="H103" s="45">
        <f t="shared" si="27"/>
        <v>114</v>
      </c>
      <c r="I103" s="46">
        <f t="shared" si="34"/>
        <v>114</v>
      </c>
    </row>
    <row r="104" spans="1:9" ht="13.8" thickBot="1" x14ac:dyDescent="0.3">
      <c r="A104" s="10" t="s">
        <v>23</v>
      </c>
      <c r="B104" s="47">
        <v>49</v>
      </c>
      <c r="C104" s="47">
        <v>53</v>
      </c>
      <c r="D104" s="47">
        <v>63</v>
      </c>
      <c r="E104" s="47"/>
      <c r="F104" s="65">
        <f t="shared" si="25"/>
        <v>3</v>
      </c>
      <c r="G104" s="65">
        <f t="shared" si="33"/>
        <v>3</v>
      </c>
      <c r="H104" s="66">
        <f t="shared" si="27"/>
        <v>165</v>
      </c>
      <c r="I104" s="67">
        <f t="shared" si="34"/>
        <v>165</v>
      </c>
    </row>
    <row r="106" spans="1:9" x14ac:dyDescent="0.25">
      <c r="B106" s="80"/>
      <c r="C106" s="80"/>
      <c r="H106" s="5"/>
      <c r="I106" s="5"/>
    </row>
  </sheetData>
  <mergeCells count="4">
    <mergeCell ref="H2:H3"/>
    <mergeCell ref="I2:I3"/>
    <mergeCell ref="F2:F3"/>
    <mergeCell ref="G2:G3"/>
  </mergeCells>
  <phoneticPr fontId="7" type="noConversion"/>
  <pageMargins left="0.78740157480314965" right="0.78740157480314965" top="0.39370078740157483" bottom="0.39370078740157483" header="0" footer="0"/>
  <pageSetup paperSize="9" orientation="portrait" copies="1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zoomScale="130" zoomScaleNormal="130" workbookViewId="0">
      <pane ySplit="3" topLeftCell="A88" activePane="bottomLeft" state="frozen"/>
      <selection pane="bottomLeft"/>
    </sheetView>
  </sheetViews>
  <sheetFormatPr defaultColWidth="9.109375" defaultRowHeight="13.2" x14ac:dyDescent="0.25"/>
  <cols>
    <col min="1" max="1" width="17.33203125" style="4" customWidth="1"/>
    <col min="2" max="9" width="4" style="4" customWidth="1"/>
    <col min="10" max="13" width="5.6640625" style="4" customWidth="1"/>
    <col min="14" max="16384" width="9.109375" style="4"/>
  </cols>
  <sheetData>
    <row r="1" spans="1:13" ht="27.75" customHeight="1" thickBot="1" x14ac:dyDescent="0.35">
      <c r="A1" s="26" t="s">
        <v>131</v>
      </c>
      <c r="M1" s="27" t="s">
        <v>29</v>
      </c>
    </row>
    <row r="2" spans="1:13" s="6" customFormat="1" ht="54.75" customHeight="1" x14ac:dyDescent="0.25">
      <c r="A2" s="14"/>
      <c r="B2" s="13" t="s">
        <v>0</v>
      </c>
      <c r="C2" s="13" t="s">
        <v>1</v>
      </c>
      <c r="D2" s="13" t="s">
        <v>0</v>
      </c>
      <c r="E2" s="13" t="s">
        <v>1</v>
      </c>
      <c r="F2" s="13" t="s">
        <v>0</v>
      </c>
      <c r="G2" s="13" t="s">
        <v>1</v>
      </c>
      <c r="H2" s="13" t="s">
        <v>0</v>
      </c>
      <c r="I2" s="13" t="s">
        <v>1</v>
      </c>
      <c r="J2" s="120" t="s">
        <v>147</v>
      </c>
      <c r="K2" s="118" t="s">
        <v>32</v>
      </c>
      <c r="L2" s="112" t="s">
        <v>30</v>
      </c>
      <c r="M2" s="114" t="s">
        <v>31</v>
      </c>
    </row>
    <row r="3" spans="1:13" ht="18" customHeight="1" thickBot="1" x14ac:dyDescent="0.3">
      <c r="A3" s="15"/>
      <c r="B3" s="3">
        <v>4</v>
      </c>
      <c r="C3" s="3">
        <v>5</v>
      </c>
      <c r="D3" s="3">
        <v>11</v>
      </c>
      <c r="E3" s="3">
        <v>12</v>
      </c>
      <c r="F3" s="3">
        <v>18</v>
      </c>
      <c r="G3" s="3">
        <v>19</v>
      </c>
      <c r="H3" s="3">
        <v>25</v>
      </c>
      <c r="I3" s="3">
        <v>26</v>
      </c>
      <c r="J3" s="121"/>
      <c r="K3" s="119"/>
      <c r="L3" s="113"/>
      <c r="M3" s="115"/>
    </row>
    <row r="4" spans="1:13" x14ac:dyDescent="0.25">
      <c r="A4" s="9" t="s">
        <v>87</v>
      </c>
      <c r="B4" s="41"/>
      <c r="C4" s="41"/>
      <c r="D4" s="41"/>
      <c r="E4" s="41"/>
      <c r="F4" s="41"/>
      <c r="G4" s="41"/>
      <c r="H4" s="41"/>
      <c r="I4" s="41">
        <v>67</v>
      </c>
      <c r="J4" s="48">
        <f>COUNT(B4:I4)</f>
        <v>1</v>
      </c>
      <c r="K4" s="44">
        <f>SUM(feb!F4 + J4)</f>
        <v>2</v>
      </c>
      <c r="L4" s="45">
        <f t="shared" ref="L4:L35" si="0">SUM(B4:I4)</f>
        <v>67</v>
      </c>
      <c r="M4" s="46">
        <f>SUM(feb!H4 + L4)</f>
        <v>143</v>
      </c>
    </row>
    <row r="5" spans="1:13" x14ac:dyDescent="0.25">
      <c r="A5" s="9" t="s">
        <v>2</v>
      </c>
      <c r="B5" s="41"/>
      <c r="C5" s="41"/>
      <c r="D5" s="41">
        <v>81</v>
      </c>
      <c r="E5" s="41"/>
      <c r="F5" s="41"/>
      <c r="G5" s="41"/>
      <c r="H5" s="41"/>
      <c r="I5" s="41"/>
      <c r="J5" s="48">
        <f t="shared" ref="J5:J68" si="1">COUNT(B5:I5)</f>
        <v>1</v>
      </c>
      <c r="K5" s="44">
        <f>SUM(feb!F5 + J5)</f>
        <v>1</v>
      </c>
      <c r="L5" s="45">
        <f t="shared" si="0"/>
        <v>81</v>
      </c>
      <c r="M5" s="46">
        <f>SUM(feb!H5 + L5)</f>
        <v>81</v>
      </c>
    </row>
    <row r="6" spans="1:13" x14ac:dyDescent="0.25">
      <c r="A6" s="9" t="s">
        <v>24</v>
      </c>
      <c r="B6" s="41"/>
      <c r="C6" s="41"/>
      <c r="D6" s="41"/>
      <c r="E6" s="41"/>
      <c r="F6" s="41"/>
      <c r="G6" s="41"/>
      <c r="H6" s="41"/>
      <c r="I6" s="41"/>
      <c r="J6" s="48">
        <f t="shared" si="1"/>
        <v>0</v>
      </c>
      <c r="K6" s="44">
        <f>SUM(feb!F6 + J6)</f>
        <v>0</v>
      </c>
      <c r="L6" s="45">
        <f t="shared" si="0"/>
        <v>0</v>
      </c>
      <c r="M6" s="46">
        <f>SUM(feb!H6 + L6)</f>
        <v>0</v>
      </c>
    </row>
    <row r="7" spans="1:13" x14ac:dyDescent="0.25">
      <c r="A7" s="9" t="s">
        <v>65</v>
      </c>
      <c r="B7" s="41"/>
      <c r="C7" s="41">
        <v>64</v>
      </c>
      <c r="D7" s="41"/>
      <c r="E7" s="41">
        <v>61</v>
      </c>
      <c r="F7" s="41"/>
      <c r="G7" s="41"/>
      <c r="H7" s="41"/>
      <c r="I7" s="41"/>
      <c r="J7" s="48">
        <f t="shared" si="1"/>
        <v>2</v>
      </c>
      <c r="K7" s="44">
        <f>SUM(feb!F7 + J7)</f>
        <v>3</v>
      </c>
      <c r="L7" s="45">
        <f t="shared" si="0"/>
        <v>125</v>
      </c>
      <c r="M7" s="46">
        <f>SUM(feb!H7 + L7)</f>
        <v>186</v>
      </c>
    </row>
    <row r="8" spans="1:13" x14ac:dyDescent="0.25">
      <c r="A8" s="9" t="s">
        <v>58</v>
      </c>
      <c r="B8" s="41"/>
      <c r="C8" s="41"/>
      <c r="D8" s="41"/>
      <c r="E8" s="41"/>
      <c r="F8" s="41"/>
      <c r="G8" s="41"/>
      <c r="H8" s="41"/>
      <c r="I8" s="41"/>
      <c r="J8" s="48">
        <f t="shared" si="1"/>
        <v>0</v>
      </c>
      <c r="K8" s="44">
        <f>SUM(feb!F8 + J8)</f>
        <v>0</v>
      </c>
      <c r="L8" s="45">
        <f t="shared" si="0"/>
        <v>0</v>
      </c>
      <c r="M8" s="46">
        <f>SUM(feb!H8 + L8)</f>
        <v>0</v>
      </c>
    </row>
    <row r="9" spans="1:13" x14ac:dyDescent="0.25">
      <c r="A9" s="9" t="s">
        <v>62</v>
      </c>
      <c r="B9" s="41"/>
      <c r="C9" s="41"/>
      <c r="D9" s="41">
        <v>81</v>
      </c>
      <c r="E9" s="41">
        <v>60</v>
      </c>
      <c r="F9" s="41"/>
      <c r="G9" s="41"/>
      <c r="H9" s="41"/>
      <c r="I9" s="41">
        <v>63</v>
      </c>
      <c r="J9" s="48">
        <f t="shared" si="1"/>
        <v>3</v>
      </c>
      <c r="K9" s="44">
        <f>SUM(feb!F9 + J9)</f>
        <v>5</v>
      </c>
      <c r="L9" s="45">
        <f t="shared" si="0"/>
        <v>204</v>
      </c>
      <c r="M9" s="46">
        <f>SUM(feb!H9 + L9)</f>
        <v>320</v>
      </c>
    </row>
    <row r="10" spans="1:13" x14ac:dyDescent="0.25">
      <c r="A10" s="9" t="s">
        <v>3</v>
      </c>
      <c r="B10" s="41"/>
      <c r="C10" s="41">
        <v>64</v>
      </c>
      <c r="D10" s="41"/>
      <c r="E10" s="41">
        <v>61</v>
      </c>
      <c r="F10" s="41"/>
      <c r="G10" s="41"/>
      <c r="H10" s="41"/>
      <c r="I10" s="41">
        <v>67</v>
      </c>
      <c r="J10" s="48">
        <f t="shared" si="1"/>
        <v>3</v>
      </c>
      <c r="K10" s="44">
        <f>SUM(feb!F10 + J10)</f>
        <v>5</v>
      </c>
      <c r="L10" s="45">
        <f t="shared" si="0"/>
        <v>192</v>
      </c>
      <c r="M10" s="46">
        <f>SUM(feb!H10 + L10)</f>
        <v>315</v>
      </c>
    </row>
    <row r="11" spans="1:13" x14ac:dyDescent="0.25">
      <c r="A11" s="9" t="s">
        <v>61</v>
      </c>
      <c r="B11" s="41">
        <v>87</v>
      </c>
      <c r="C11" s="41">
        <v>64</v>
      </c>
      <c r="D11" s="41"/>
      <c r="E11" s="41"/>
      <c r="F11" s="41"/>
      <c r="G11" s="41"/>
      <c r="H11" s="41">
        <v>108</v>
      </c>
      <c r="I11" s="41"/>
      <c r="J11" s="48">
        <f t="shared" si="1"/>
        <v>3</v>
      </c>
      <c r="K11" s="44">
        <f>SUM(feb!F11 + J11)</f>
        <v>5</v>
      </c>
      <c r="L11" s="45">
        <f t="shared" si="0"/>
        <v>259</v>
      </c>
      <c r="M11" s="46">
        <f>SUM(feb!H11 + L11)</f>
        <v>382</v>
      </c>
    </row>
    <row r="12" spans="1:13" x14ac:dyDescent="0.25">
      <c r="A12" s="9" t="s">
        <v>46</v>
      </c>
      <c r="B12" s="41">
        <v>76</v>
      </c>
      <c r="C12" s="41">
        <v>53</v>
      </c>
      <c r="D12" s="41"/>
      <c r="E12" s="41">
        <v>60</v>
      </c>
      <c r="F12" s="41"/>
      <c r="G12" s="41">
        <v>61</v>
      </c>
      <c r="H12" s="41">
        <v>93</v>
      </c>
      <c r="I12" s="41">
        <v>63</v>
      </c>
      <c r="J12" s="48">
        <f t="shared" si="1"/>
        <v>6</v>
      </c>
      <c r="K12" s="44">
        <f>SUM(feb!F12 + J12)</f>
        <v>10</v>
      </c>
      <c r="L12" s="45">
        <f t="shared" si="0"/>
        <v>406</v>
      </c>
      <c r="M12" s="46">
        <f>SUM(feb!H12 + L12)</f>
        <v>642</v>
      </c>
    </row>
    <row r="13" spans="1:13" x14ac:dyDescent="0.25">
      <c r="A13" s="9" t="s">
        <v>50</v>
      </c>
      <c r="B13" s="41">
        <v>87</v>
      </c>
      <c r="C13" s="41">
        <v>64</v>
      </c>
      <c r="D13" s="41">
        <v>97</v>
      </c>
      <c r="E13" s="41">
        <v>61</v>
      </c>
      <c r="F13" s="41"/>
      <c r="G13" s="41">
        <v>65</v>
      </c>
      <c r="H13" s="41">
        <v>108</v>
      </c>
      <c r="I13" s="41">
        <v>67</v>
      </c>
      <c r="J13" s="48">
        <f t="shared" si="1"/>
        <v>7</v>
      </c>
      <c r="K13" s="44">
        <f>SUM(feb!F13 + J13)</f>
        <v>11</v>
      </c>
      <c r="L13" s="45">
        <f t="shared" si="0"/>
        <v>549</v>
      </c>
      <c r="M13" s="46">
        <f>SUM(feb!H13 + L13)</f>
        <v>823</v>
      </c>
    </row>
    <row r="14" spans="1:13" x14ac:dyDescent="0.25">
      <c r="A14" s="9" t="s">
        <v>47</v>
      </c>
      <c r="B14" s="41"/>
      <c r="C14" s="41"/>
      <c r="D14" s="41"/>
      <c r="E14" s="41"/>
      <c r="F14" s="41"/>
      <c r="G14" s="41"/>
      <c r="H14" s="41"/>
      <c r="I14" s="41"/>
      <c r="J14" s="48">
        <f t="shared" si="1"/>
        <v>0</v>
      </c>
      <c r="K14" s="44">
        <f>SUM(feb!F14 + J14)</f>
        <v>0</v>
      </c>
      <c r="L14" s="45">
        <f t="shared" si="0"/>
        <v>0</v>
      </c>
      <c r="M14" s="46">
        <f>SUM(feb!H14 + L14)</f>
        <v>0</v>
      </c>
    </row>
    <row r="15" spans="1:13" x14ac:dyDescent="0.25">
      <c r="A15" s="9" t="s">
        <v>54</v>
      </c>
      <c r="B15" s="41"/>
      <c r="C15" s="41">
        <v>53</v>
      </c>
      <c r="D15" s="41">
        <v>81</v>
      </c>
      <c r="E15" s="41"/>
      <c r="F15" s="41"/>
      <c r="G15" s="41"/>
      <c r="H15" s="41"/>
      <c r="I15" s="41"/>
      <c r="J15" s="48">
        <f t="shared" si="1"/>
        <v>2</v>
      </c>
      <c r="K15" s="44">
        <f>SUM(feb!F15 + J15)</f>
        <v>3</v>
      </c>
      <c r="L15" s="45">
        <f t="shared" si="0"/>
        <v>134</v>
      </c>
      <c r="M15" s="46">
        <f>SUM(feb!H15 + L15)</f>
        <v>190</v>
      </c>
    </row>
    <row r="16" spans="1:13" x14ac:dyDescent="0.25">
      <c r="A16" s="9" t="s">
        <v>126</v>
      </c>
      <c r="B16" s="41"/>
      <c r="C16" s="41">
        <v>50</v>
      </c>
      <c r="D16" s="41">
        <v>54</v>
      </c>
      <c r="E16" s="41">
        <v>60</v>
      </c>
      <c r="F16" s="41"/>
      <c r="G16" s="41"/>
      <c r="H16" s="41">
        <v>60</v>
      </c>
      <c r="I16" s="41">
        <v>51</v>
      </c>
      <c r="J16" s="48">
        <f t="shared" si="1"/>
        <v>5</v>
      </c>
      <c r="K16" s="44">
        <f>SUM(feb!F16 + J16)</f>
        <v>5</v>
      </c>
      <c r="L16" s="45">
        <f t="shared" si="0"/>
        <v>275</v>
      </c>
      <c r="M16" s="46">
        <f>SUM(feb!H16 + L16)</f>
        <v>275</v>
      </c>
    </row>
    <row r="17" spans="1:13" x14ac:dyDescent="0.25">
      <c r="A17" s="9" t="s">
        <v>117</v>
      </c>
      <c r="B17" s="41">
        <v>76</v>
      </c>
      <c r="C17" s="41">
        <v>53</v>
      </c>
      <c r="D17" s="41"/>
      <c r="E17" s="41">
        <v>60</v>
      </c>
      <c r="F17" s="41"/>
      <c r="G17" s="41"/>
      <c r="H17" s="41">
        <v>93</v>
      </c>
      <c r="I17" s="41">
        <v>63</v>
      </c>
      <c r="J17" s="48">
        <f t="shared" si="1"/>
        <v>5</v>
      </c>
      <c r="K17" s="44">
        <f>SUM(feb!F17 + J17)</f>
        <v>9</v>
      </c>
      <c r="L17" s="45">
        <f t="shared" si="0"/>
        <v>345</v>
      </c>
      <c r="M17" s="46">
        <f>SUM(feb!H17 + L17)</f>
        <v>581</v>
      </c>
    </row>
    <row r="18" spans="1:13" x14ac:dyDescent="0.25">
      <c r="A18" s="9" t="s">
        <v>68</v>
      </c>
      <c r="B18" s="41"/>
      <c r="C18" s="41"/>
      <c r="D18" s="41">
        <v>54</v>
      </c>
      <c r="E18" s="41"/>
      <c r="F18" s="41"/>
      <c r="G18" s="41"/>
      <c r="H18" s="41"/>
      <c r="I18" s="41">
        <v>51</v>
      </c>
      <c r="J18" s="48">
        <f t="shared" si="1"/>
        <v>2</v>
      </c>
      <c r="K18" s="44">
        <f>SUM(feb!F18 + J18)</f>
        <v>2</v>
      </c>
      <c r="L18" s="45">
        <f t="shared" si="0"/>
        <v>105</v>
      </c>
      <c r="M18" s="46">
        <f>SUM(feb!H18 + L18)</f>
        <v>105</v>
      </c>
    </row>
    <row r="19" spans="1:13" x14ac:dyDescent="0.25">
      <c r="A19" s="9" t="s">
        <v>99</v>
      </c>
      <c r="B19" s="41"/>
      <c r="C19" s="41"/>
      <c r="D19" s="41">
        <v>54</v>
      </c>
      <c r="E19" s="41">
        <v>60</v>
      </c>
      <c r="F19" s="41"/>
      <c r="G19" s="41"/>
      <c r="H19" s="41">
        <v>60</v>
      </c>
      <c r="I19" s="41">
        <v>51</v>
      </c>
      <c r="J19" s="48">
        <f t="shared" si="1"/>
        <v>4</v>
      </c>
      <c r="K19" s="44">
        <f>SUM(feb!F19 + J19)</f>
        <v>8</v>
      </c>
      <c r="L19" s="45">
        <f t="shared" si="0"/>
        <v>225</v>
      </c>
      <c r="M19" s="46">
        <f>SUM(feb!H19 + L19)</f>
        <v>440</v>
      </c>
    </row>
    <row r="20" spans="1:13" x14ac:dyDescent="0.25">
      <c r="A20" s="9" t="s">
        <v>4</v>
      </c>
      <c r="B20" s="41"/>
      <c r="C20" s="41"/>
      <c r="D20" s="41"/>
      <c r="E20" s="41"/>
      <c r="F20" s="41"/>
      <c r="G20" s="41"/>
      <c r="H20" s="41"/>
      <c r="I20" s="41"/>
      <c r="J20" s="48">
        <f t="shared" si="1"/>
        <v>0</v>
      </c>
      <c r="K20" s="44">
        <f>SUM(feb!F20 + J20)</f>
        <v>0</v>
      </c>
      <c r="L20" s="45">
        <f t="shared" si="0"/>
        <v>0</v>
      </c>
      <c r="M20" s="46">
        <f>SUM(feb!H20 + L20)</f>
        <v>0</v>
      </c>
    </row>
    <row r="21" spans="1:13" x14ac:dyDescent="0.25">
      <c r="A21" s="9" t="s">
        <v>73</v>
      </c>
      <c r="B21" s="41"/>
      <c r="C21" s="41"/>
      <c r="D21" s="41"/>
      <c r="E21" s="41"/>
      <c r="F21" s="41"/>
      <c r="G21" s="41">
        <v>65</v>
      </c>
      <c r="H21" s="41"/>
      <c r="I21" s="41"/>
      <c r="J21" s="48">
        <f t="shared" si="1"/>
        <v>1</v>
      </c>
      <c r="K21" s="44">
        <f>SUM(feb!F21 + J21)</f>
        <v>1</v>
      </c>
      <c r="L21" s="45">
        <f t="shared" si="0"/>
        <v>65</v>
      </c>
      <c r="M21" s="46">
        <f>SUM(feb!H21 + L21)</f>
        <v>65</v>
      </c>
    </row>
    <row r="22" spans="1:13" x14ac:dyDescent="0.25">
      <c r="A22" s="9" t="s">
        <v>85</v>
      </c>
      <c r="B22" s="41"/>
      <c r="C22" s="41">
        <v>64</v>
      </c>
      <c r="D22" s="41">
        <v>97</v>
      </c>
      <c r="E22" s="41"/>
      <c r="F22" s="41"/>
      <c r="G22" s="41"/>
      <c r="H22" s="41">
        <v>108</v>
      </c>
      <c r="I22" s="41"/>
      <c r="J22" s="48">
        <f t="shared" si="1"/>
        <v>3</v>
      </c>
      <c r="K22" s="44">
        <f>SUM(feb!F22 + J22)</f>
        <v>5</v>
      </c>
      <c r="L22" s="45">
        <f t="shared" si="0"/>
        <v>269</v>
      </c>
      <c r="M22" s="46">
        <f>SUM(feb!H22 + L22)</f>
        <v>411</v>
      </c>
    </row>
    <row r="23" spans="1:13" x14ac:dyDescent="0.25">
      <c r="A23" s="9" t="s">
        <v>5</v>
      </c>
      <c r="B23" s="41"/>
      <c r="C23" s="41"/>
      <c r="D23" s="41"/>
      <c r="E23" s="41"/>
      <c r="F23" s="41"/>
      <c r="G23" s="41"/>
      <c r="H23" s="41"/>
      <c r="I23" s="41">
        <v>67</v>
      </c>
      <c r="J23" s="48">
        <f t="shared" si="1"/>
        <v>1</v>
      </c>
      <c r="K23" s="44">
        <f>SUM(feb!F23 + J23)</f>
        <v>1</v>
      </c>
      <c r="L23" s="45">
        <f t="shared" si="0"/>
        <v>67</v>
      </c>
      <c r="M23" s="46">
        <f>SUM(feb!H23 + L23)</f>
        <v>67</v>
      </c>
    </row>
    <row r="24" spans="1:13" x14ac:dyDescent="0.25">
      <c r="A24" s="9" t="s">
        <v>90</v>
      </c>
      <c r="B24" s="41"/>
      <c r="C24" s="41"/>
      <c r="D24" s="41"/>
      <c r="E24" s="41"/>
      <c r="F24" s="41"/>
      <c r="G24" s="41"/>
      <c r="H24" s="41"/>
      <c r="I24" s="41"/>
      <c r="J24" s="48">
        <f t="shared" si="1"/>
        <v>0</v>
      </c>
      <c r="K24" s="44">
        <f>SUM(feb!F24 + J24)</f>
        <v>0</v>
      </c>
      <c r="L24" s="45">
        <f t="shared" si="0"/>
        <v>0</v>
      </c>
      <c r="M24" s="46">
        <f>SUM(feb!H24 + L24)</f>
        <v>0</v>
      </c>
    </row>
    <row r="25" spans="1:13" x14ac:dyDescent="0.25">
      <c r="A25" s="9" t="s">
        <v>27</v>
      </c>
      <c r="B25" s="41"/>
      <c r="C25" s="41">
        <v>64</v>
      </c>
      <c r="D25" s="41"/>
      <c r="E25" s="41"/>
      <c r="F25" s="41"/>
      <c r="G25" s="41"/>
      <c r="H25" s="41"/>
      <c r="I25" s="41"/>
      <c r="J25" s="48">
        <f t="shared" si="1"/>
        <v>1</v>
      </c>
      <c r="K25" s="44">
        <f>SUM(feb!F25 + J25)</f>
        <v>2</v>
      </c>
      <c r="L25" s="45">
        <f t="shared" si="0"/>
        <v>64</v>
      </c>
      <c r="M25" s="46">
        <f>SUM(feb!H25 + L25)</f>
        <v>126</v>
      </c>
    </row>
    <row r="26" spans="1:13" x14ac:dyDescent="0.25">
      <c r="A26" s="9" t="s">
        <v>105</v>
      </c>
      <c r="B26" s="41">
        <v>76</v>
      </c>
      <c r="C26" s="41">
        <v>53</v>
      </c>
      <c r="D26" s="41">
        <v>81</v>
      </c>
      <c r="E26" s="41">
        <v>60</v>
      </c>
      <c r="F26" s="41"/>
      <c r="G26" s="41">
        <v>61</v>
      </c>
      <c r="H26" s="41">
        <v>93</v>
      </c>
      <c r="I26" s="41">
        <v>63</v>
      </c>
      <c r="J26" s="48">
        <f t="shared" si="1"/>
        <v>7</v>
      </c>
      <c r="K26" s="44">
        <f>SUM(feb!F26 + J26)</f>
        <v>11</v>
      </c>
      <c r="L26" s="45">
        <f t="shared" si="0"/>
        <v>487</v>
      </c>
      <c r="M26" s="46">
        <f>SUM(feb!H26 + L26)</f>
        <v>723</v>
      </c>
    </row>
    <row r="27" spans="1:13" x14ac:dyDescent="0.25">
      <c r="A27" s="9" t="s">
        <v>69</v>
      </c>
      <c r="B27" s="41"/>
      <c r="C27" s="41"/>
      <c r="D27" s="41"/>
      <c r="E27" s="41">
        <v>61</v>
      </c>
      <c r="F27" s="41"/>
      <c r="G27" s="41"/>
      <c r="H27" s="41"/>
      <c r="I27" s="41"/>
      <c r="J27" s="48">
        <f t="shared" si="1"/>
        <v>1</v>
      </c>
      <c r="K27" s="44">
        <f>SUM(feb!F27 + J27)</f>
        <v>2</v>
      </c>
      <c r="L27" s="45">
        <f t="shared" si="0"/>
        <v>61</v>
      </c>
      <c r="M27" s="46">
        <f>SUM(feb!H27 + L27)</f>
        <v>123</v>
      </c>
    </row>
    <row r="28" spans="1:13" x14ac:dyDescent="0.25">
      <c r="A28" s="9" t="s">
        <v>70</v>
      </c>
      <c r="B28" s="41">
        <v>76</v>
      </c>
      <c r="C28" s="41">
        <v>53</v>
      </c>
      <c r="D28" s="41">
        <v>81</v>
      </c>
      <c r="E28" s="41">
        <v>60</v>
      </c>
      <c r="F28" s="41"/>
      <c r="G28" s="41"/>
      <c r="H28" s="41">
        <v>93</v>
      </c>
      <c r="I28" s="41">
        <v>63</v>
      </c>
      <c r="J28" s="48">
        <f t="shared" si="1"/>
        <v>6</v>
      </c>
      <c r="K28" s="44">
        <f>SUM(feb!F28 + J28)</f>
        <v>8</v>
      </c>
      <c r="L28" s="45">
        <f t="shared" si="0"/>
        <v>426</v>
      </c>
      <c r="M28" s="46">
        <f>SUM(feb!H28 + L28)</f>
        <v>545</v>
      </c>
    </row>
    <row r="29" spans="1:13" x14ac:dyDescent="0.25">
      <c r="A29" s="9" t="s">
        <v>6</v>
      </c>
      <c r="B29" s="41">
        <v>76</v>
      </c>
      <c r="C29" s="41">
        <v>53</v>
      </c>
      <c r="D29" s="41">
        <v>81</v>
      </c>
      <c r="E29" s="41">
        <v>60</v>
      </c>
      <c r="F29" s="41"/>
      <c r="G29" s="41">
        <v>61</v>
      </c>
      <c r="H29" s="41">
        <v>93</v>
      </c>
      <c r="I29" s="41">
        <v>63</v>
      </c>
      <c r="J29" s="48">
        <f t="shared" si="1"/>
        <v>7</v>
      </c>
      <c r="K29" s="44">
        <f>SUM(feb!F29 + J29)</f>
        <v>11</v>
      </c>
      <c r="L29" s="45">
        <f t="shared" si="0"/>
        <v>487</v>
      </c>
      <c r="M29" s="46">
        <f>SUM(feb!H29 + L29)</f>
        <v>723</v>
      </c>
    </row>
    <row r="30" spans="1:13" x14ac:dyDescent="0.25">
      <c r="A30" s="9" t="s">
        <v>7</v>
      </c>
      <c r="B30" s="41"/>
      <c r="C30" s="41"/>
      <c r="D30" s="41"/>
      <c r="E30" s="41"/>
      <c r="F30" s="41"/>
      <c r="G30" s="41"/>
      <c r="H30" s="41"/>
      <c r="I30" s="41"/>
      <c r="J30" s="48">
        <f t="shared" si="1"/>
        <v>0</v>
      </c>
      <c r="K30" s="44">
        <f>SUM(feb!F30 + J30)</f>
        <v>0</v>
      </c>
      <c r="L30" s="45">
        <f t="shared" si="0"/>
        <v>0</v>
      </c>
      <c r="M30" s="46">
        <f>SUM(feb!H30 + L30)</f>
        <v>0</v>
      </c>
    </row>
    <row r="31" spans="1:13" x14ac:dyDescent="0.25">
      <c r="A31" s="9" t="s">
        <v>127</v>
      </c>
      <c r="B31" s="41"/>
      <c r="C31" s="41"/>
      <c r="D31" s="41"/>
      <c r="E31" s="41"/>
      <c r="F31" s="41"/>
      <c r="G31" s="41"/>
      <c r="H31" s="41"/>
      <c r="I31" s="41">
        <v>51</v>
      </c>
      <c r="J31" s="48">
        <f t="shared" si="1"/>
        <v>1</v>
      </c>
      <c r="K31" s="44">
        <f>SUM(feb!F31 + J31)</f>
        <v>1</v>
      </c>
      <c r="L31" s="45">
        <f t="shared" si="0"/>
        <v>51</v>
      </c>
      <c r="M31" s="46">
        <f>SUM(feb!H31 + L31)</f>
        <v>51</v>
      </c>
    </row>
    <row r="32" spans="1:13" x14ac:dyDescent="0.25">
      <c r="A32" s="9" t="s">
        <v>8</v>
      </c>
      <c r="B32" s="41">
        <v>87</v>
      </c>
      <c r="C32" s="41">
        <v>64</v>
      </c>
      <c r="D32" s="41">
        <v>97</v>
      </c>
      <c r="E32" s="41">
        <v>61</v>
      </c>
      <c r="F32" s="41">
        <v>70</v>
      </c>
      <c r="G32" s="41">
        <v>65</v>
      </c>
      <c r="H32" s="41">
        <v>108</v>
      </c>
      <c r="I32" s="41">
        <v>67</v>
      </c>
      <c r="J32" s="48">
        <f t="shared" si="1"/>
        <v>8</v>
      </c>
      <c r="K32" s="44">
        <f>SUM(feb!F32 + J32)</f>
        <v>12</v>
      </c>
      <c r="L32" s="45">
        <f t="shared" si="0"/>
        <v>619</v>
      </c>
      <c r="M32" s="46">
        <f>SUM(feb!H32 + L32)</f>
        <v>898</v>
      </c>
    </row>
    <row r="33" spans="1:13" x14ac:dyDescent="0.25">
      <c r="A33" s="9" t="s">
        <v>107</v>
      </c>
      <c r="B33" s="41"/>
      <c r="C33" s="41">
        <v>64</v>
      </c>
      <c r="D33" s="41"/>
      <c r="E33" s="41">
        <v>61</v>
      </c>
      <c r="F33" s="41"/>
      <c r="G33" s="41"/>
      <c r="H33" s="41"/>
      <c r="I33" s="41">
        <v>67</v>
      </c>
      <c r="J33" s="48">
        <f t="shared" si="1"/>
        <v>3</v>
      </c>
      <c r="K33" s="44">
        <f>SUM(feb!F33 + J33)</f>
        <v>4</v>
      </c>
      <c r="L33" s="45">
        <f t="shared" si="0"/>
        <v>192</v>
      </c>
      <c r="M33" s="46">
        <f>SUM(feb!H33 + L33)</f>
        <v>268</v>
      </c>
    </row>
    <row r="34" spans="1:13" x14ac:dyDescent="0.25">
      <c r="A34" s="20" t="s">
        <v>82</v>
      </c>
      <c r="B34" s="41"/>
      <c r="C34" s="41">
        <v>64</v>
      </c>
      <c r="D34" s="41"/>
      <c r="E34" s="41">
        <v>61</v>
      </c>
      <c r="F34" s="41"/>
      <c r="G34" s="41">
        <v>65</v>
      </c>
      <c r="H34" s="41"/>
      <c r="I34" s="41">
        <v>67</v>
      </c>
      <c r="J34" s="48">
        <f t="shared" si="1"/>
        <v>4</v>
      </c>
      <c r="K34" s="44">
        <f>SUM(feb!F34 + J34)</f>
        <v>7</v>
      </c>
      <c r="L34" s="45">
        <f t="shared" si="0"/>
        <v>257</v>
      </c>
      <c r="M34" s="46">
        <f>SUM(feb!H34 + L34)</f>
        <v>456</v>
      </c>
    </row>
    <row r="35" spans="1:13" x14ac:dyDescent="0.25">
      <c r="A35" s="20" t="s">
        <v>98</v>
      </c>
      <c r="B35" s="41"/>
      <c r="C35" s="41"/>
      <c r="D35" s="41"/>
      <c r="E35" s="41">
        <v>52</v>
      </c>
      <c r="F35" s="41"/>
      <c r="G35" s="41"/>
      <c r="H35" s="41"/>
      <c r="I35" s="41"/>
      <c r="J35" s="48">
        <f t="shared" si="1"/>
        <v>1</v>
      </c>
      <c r="K35" s="44">
        <f>SUM(feb!F35 + J35)</f>
        <v>1</v>
      </c>
      <c r="L35" s="45">
        <f t="shared" si="0"/>
        <v>52</v>
      </c>
      <c r="M35" s="46">
        <f>SUM(feb!H35 + L35)</f>
        <v>52</v>
      </c>
    </row>
    <row r="36" spans="1:13" x14ac:dyDescent="0.25">
      <c r="A36" s="20" t="s">
        <v>100</v>
      </c>
      <c r="B36" s="41"/>
      <c r="C36" s="41"/>
      <c r="D36" s="41"/>
      <c r="E36" s="41"/>
      <c r="F36" s="41"/>
      <c r="G36" s="41"/>
      <c r="H36" s="41"/>
      <c r="I36" s="41"/>
      <c r="J36" s="48">
        <f t="shared" si="1"/>
        <v>0</v>
      </c>
      <c r="K36" s="44">
        <f>SUM(feb!F36 + J36)</f>
        <v>1</v>
      </c>
      <c r="L36" s="45">
        <f t="shared" ref="L36:L69" si="2">SUM(B36:I36)</f>
        <v>0</v>
      </c>
      <c r="M36" s="46">
        <f>SUM(feb!H36 + L36)</f>
        <v>76</v>
      </c>
    </row>
    <row r="37" spans="1:13" x14ac:dyDescent="0.25">
      <c r="A37" s="20" t="s">
        <v>109</v>
      </c>
      <c r="B37" s="41"/>
      <c r="C37" s="41"/>
      <c r="D37" s="41"/>
      <c r="E37" s="41">
        <v>61</v>
      </c>
      <c r="F37" s="41"/>
      <c r="G37" s="41">
        <v>65</v>
      </c>
      <c r="H37" s="41">
        <v>108</v>
      </c>
      <c r="I37" s="41"/>
      <c r="J37" s="48">
        <f t="shared" si="1"/>
        <v>3</v>
      </c>
      <c r="K37" s="44">
        <f>SUM(feb!F37 + J37)</f>
        <v>6</v>
      </c>
      <c r="L37" s="45">
        <f t="shared" si="2"/>
        <v>234</v>
      </c>
      <c r="M37" s="46">
        <f>SUM(feb!H37 + L37)</f>
        <v>437</v>
      </c>
    </row>
    <row r="38" spans="1:13" x14ac:dyDescent="0.25">
      <c r="A38" s="20" t="s">
        <v>116</v>
      </c>
      <c r="B38" s="41">
        <v>76</v>
      </c>
      <c r="C38" s="41">
        <v>53</v>
      </c>
      <c r="D38" s="41">
        <v>81</v>
      </c>
      <c r="E38" s="41">
        <v>60</v>
      </c>
      <c r="F38" s="41"/>
      <c r="G38" s="41">
        <v>61</v>
      </c>
      <c r="H38" s="41">
        <v>93</v>
      </c>
      <c r="I38" s="41">
        <v>63</v>
      </c>
      <c r="J38" s="48">
        <f t="shared" si="1"/>
        <v>7</v>
      </c>
      <c r="K38" s="44">
        <f>SUM(feb!F38 + J38)</f>
        <v>11</v>
      </c>
      <c r="L38" s="45">
        <f t="shared" si="2"/>
        <v>487</v>
      </c>
      <c r="M38" s="46">
        <f>SUM(feb!H38 + L38)</f>
        <v>723</v>
      </c>
    </row>
    <row r="39" spans="1:13" x14ac:dyDescent="0.25">
      <c r="A39" s="20" t="s">
        <v>74</v>
      </c>
      <c r="B39" s="41"/>
      <c r="C39" s="41"/>
      <c r="D39" s="41"/>
      <c r="E39" s="41"/>
      <c r="F39" s="41"/>
      <c r="G39" s="41"/>
      <c r="H39" s="41"/>
      <c r="I39" s="41"/>
      <c r="J39" s="48">
        <f t="shared" si="1"/>
        <v>0</v>
      </c>
      <c r="K39" s="44">
        <f>SUM(feb!F39 + J39)</f>
        <v>0</v>
      </c>
      <c r="L39" s="45">
        <f t="shared" si="2"/>
        <v>0</v>
      </c>
      <c r="M39" s="46">
        <f>SUM(feb!H39 + L39)</f>
        <v>0</v>
      </c>
    </row>
    <row r="40" spans="1:13" x14ac:dyDescent="0.25">
      <c r="A40" s="20" t="s">
        <v>94</v>
      </c>
      <c r="B40" s="41"/>
      <c r="C40" s="41">
        <v>64</v>
      </c>
      <c r="D40" s="41">
        <v>97</v>
      </c>
      <c r="E40" s="41">
        <v>61</v>
      </c>
      <c r="F40" s="41"/>
      <c r="G40" s="41"/>
      <c r="H40" s="41">
        <v>108</v>
      </c>
      <c r="I40" s="41"/>
      <c r="J40" s="48">
        <f t="shared" si="1"/>
        <v>4</v>
      </c>
      <c r="K40" s="44">
        <f>SUM(feb!F40 + J40)</f>
        <v>4</v>
      </c>
      <c r="L40" s="45">
        <f t="shared" si="2"/>
        <v>330</v>
      </c>
      <c r="M40" s="46">
        <f>SUM(feb!H40 + L40)</f>
        <v>330</v>
      </c>
    </row>
    <row r="41" spans="1:13" x14ac:dyDescent="0.25">
      <c r="A41" s="9" t="s">
        <v>79</v>
      </c>
      <c r="B41" s="41"/>
      <c r="C41" s="41"/>
      <c r="D41" s="41"/>
      <c r="E41" s="41"/>
      <c r="F41" s="41"/>
      <c r="G41" s="41"/>
      <c r="H41" s="41"/>
      <c r="I41" s="41"/>
      <c r="J41" s="48">
        <f t="shared" si="1"/>
        <v>0</v>
      </c>
      <c r="K41" s="44">
        <f>SUM(feb!F41 + J41)</f>
        <v>0</v>
      </c>
      <c r="L41" s="45">
        <f t="shared" si="2"/>
        <v>0</v>
      </c>
      <c r="M41" s="46">
        <f>SUM(feb!H41 + L41)</f>
        <v>0</v>
      </c>
    </row>
    <row r="42" spans="1:13" x14ac:dyDescent="0.25">
      <c r="A42" s="9" t="s">
        <v>9</v>
      </c>
      <c r="B42" s="41"/>
      <c r="C42" s="41">
        <v>50</v>
      </c>
      <c r="D42" s="41">
        <v>67</v>
      </c>
      <c r="E42" s="41"/>
      <c r="F42" s="41"/>
      <c r="G42" s="41"/>
      <c r="H42" s="41">
        <v>70</v>
      </c>
      <c r="I42" s="41">
        <v>51</v>
      </c>
      <c r="J42" s="48">
        <f t="shared" si="1"/>
        <v>4</v>
      </c>
      <c r="K42" s="44">
        <f>SUM(feb!F42 + J42)</f>
        <v>4</v>
      </c>
      <c r="L42" s="45">
        <f t="shared" si="2"/>
        <v>238</v>
      </c>
      <c r="M42" s="46">
        <f>SUM(feb!H42 + L42)</f>
        <v>238</v>
      </c>
    </row>
    <row r="43" spans="1:13" x14ac:dyDescent="0.25">
      <c r="A43" s="9" t="s">
        <v>52</v>
      </c>
      <c r="B43" s="41">
        <v>61</v>
      </c>
      <c r="C43" s="41">
        <v>50</v>
      </c>
      <c r="D43" s="41">
        <v>67</v>
      </c>
      <c r="E43" s="41">
        <v>52</v>
      </c>
      <c r="F43" s="41">
        <v>72</v>
      </c>
      <c r="G43" s="41">
        <v>50</v>
      </c>
      <c r="H43" s="41">
        <v>70</v>
      </c>
      <c r="I43" s="41">
        <v>51</v>
      </c>
      <c r="J43" s="48">
        <f t="shared" si="1"/>
        <v>8</v>
      </c>
      <c r="K43" s="44">
        <f>SUM(feb!F43 + J43)</f>
        <v>12</v>
      </c>
      <c r="L43" s="45">
        <f t="shared" si="2"/>
        <v>473</v>
      </c>
      <c r="M43" s="46">
        <f>SUM(feb!H43 + L43)</f>
        <v>698</v>
      </c>
    </row>
    <row r="44" spans="1:13" x14ac:dyDescent="0.25">
      <c r="A44" s="9" t="s">
        <v>114</v>
      </c>
      <c r="B44" s="41"/>
      <c r="C44" s="41"/>
      <c r="D44" s="41">
        <v>81</v>
      </c>
      <c r="E44" s="41"/>
      <c r="F44" s="41"/>
      <c r="G44" s="41"/>
      <c r="H44" s="41">
        <v>93</v>
      </c>
      <c r="I44" s="41"/>
      <c r="J44" s="48">
        <f t="shared" si="1"/>
        <v>2</v>
      </c>
      <c r="K44" s="44">
        <f>SUM(feb!F44 + J44)</f>
        <v>3</v>
      </c>
      <c r="L44" s="45">
        <f t="shared" si="2"/>
        <v>174</v>
      </c>
      <c r="M44" s="46">
        <f>SUM(feb!H44 + L44)</f>
        <v>237</v>
      </c>
    </row>
    <row r="45" spans="1:13" x14ac:dyDescent="0.25">
      <c r="A45" s="9" t="s">
        <v>83</v>
      </c>
      <c r="B45" s="41"/>
      <c r="C45" s="41"/>
      <c r="D45" s="41"/>
      <c r="E45" s="41"/>
      <c r="F45" s="41"/>
      <c r="G45" s="41">
        <v>65</v>
      </c>
      <c r="H45" s="41">
        <v>108</v>
      </c>
      <c r="I45" s="41">
        <v>67</v>
      </c>
      <c r="J45" s="48">
        <f t="shared" si="1"/>
        <v>3</v>
      </c>
      <c r="K45" s="44">
        <f>SUM(feb!F45 + J45)</f>
        <v>6</v>
      </c>
      <c r="L45" s="45">
        <f t="shared" si="2"/>
        <v>240</v>
      </c>
      <c r="M45" s="46">
        <f>SUM(feb!H45 + L45)</f>
        <v>439</v>
      </c>
    </row>
    <row r="46" spans="1:13" x14ac:dyDescent="0.25">
      <c r="A46" s="9" t="s">
        <v>115</v>
      </c>
      <c r="B46" s="41"/>
      <c r="C46" s="41"/>
      <c r="D46" s="41"/>
      <c r="E46" s="41"/>
      <c r="F46" s="41"/>
      <c r="G46" s="41"/>
      <c r="H46" s="41"/>
      <c r="I46" s="41"/>
      <c r="J46" s="48">
        <f t="shared" si="1"/>
        <v>0</v>
      </c>
      <c r="K46" s="44">
        <f>SUM(feb!F46 + J46)</f>
        <v>0</v>
      </c>
      <c r="L46" s="45">
        <f t="shared" si="2"/>
        <v>0</v>
      </c>
      <c r="M46" s="46">
        <f>SUM(feb!H46 + L46)</f>
        <v>0</v>
      </c>
    </row>
    <row r="47" spans="1:13" x14ac:dyDescent="0.25">
      <c r="A47" s="9" t="s">
        <v>26</v>
      </c>
      <c r="B47" s="41"/>
      <c r="C47" s="41">
        <v>64</v>
      </c>
      <c r="D47" s="41"/>
      <c r="E47" s="41"/>
      <c r="F47" s="41"/>
      <c r="G47" s="41"/>
      <c r="H47" s="41"/>
      <c r="I47" s="41">
        <v>67</v>
      </c>
      <c r="J47" s="48">
        <f t="shared" si="1"/>
        <v>2</v>
      </c>
      <c r="K47" s="44">
        <f>SUM(feb!F47 + J47)</f>
        <v>4</v>
      </c>
      <c r="L47" s="45">
        <f t="shared" si="2"/>
        <v>131</v>
      </c>
      <c r="M47" s="46">
        <f>SUM(feb!H47 + L47)</f>
        <v>254</v>
      </c>
    </row>
    <row r="48" spans="1:13" x14ac:dyDescent="0.25">
      <c r="A48" s="9" t="s">
        <v>66</v>
      </c>
      <c r="B48" s="41"/>
      <c r="C48" s="41"/>
      <c r="D48" s="41"/>
      <c r="E48" s="41"/>
      <c r="F48" s="41"/>
      <c r="G48" s="41"/>
      <c r="H48" s="41"/>
      <c r="I48" s="41"/>
      <c r="J48" s="48">
        <f t="shared" si="1"/>
        <v>0</v>
      </c>
      <c r="K48" s="44">
        <f>SUM(feb!F48 + J48)</f>
        <v>0</v>
      </c>
      <c r="L48" s="45">
        <f t="shared" si="2"/>
        <v>0</v>
      </c>
      <c r="M48" s="46">
        <f>SUM(feb!H48 + L48)</f>
        <v>0</v>
      </c>
    </row>
    <row r="49" spans="1:13" x14ac:dyDescent="0.25">
      <c r="A49" s="9" t="s">
        <v>10</v>
      </c>
      <c r="B49" s="41"/>
      <c r="C49" s="41"/>
      <c r="D49" s="41"/>
      <c r="E49" s="41"/>
      <c r="F49" s="41"/>
      <c r="G49" s="41"/>
      <c r="H49" s="41"/>
      <c r="I49" s="41"/>
      <c r="J49" s="48">
        <f t="shared" si="1"/>
        <v>0</v>
      </c>
      <c r="K49" s="44">
        <f>SUM(feb!F49 + J49)</f>
        <v>0</v>
      </c>
      <c r="L49" s="45">
        <f t="shared" si="2"/>
        <v>0</v>
      </c>
      <c r="M49" s="46">
        <f>SUM(feb!H49 + L49)</f>
        <v>0</v>
      </c>
    </row>
    <row r="50" spans="1:13" x14ac:dyDescent="0.25">
      <c r="A50" s="9" t="s">
        <v>81</v>
      </c>
      <c r="B50" s="41"/>
      <c r="C50" s="41">
        <v>53</v>
      </c>
      <c r="D50" s="41">
        <v>81</v>
      </c>
      <c r="E50" s="41">
        <v>60</v>
      </c>
      <c r="F50" s="41"/>
      <c r="G50" s="41">
        <v>61</v>
      </c>
      <c r="H50" s="41">
        <v>93</v>
      </c>
      <c r="I50" s="41">
        <v>63</v>
      </c>
      <c r="J50" s="48">
        <f t="shared" si="1"/>
        <v>6</v>
      </c>
      <c r="K50" s="44">
        <f>SUM(feb!F50 + J50)</f>
        <v>9</v>
      </c>
      <c r="L50" s="45">
        <f t="shared" si="2"/>
        <v>411</v>
      </c>
      <c r="M50" s="46">
        <f>SUM(feb!H50 + L50)</f>
        <v>584</v>
      </c>
    </row>
    <row r="51" spans="1:13" x14ac:dyDescent="0.25">
      <c r="A51" s="9" t="s">
        <v>11</v>
      </c>
      <c r="B51" s="41">
        <v>87</v>
      </c>
      <c r="C51" s="41">
        <v>64</v>
      </c>
      <c r="D51" s="41"/>
      <c r="E51" s="41"/>
      <c r="F51" s="41"/>
      <c r="G51" s="41">
        <v>65</v>
      </c>
      <c r="H51" s="41">
        <v>108</v>
      </c>
      <c r="I51" s="41">
        <v>67</v>
      </c>
      <c r="J51" s="48">
        <f t="shared" si="1"/>
        <v>5</v>
      </c>
      <c r="K51" s="44">
        <f>SUM(feb!F51 + J51)</f>
        <v>7</v>
      </c>
      <c r="L51" s="45">
        <f t="shared" si="2"/>
        <v>391</v>
      </c>
      <c r="M51" s="46">
        <f>SUM(feb!H51 + L51)</f>
        <v>532</v>
      </c>
    </row>
    <row r="52" spans="1:13" x14ac:dyDescent="0.25">
      <c r="A52" s="9" t="s">
        <v>55</v>
      </c>
      <c r="B52" s="41"/>
      <c r="C52" s="41">
        <v>50</v>
      </c>
      <c r="D52" s="41">
        <v>54</v>
      </c>
      <c r="E52" s="41">
        <v>52</v>
      </c>
      <c r="F52" s="41"/>
      <c r="G52" s="41"/>
      <c r="H52" s="41">
        <v>60</v>
      </c>
      <c r="I52" s="41">
        <v>51</v>
      </c>
      <c r="J52" s="48">
        <f t="shared" si="1"/>
        <v>5</v>
      </c>
      <c r="K52" s="44">
        <f>SUM(feb!F52 + J52)</f>
        <v>9</v>
      </c>
      <c r="L52" s="45">
        <f t="shared" si="2"/>
        <v>267</v>
      </c>
      <c r="M52" s="46">
        <f>SUM(feb!H52 + L52)</f>
        <v>473</v>
      </c>
    </row>
    <row r="53" spans="1:13" x14ac:dyDescent="0.25">
      <c r="A53" s="9" t="s">
        <v>12</v>
      </c>
      <c r="B53" s="41"/>
      <c r="C53" s="41">
        <v>50</v>
      </c>
      <c r="D53" s="41"/>
      <c r="E53" s="41">
        <v>52</v>
      </c>
      <c r="F53" s="41"/>
      <c r="G53" s="41"/>
      <c r="H53" s="41"/>
      <c r="I53" s="41">
        <v>51</v>
      </c>
      <c r="J53" s="48">
        <f t="shared" si="1"/>
        <v>3</v>
      </c>
      <c r="K53" s="44">
        <f>SUM(feb!F53 + J53)</f>
        <v>4</v>
      </c>
      <c r="L53" s="45">
        <f t="shared" si="2"/>
        <v>153</v>
      </c>
      <c r="M53" s="46">
        <f>SUM(feb!H53 + L53)</f>
        <v>203</v>
      </c>
    </row>
    <row r="54" spans="1:13" x14ac:dyDescent="0.25">
      <c r="A54" s="9" t="s">
        <v>13</v>
      </c>
      <c r="B54" s="41"/>
      <c r="C54" s="41"/>
      <c r="D54" s="41"/>
      <c r="E54" s="41"/>
      <c r="F54" s="41"/>
      <c r="G54" s="41"/>
      <c r="H54" s="41"/>
      <c r="I54" s="41"/>
      <c r="J54" s="48">
        <f t="shared" si="1"/>
        <v>0</v>
      </c>
      <c r="K54" s="44">
        <f>SUM(feb!F54 + J54)</f>
        <v>0</v>
      </c>
      <c r="L54" s="45">
        <f t="shared" si="2"/>
        <v>0</v>
      </c>
      <c r="M54" s="46">
        <f>SUM(feb!H54 + L54)</f>
        <v>0</v>
      </c>
    </row>
    <row r="55" spans="1:13" x14ac:dyDescent="0.25">
      <c r="A55" s="9" t="s">
        <v>51</v>
      </c>
      <c r="B55" s="41"/>
      <c r="C55" s="41">
        <v>64</v>
      </c>
      <c r="D55" s="41"/>
      <c r="E55" s="41">
        <v>61</v>
      </c>
      <c r="F55" s="41"/>
      <c r="G55" s="41"/>
      <c r="H55" s="41">
        <v>108</v>
      </c>
      <c r="I55" s="41">
        <v>67</v>
      </c>
      <c r="J55" s="48">
        <f t="shared" si="1"/>
        <v>4</v>
      </c>
      <c r="K55" s="44">
        <f>SUM(feb!F55 + J55)</f>
        <v>6</v>
      </c>
      <c r="L55" s="45">
        <f t="shared" si="2"/>
        <v>300</v>
      </c>
      <c r="M55" s="46">
        <f>SUM(feb!H55 + L55)</f>
        <v>423</v>
      </c>
    </row>
    <row r="56" spans="1:13" x14ac:dyDescent="0.25">
      <c r="A56" s="9" t="s">
        <v>25</v>
      </c>
      <c r="B56" s="41"/>
      <c r="C56" s="41"/>
      <c r="D56" s="41"/>
      <c r="E56" s="41"/>
      <c r="F56" s="41"/>
      <c r="G56" s="41"/>
      <c r="H56" s="41"/>
      <c r="I56" s="41"/>
      <c r="J56" s="48">
        <f t="shared" si="1"/>
        <v>0</v>
      </c>
      <c r="K56" s="44">
        <f>SUM(feb!F56 + J56)</f>
        <v>0</v>
      </c>
      <c r="L56" s="45">
        <f t="shared" si="2"/>
        <v>0</v>
      </c>
      <c r="M56" s="46">
        <f>SUM(feb!H56 + L56)</f>
        <v>0</v>
      </c>
    </row>
    <row r="57" spans="1:13" x14ac:dyDescent="0.25">
      <c r="A57" s="9" t="s">
        <v>144</v>
      </c>
      <c r="B57" s="41"/>
      <c r="C57" s="41"/>
      <c r="D57" s="41"/>
      <c r="E57" s="41"/>
      <c r="F57" s="41"/>
      <c r="G57" s="41"/>
      <c r="H57" s="41"/>
      <c r="I57" s="41"/>
      <c r="J57" s="48">
        <f t="shared" si="1"/>
        <v>0</v>
      </c>
      <c r="K57" s="44">
        <f>SUM(feb!F57 + J57)</f>
        <v>0</v>
      </c>
      <c r="L57" s="45">
        <f t="shared" ref="L57" si="3">SUM(B57:I57)</f>
        <v>0</v>
      </c>
      <c r="M57" s="46">
        <f>SUM(feb!H57 + L57)</f>
        <v>0</v>
      </c>
    </row>
    <row r="58" spans="1:13" x14ac:dyDescent="0.25">
      <c r="A58" s="9" t="s">
        <v>88</v>
      </c>
      <c r="B58" s="41">
        <v>76</v>
      </c>
      <c r="C58" s="41">
        <v>53</v>
      </c>
      <c r="D58" s="41">
        <v>81</v>
      </c>
      <c r="E58" s="41">
        <v>60</v>
      </c>
      <c r="F58" s="41"/>
      <c r="G58" s="41">
        <v>61</v>
      </c>
      <c r="H58" s="41">
        <v>70</v>
      </c>
      <c r="I58" s="41">
        <v>63</v>
      </c>
      <c r="J58" s="48">
        <f t="shared" si="1"/>
        <v>7</v>
      </c>
      <c r="K58" s="44">
        <f>SUM(feb!F58 + J58)</f>
        <v>10</v>
      </c>
      <c r="L58" s="45">
        <f t="shared" si="2"/>
        <v>464</v>
      </c>
      <c r="M58" s="46">
        <f>SUM(feb!H58 + L58)</f>
        <v>637</v>
      </c>
    </row>
    <row r="59" spans="1:13" x14ac:dyDescent="0.25">
      <c r="A59" s="9" t="s">
        <v>71</v>
      </c>
      <c r="B59" s="41">
        <v>76</v>
      </c>
      <c r="C59" s="41">
        <v>53</v>
      </c>
      <c r="D59" s="41">
        <v>81</v>
      </c>
      <c r="E59" s="41">
        <v>60</v>
      </c>
      <c r="F59" s="41"/>
      <c r="G59" s="41">
        <v>61</v>
      </c>
      <c r="H59" s="41">
        <v>93</v>
      </c>
      <c r="I59" s="41">
        <v>63</v>
      </c>
      <c r="J59" s="48">
        <f t="shared" si="1"/>
        <v>7</v>
      </c>
      <c r="K59" s="44">
        <f>SUM(feb!F59 + J59)</f>
        <v>9</v>
      </c>
      <c r="L59" s="45">
        <f t="shared" si="2"/>
        <v>487</v>
      </c>
      <c r="M59" s="46">
        <f>SUM(feb!H59 + L59)</f>
        <v>604</v>
      </c>
    </row>
    <row r="60" spans="1:13" x14ac:dyDescent="0.25">
      <c r="A60" s="9" t="s">
        <v>110</v>
      </c>
      <c r="B60" s="41"/>
      <c r="C60" s="41"/>
      <c r="D60" s="41"/>
      <c r="E60" s="41"/>
      <c r="F60" s="41"/>
      <c r="G60" s="41"/>
      <c r="H60" s="41"/>
      <c r="I60" s="41"/>
      <c r="J60" s="48">
        <f t="shared" si="1"/>
        <v>0</v>
      </c>
      <c r="K60" s="44">
        <f>SUM(feb!F60 + J60)</f>
        <v>0</v>
      </c>
      <c r="L60" s="45">
        <f t="shared" si="2"/>
        <v>0</v>
      </c>
      <c r="M60" s="46">
        <f>SUM(feb!H60 + L60)</f>
        <v>0</v>
      </c>
    </row>
    <row r="61" spans="1:13" x14ac:dyDescent="0.25">
      <c r="A61" s="9" t="s">
        <v>59</v>
      </c>
      <c r="B61" s="41"/>
      <c r="C61" s="41"/>
      <c r="D61" s="41"/>
      <c r="E61" s="41"/>
      <c r="F61" s="41"/>
      <c r="G61" s="41"/>
      <c r="H61" s="41"/>
      <c r="I61" s="41"/>
      <c r="J61" s="48">
        <f t="shared" si="1"/>
        <v>0</v>
      </c>
      <c r="K61" s="44">
        <f>SUM(feb!F61 + J61)</f>
        <v>2</v>
      </c>
      <c r="L61" s="45">
        <f t="shared" si="2"/>
        <v>0</v>
      </c>
      <c r="M61" s="46">
        <f>SUM(feb!H61 + L61)</f>
        <v>117</v>
      </c>
    </row>
    <row r="62" spans="1:13" x14ac:dyDescent="0.25">
      <c r="A62" s="9" t="s">
        <v>53</v>
      </c>
      <c r="B62" s="41">
        <v>76</v>
      </c>
      <c r="C62" s="41">
        <v>53</v>
      </c>
      <c r="D62" s="41">
        <v>81</v>
      </c>
      <c r="E62" s="41">
        <v>60</v>
      </c>
      <c r="F62" s="41"/>
      <c r="G62" s="41"/>
      <c r="H62" s="41">
        <v>93</v>
      </c>
      <c r="I62" s="41">
        <v>63</v>
      </c>
      <c r="J62" s="48">
        <f t="shared" si="1"/>
        <v>6</v>
      </c>
      <c r="K62" s="44">
        <f>SUM(feb!F62 + J62)</f>
        <v>10</v>
      </c>
      <c r="L62" s="45">
        <f t="shared" si="2"/>
        <v>426</v>
      </c>
      <c r="M62" s="46">
        <f>SUM(feb!H62 + L62)</f>
        <v>662</v>
      </c>
    </row>
    <row r="63" spans="1:13" x14ac:dyDescent="0.25">
      <c r="A63" s="9" t="s">
        <v>72</v>
      </c>
      <c r="B63" s="41"/>
      <c r="C63" s="41"/>
      <c r="D63" s="41"/>
      <c r="E63" s="41">
        <v>52</v>
      </c>
      <c r="F63" s="41"/>
      <c r="G63" s="41">
        <v>50</v>
      </c>
      <c r="H63" s="41"/>
      <c r="I63" s="41">
        <v>51</v>
      </c>
      <c r="J63" s="48">
        <f t="shared" si="1"/>
        <v>3</v>
      </c>
      <c r="K63" s="44">
        <f>SUM(feb!F63 + J63)</f>
        <v>3</v>
      </c>
      <c r="L63" s="45">
        <f t="shared" si="2"/>
        <v>153</v>
      </c>
      <c r="M63" s="46">
        <f>SUM(feb!H63 + L63)</f>
        <v>153</v>
      </c>
    </row>
    <row r="64" spans="1:13" x14ac:dyDescent="0.25">
      <c r="A64" s="9" t="s">
        <v>14</v>
      </c>
      <c r="B64" s="41"/>
      <c r="C64" s="41"/>
      <c r="D64" s="41"/>
      <c r="E64" s="41"/>
      <c r="F64" s="41"/>
      <c r="G64" s="41"/>
      <c r="H64" s="41"/>
      <c r="I64" s="41"/>
      <c r="J64" s="48">
        <f t="shared" si="1"/>
        <v>0</v>
      </c>
      <c r="K64" s="44">
        <f>SUM(feb!F64 + J64)</f>
        <v>0</v>
      </c>
      <c r="L64" s="45">
        <f t="shared" si="2"/>
        <v>0</v>
      </c>
      <c r="M64" s="46">
        <f>SUM(feb!H64 + L64)</f>
        <v>0</v>
      </c>
    </row>
    <row r="65" spans="1:13" x14ac:dyDescent="0.25">
      <c r="A65" s="9" t="s">
        <v>63</v>
      </c>
      <c r="B65" s="41"/>
      <c r="C65" s="41"/>
      <c r="D65" s="41"/>
      <c r="E65" s="41"/>
      <c r="F65" s="41"/>
      <c r="G65" s="41"/>
      <c r="H65" s="41"/>
      <c r="I65" s="41"/>
      <c r="J65" s="48">
        <f t="shared" si="1"/>
        <v>0</v>
      </c>
      <c r="K65" s="44">
        <f>SUM(feb!F65 + J65)</f>
        <v>0</v>
      </c>
      <c r="L65" s="45">
        <f t="shared" si="2"/>
        <v>0</v>
      </c>
      <c r="M65" s="46">
        <f>SUM(feb!H65 + L65)</f>
        <v>0</v>
      </c>
    </row>
    <row r="66" spans="1:13" x14ac:dyDescent="0.25">
      <c r="A66" s="9" t="s">
        <v>75</v>
      </c>
      <c r="B66" s="41"/>
      <c r="C66" s="41">
        <v>64</v>
      </c>
      <c r="D66" s="41">
        <v>97</v>
      </c>
      <c r="E66" s="41">
        <v>61</v>
      </c>
      <c r="F66" s="41"/>
      <c r="G66" s="41"/>
      <c r="H66" s="41">
        <v>108</v>
      </c>
      <c r="I66" s="41">
        <v>67</v>
      </c>
      <c r="J66" s="48">
        <f t="shared" si="1"/>
        <v>5</v>
      </c>
      <c r="K66" s="44">
        <f>SUM(feb!F66 + J66)</f>
        <v>7</v>
      </c>
      <c r="L66" s="45">
        <f t="shared" si="2"/>
        <v>397</v>
      </c>
      <c r="M66" s="46">
        <f>SUM(feb!H66 + L66)</f>
        <v>535</v>
      </c>
    </row>
    <row r="67" spans="1:13" x14ac:dyDescent="0.25">
      <c r="A67" s="9" t="s">
        <v>146</v>
      </c>
      <c r="B67" s="41">
        <v>76</v>
      </c>
      <c r="C67" s="41">
        <v>53</v>
      </c>
      <c r="D67" s="41">
        <v>81</v>
      </c>
      <c r="E67" s="41">
        <v>60</v>
      </c>
      <c r="F67" s="41"/>
      <c r="G67" s="41">
        <v>61</v>
      </c>
      <c r="H67" s="41">
        <v>93</v>
      </c>
      <c r="I67" s="41">
        <v>63</v>
      </c>
      <c r="J67" s="48">
        <f t="shared" si="1"/>
        <v>7</v>
      </c>
      <c r="K67" s="44">
        <f>SUM(feb!F67 + J67)</f>
        <v>11</v>
      </c>
      <c r="L67" s="45">
        <f t="shared" ref="L67" si="4">SUM(B67:I67)</f>
        <v>487</v>
      </c>
      <c r="M67" s="46">
        <f>SUM(feb!H67 + L67)</f>
        <v>723</v>
      </c>
    </row>
    <row r="68" spans="1:13" x14ac:dyDescent="0.25">
      <c r="A68" s="9" t="s">
        <v>15</v>
      </c>
      <c r="B68" s="41">
        <v>87</v>
      </c>
      <c r="C68" s="41">
        <v>64</v>
      </c>
      <c r="D68" s="41"/>
      <c r="E68" s="41">
        <v>61</v>
      </c>
      <c r="F68" s="41"/>
      <c r="G68" s="41"/>
      <c r="H68" s="41"/>
      <c r="I68" s="41">
        <v>67</v>
      </c>
      <c r="J68" s="48">
        <f t="shared" si="1"/>
        <v>4</v>
      </c>
      <c r="K68" s="44">
        <f>SUM(feb!F68 + J68)</f>
        <v>5</v>
      </c>
      <c r="L68" s="45">
        <f t="shared" si="2"/>
        <v>279</v>
      </c>
      <c r="M68" s="46">
        <f>SUM(feb!H68 + L68)</f>
        <v>340</v>
      </c>
    </row>
    <row r="69" spans="1:13" x14ac:dyDescent="0.25">
      <c r="A69" s="9" t="s">
        <v>49</v>
      </c>
      <c r="B69" s="41">
        <v>93</v>
      </c>
      <c r="C69" s="41">
        <v>64</v>
      </c>
      <c r="D69" s="41">
        <v>97</v>
      </c>
      <c r="E69" s="41">
        <v>61</v>
      </c>
      <c r="F69" s="41">
        <v>92</v>
      </c>
      <c r="G69" s="41">
        <v>65</v>
      </c>
      <c r="H69" s="41">
        <v>108</v>
      </c>
      <c r="I69" s="41">
        <v>70</v>
      </c>
      <c r="J69" s="48">
        <f t="shared" ref="J69:J104" si="5">COUNT(B69:I69)</f>
        <v>8</v>
      </c>
      <c r="K69" s="44">
        <f>SUM(feb!F69 + J69)</f>
        <v>12</v>
      </c>
      <c r="L69" s="45">
        <f t="shared" si="2"/>
        <v>650</v>
      </c>
      <c r="M69" s="46">
        <f>SUM(feb!H69 + L69)</f>
        <v>929</v>
      </c>
    </row>
    <row r="70" spans="1:13" x14ac:dyDescent="0.25">
      <c r="A70" s="9" t="s">
        <v>89</v>
      </c>
      <c r="B70" s="41"/>
      <c r="C70" s="41">
        <v>50</v>
      </c>
      <c r="D70" s="41">
        <v>54</v>
      </c>
      <c r="E70" s="41">
        <v>52</v>
      </c>
      <c r="F70" s="41"/>
      <c r="G70" s="41"/>
      <c r="H70" s="41">
        <v>60</v>
      </c>
      <c r="I70" s="41">
        <v>51</v>
      </c>
      <c r="J70" s="48">
        <f t="shared" si="5"/>
        <v>5</v>
      </c>
      <c r="K70" s="44">
        <f>SUM(feb!F70 + J70)</f>
        <v>6</v>
      </c>
      <c r="L70" s="45">
        <f t="shared" ref="L70:L104" si="6">SUM(B70:I70)</f>
        <v>267</v>
      </c>
      <c r="M70" s="46">
        <f>SUM(feb!H70 + L70)</f>
        <v>317</v>
      </c>
    </row>
    <row r="71" spans="1:13" x14ac:dyDescent="0.25">
      <c r="A71" s="9" t="s">
        <v>16</v>
      </c>
      <c r="B71" s="41">
        <v>87</v>
      </c>
      <c r="C71" s="41">
        <v>64</v>
      </c>
      <c r="D71" s="41">
        <v>97</v>
      </c>
      <c r="E71" s="41">
        <v>61</v>
      </c>
      <c r="F71" s="41"/>
      <c r="G71" s="41">
        <v>65</v>
      </c>
      <c r="H71" s="41">
        <v>108</v>
      </c>
      <c r="I71" s="41">
        <v>67</v>
      </c>
      <c r="J71" s="48">
        <f t="shared" si="5"/>
        <v>7</v>
      </c>
      <c r="K71" s="44">
        <f>SUM(feb!F71 + J71)</f>
        <v>11</v>
      </c>
      <c r="L71" s="45">
        <f t="shared" si="6"/>
        <v>549</v>
      </c>
      <c r="M71" s="46">
        <f>SUM(feb!H71 + L71)</f>
        <v>828</v>
      </c>
    </row>
    <row r="72" spans="1:13" x14ac:dyDescent="0.25">
      <c r="A72" s="9" t="s">
        <v>48</v>
      </c>
      <c r="B72" s="41"/>
      <c r="C72" s="41"/>
      <c r="D72" s="41">
        <v>54</v>
      </c>
      <c r="E72" s="41"/>
      <c r="F72" s="41"/>
      <c r="G72" s="41"/>
      <c r="H72" s="41"/>
      <c r="I72" s="41"/>
      <c r="J72" s="48">
        <f t="shared" si="5"/>
        <v>1</v>
      </c>
      <c r="K72" s="44">
        <f>SUM(feb!F72 + J72)</f>
        <v>2</v>
      </c>
      <c r="L72" s="45">
        <f t="shared" si="6"/>
        <v>54</v>
      </c>
      <c r="M72" s="46">
        <f>SUM(feb!H72 + L72)</f>
        <v>104</v>
      </c>
    </row>
    <row r="73" spans="1:13" x14ac:dyDescent="0.25">
      <c r="A73" s="9" t="s">
        <v>17</v>
      </c>
      <c r="B73" s="41"/>
      <c r="C73" s="41"/>
      <c r="D73" s="41"/>
      <c r="E73" s="41"/>
      <c r="F73" s="41"/>
      <c r="G73" s="41"/>
      <c r="H73" s="41"/>
      <c r="I73" s="41"/>
      <c r="J73" s="48">
        <f t="shared" si="5"/>
        <v>0</v>
      </c>
      <c r="K73" s="44">
        <f>SUM(feb!F73 + J73)</f>
        <v>0</v>
      </c>
      <c r="L73" s="45">
        <f t="shared" si="6"/>
        <v>0</v>
      </c>
      <c r="M73" s="46">
        <f>SUM(feb!H73 + L73)</f>
        <v>0</v>
      </c>
    </row>
    <row r="74" spans="1:13" x14ac:dyDescent="0.25">
      <c r="A74" s="9" t="s">
        <v>56</v>
      </c>
      <c r="B74" s="41"/>
      <c r="C74" s="41"/>
      <c r="D74" s="41"/>
      <c r="E74" s="41"/>
      <c r="F74" s="41"/>
      <c r="G74" s="41">
        <v>65</v>
      </c>
      <c r="H74" s="41">
        <v>108</v>
      </c>
      <c r="I74" s="41">
        <v>67</v>
      </c>
      <c r="J74" s="48">
        <f t="shared" si="5"/>
        <v>3</v>
      </c>
      <c r="K74" s="44">
        <f>SUM(feb!F74 + J74)</f>
        <v>7</v>
      </c>
      <c r="L74" s="45">
        <f t="shared" si="6"/>
        <v>240</v>
      </c>
      <c r="M74" s="46">
        <f>SUM(feb!H74 + L74)</f>
        <v>519</v>
      </c>
    </row>
    <row r="75" spans="1:13" x14ac:dyDescent="0.25">
      <c r="A75" s="9" t="s">
        <v>108</v>
      </c>
      <c r="B75" s="41">
        <v>93</v>
      </c>
      <c r="C75" s="41"/>
      <c r="D75" s="41"/>
      <c r="E75" s="41"/>
      <c r="F75" s="41"/>
      <c r="G75" s="41"/>
      <c r="H75" s="41">
        <v>108</v>
      </c>
      <c r="I75" s="41">
        <v>70</v>
      </c>
      <c r="J75" s="48">
        <f t="shared" si="5"/>
        <v>3</v>
      </c>
      <c r="K75" s="44">
        <f>SUM(feb!F75 + J75)</f>
        <v>6</v>
      </c>
      <c r="L75" s="45">
        <f t="shared" si="6"/>
        <v>271</v>
      </c>
      <c r="M75" s="46">
        <f>SUM(feb!H75 + L75)</f>
        <v>470</v>
      </c>
    </row>
    <row r="76" spans="1:13" x14ac:dyDescent="0.25">
      <c r="A76" s="9" t="s">
        <v>57</v>
      </c>
      <c r="B76" s="41"/>
      <c r="C76" s="41"/>
      <c r="D76" s="41"/>
      <c r="E76" s="41"/>
      <c r="F76" s="41"/>
      <c r="G76" s="41"/>
      <c r="H76" s="41"/>
      <c r="I76" s="41"/>
      <c r="J76" s="48">
        <f t="shared" si="5"/>
        <v>0</v>
      </c>
      <c r="K76" s="44">
        <f>SUM(feb!F76 + J76)</f>
        <v>0</v>
      </c>
      <c r="L76" s="45">
        <f t="shared" si="6"/>
        <v>0</v>
      </c>
      <c r="M76" s="46">
        <f>SUM(feb!H76 + L76)</f>
        <v>0</v>
      </c>
    </row>
    <row r="77" spans="1:13" x14ac:dyDescent="0.25">
      <c r="A77" s="9" t="s">
        <v>18</v>
      </c>
      <c r="B77" s="41"/>
      <c r="C77" s="41"/>
      <c r="D77" s="41"/>
      <c r="E77" s="41"/>
      <c r="F77" s="41"/>
      <c r="G77" s="41"/>
      <c r="H77" s="41"/>
      <c r="I77" s="41"/>
      <c r="J77" s="48">
        <f t="shared" si="5"/>
        <v>0</v>
      </c>
      <c r="K77" s="44">
        <f>SUM(feb!F77 + J77)</f>
        <v>0</v>
      </c>
      <c r="L77" s="45">
        <f t="shared" si="6"/>
        <v>0</v>
      </c>
      <c r="M77" s="46">
        <f>SUM(feb!H77 + L77)</f>
        <v>0</v>
      </c>
    </row>
    <row r="78" spans="1:13" x14ac:dyDescent="0.25">
      <c r="A78" s="9" t="s">
        <v>84</v>
      </c>
      <c r="B78" s="41">
        <v>87</v>
      </c>
      <c r="C78" s="41">
        <v>64</v>
      </c>
      <c r="D78" s="41">
        <v>97</v>
      </c>
      <c r="E78" s="41">
        <v>61</v>
      </c>
      <c r="F78" s="41">
        <v>70</v>
      </c>
      <c r="G78" s="41">
        <v>65</v>
      </c>
      <c r="H78" s="41"/>
      <c r="I78" s="41">
        <v>67</v>
      </c>
      <c r="J78" s="48">
        <f t="shared" si="5"/>
        <v>7</v>
      </c>
      <c r="K78" s="44">
        <f>SUM(feb!F78 + J78)</f>
        <v>8</v>
      </c>
      <c r="L78" s="45">
        <f t="shared" si="6"/>
        <v>511</v>
      </c>
      <c r="M78" s="46">
        <f>SUM(feb!H78 + L78)</f>
        <v>587</v>
      </c>
    </row>
    <row r="79" spans="1:13" x14ac:dyDescent="0.25">
      <c r="A79" s="9" t="s">
        <v>19</v>
      </c>
      <c r="B79" s="41">
        <v>87</v>
      </c>
      <c r="C79" s="41"/>
      <c r="D79" s="41">
        <v>97</v>
      </c>
      <c r="E79" s="41">
        <v>61</v>
      </c>
      <c r="F79" s="41"/>
      <c r="G79" s="41">
        <v>65</v>
      </c>
      <c r="H79" s="41"/>
      <c r="I79" s="41">
        <v>67</v>
      </c>
      <c r="J79" s="48">
        <f t="shared" si="5"/>
        <v>5</v>
      </c>
      <c r="K79" s="44">
        <f>SUM(feb!F79 + J79)</f>
        <v>8</v>
      </c>
      <c r="L79" s="45">
        <f t="shared" si="6"/>
        <v>377</v>
      </c>
      <c r="M79" s="46">
        <f>SUM(feb!H79 + L79)</f>
        <v>576</v>
      </c>
    </row>
    <row r="80" spans="1:13" x14ac:dyDescent="0.25">
      <c r="A80" s="9" t="s">
        <v>20</v>
      </c>
      <c r="B80" s="41"/>
      <c r="C80" s="41">
        <v>64</v>
      </c>
      <c r="D80" s="41"/>
      <c r="E80" s="41">
        <v>61</v>
      </c>
      <c r="F80" s="41"/>
      <c r="G80" s="41">
        <v>65</v>
      </c>
      <c r="H80" s="41"/>
      <c r="I80" s="41">
        <v>67</v>
      </c>
      <c r="J80" s="48">
        <f t="shared" si="5"/>
        <v>4</v>
      </c>
      <c r="K80" s="44">
        <f>SUM(feb!F80 + J80)</f>
        <v>5</v>
      </c>
      <c r="L80" s="45">
        <f t="shared" si="6"/>
        <v>257</v>
      </c>
      <c r="M80" s="46">
        <f>SUM(feb!H80 + L80)</f>
        <v>318</v>
      </c>
    </row>
    <row r="81" spans="1:13" x14ac:dyDescent="0.25">
      <c r="A81" s="9" t="s">
        <v>112</v>
      </c>
      <c r="B81" s="41">
        <v>87</v>
      </c>
      <c r="C81" s="41"/>
      <c r="D81" s="41"/>
      <c r="E81" s="41"/>
      <c r="F81" s="41"/>
      <c r="G81" s="41"/>
      <c r="H81" s="41">
        <v>108</v>
      </c>
      <c r="I81" s="41">
        <v>67</v>
      </c>
      <c r="J81" s="48">
        <f t="shared" si="5"/>
        <v>3</v>
      </c>
      <c r="K81" s="44">
        <f>SUM(feb!F81 + J81)</f>
        <v>3</v>
      </c>
      <c r="L81" s="45">
        <f t="shared" si="6"/>
        <v>262</v>
      </c>
      <c r="M81" s="46">
        <f>SUM(feb!H81 + L81)</f>
        <v>262</v>
      </c>
    </row>
    <row r="82" spans="1:13" x14ac:dyDescent="0.25">
      <c r="A82" s="9" t="s">
        <v>119</v>
      </c>
      <c r="B82" s="41"/>
      <c r="C82" s="41"/>
      <c r="D82" s="41"/>
      <c r="E82" s="41"/>
      <c r="F82" s="41"/>
      <c r="G82" s="41"/>
      <c r="H82" s="41"/>
      <c r="I82" s="41"/>
      <c r="J82" s="48">
        <f t="shared" si="5"/>
        <v>0</v>
      </c>
      <c r="K82" s="44">
        <f>SUM(feb!F82 + J82)</f>
        <v>0</v>
      </c>
      <c r="L82" s="45">
        <f t="shared" si="6"/>
        <v>0</v>
      </c>
      <c r="M82" s="46">
        <f>SUM(feb!H82 + L82)</f>
        <v>0</v>
      </c>
    </row>
    <row r="83" spans="1:13" x14ac:dyDescent="0.25">
      <c r="A83" s="9" t="s">
        <v>60</v>
      </c>
      <c r="B83" s="41"/>
      <c r="C83" s="41"/>
      <c r="D83" s="41"/>
      <c r="E83" s="41"/>
      <c r="F83" s="41"/>
      <c r="G83" s="41"/>
      <c r="H83" s="41"/>
      <c r="I83" s="41"/>
      <c r="J83" s="48">
        <f t="shared" si="5"/>
        <v>0</v>
      </c>
      <c r="K83" s="44">
        <f>SUM(feb!F83 + J83)</f>
        <v>0</v>
      </c>
      <c r="L83" s="45">
        <f t="shared" si="6"/>
        <v>0</v>
      </c>
      <c r="M83" s="46">
        <f>SUM(feb!H83 + L83)</f>
        <v>0</v>
      </c>
    </row>
    <row r="84" spans="1:13" x14ac:dyDescent="0.25">
      <c r="A84" s="9" t="s">
        <v>21</v>
      </c>
      <c r="B84" s="41">
        <v>76</v>
      </c>
      <c r="C84" s="41">
        <v>53</v>
      </c>
      <c r="D84" s="41">
        <v>81</v>
      </c>
      <c r="E84" s="41">
        <v>60</v>
      </c>
      <c r="F84" s="41"/>
      <c r="G84" s="41">
        <v>61</v>
      </c>
      <c r="H84" s="41">
        <v>93</v>
      </c>
      <c r="I84" s="41">
        <v>63</v>
      </c>
      <c r="J84" s="48">
        <f t="shared" si="5"/>
        <v>7</v>
      </c>
      <c r="K84" s="44">
        <f>SUM(feb!F84 + J84)</f>
        <v>11</v>
      </c>
      <c r="L84" s="45">
        <f t="shared" si="6"/>
        <v>487</v>
      </c>
      <c r="M84" s="46">
        <f>SUM(feb!H84 + L84)</f>
        <v>723</v>
      </c>
    </row>
    <row r="85" spans="1:13" x14ac:dyDescent="0.25">
      <c r="A85" s="9" t="s">
        <v>78</v>
      </c>
      <c r="B85" s="41">
        <v>76</v>
      </c>
      <c r="C85" s="41">
        <v>53</v>
      </c>
      <c r="D85" s="41">
        <v>67</v>
      </c>
      <c r="E85" s="41"/>
      <c r="F85" s="41"/>
      <c r="G85" s="41"/>
      <c r="H85" s="41">
        <v>60</v>
      </c>
      <c r="I85" s="41">
        <v>63</v>
      </c>
      <c r="J85" s="48">
        <f t="shared" si="5"/>
        <v>5</v>
      </c>
      <c r="K85" s="44">
        <f>SUM(feb!F85 + J85)</f>
        <v>8</v>
      </c>
      <c r="L85" s="45">
        <f t="shared" si="6"/>
        <v>319</v>
      </c>
      <c r="M85" s="46">
        <f>SUM(feb!H85 + L85)</f>
        <v>499</v>
      </c>
    </row>
    <row r="86" spans="1:13" x14ac:dyDescent="0.25">
      <c r="A86" s="9" t="s">
        <v>22</v>
      </c>
      <c r="B86" s="41">
        <v>61</v>
      </c>
      <c r="C86" s="41">
        <v>50</v>
      </c>
      <c r="D86" s="41">
        <v>67</v>
      </c>
      <c r="E86" s="41">
        <v>52</v>
      </c>
      <c r="F86" s="41"/>
      <c r="G86" s="41"/>
      <c r="H86" s="41"/>
      <c r="I86" s="41">
        <v>51</v>
      </c>
      <c r="J86" s="48">
        <f t="shared" si="5"/>
        <v>5</v>
      </c>
      <c r="K86" s="44">
        <f>SUM(feb!F86 + J86)</f>
        <v>8</v>
      </c>
      <c r="L86" s="45">
        <f t="shared" si="6"/>
        <v>281</v>
      </c>
      <c r="M86" s="46">
        <f>SUM(feb!H86 + L86)</f>
        <v>445</v>
      </c>
    </row>
    <row r="87" spans="1:13" x14ac:dyDescent="0.25">
      <c r="A87" s="9" t="s">
        <v>67</v>
      </c>
      <c r="B87" s="41"/>
      <c r="C87" s="41"/>
      <c r="D87" s="41"/>
      <c r="E87" s="41"/>
      <c r="F87" s="41"/>
      <c r="G87" s="41"/>
      <c r="H87" s="41"/>
      <c r="I87" s="41"/>
      <c r="J87" s="48">
        <f t="shared" si="5"/>
        <v>0</v>
      </c>
      <c r="K87" s="44">
        <f>SUM(feb!F87 + J87)</f>
        <v>0</v>
      </c>
      <c r="L87" s="45">
        <f t="shared" si="6"/>
        <v>0</v>
      </c>
      <c r="M87" s="46">
        <f>SUM(feb!H87 + L87)</f>
        <v>0</v>
      </c>
    </row>
    <row r="88" spans="1:13" x14ac:dyDescent="0.25">
      <c r="A88" s="9" t="s">
        <v>28</v>
      </c>
      <c r="B88" s="41"/>
      <c r="C88" s="41"/>
      <c r="D88" s="41"/>
      <c r="E88" s="41"/>
      <c r="F88" s="41"/>
      <c r="G88" s="41"/>
      <c r="H88" s="41"/>
      <c r="I88" s="41"/>
      <c r="J88" s="48">
        <f t="shared" si="5"/>
        <v>0</v>
      </c>
      <c r="K88" s="44">
        <f>SUM(feb!F88 + J88)</f>
        <v>0</v>
      </c>
      <c r="L88" s="45">
        <f t="shared" si="6"/>
        <v>0</v>
      </c>
      <c r="M88" s="46">
        <f>SUM(feb!H88 + L88)</f>
        <v>0</v>
      </c>
    </row>
    <row r="89" spans="1:13" x14ac:dyDescent="0.25">
      <c r="A89" s="9" t="s">
        <v>45</v>
      </c>
      <c r="B89" s="41">
        <v>87</v>
      </c>
      <c r="C89" s="41">
        <v>64</v>
      </c>
      <c r="D89" s="41">
        <v>97</v>
      </c>
      <c r="E89" s="41">
        <v>61</v>
      </c>
      <c r="F89" s="41"/>
      <c r="G89" s="41">
        <v>65</v>
      </c>
      <c r="H89" s="41">
        <v>108</v>
      </c>
      <c r="I89" s="41">
        <v>67</v>
      </c>
      <c r="J89" s="48">
        <f t="shared" si="5"/>
        <v>7</v>
      </c>
      <c r="K89" s="44">
        <f>SUM(feb!F89 + J89)</f>
        <v>11</v>
      </c>
      <c r="L89" s="45">
        <f t="shared" si="6"/>
        <v>549</v>
      </c>
      <c r="M89" s="46">
        <f>SUM(feb!H89 + L89)</f>
        <v>816</v>
      </c>
    </row>
    <row r="90" spans="1:13" x14ac:dyDescent="0.25">
      <c r="A90" s="9" t="s">
        <v>154</v>
      </c>
      <c r="B90" s="41"/>
      <c r="C90" s="41"/>
      <c r="D90" s="41"/>
      <c r="E90" s="41"/>
      <c r="F90" s="41"/>
      <c r="G90" s="41"/>
      <c r="H90" s="41"/>
      <c r="I90" s="41"/>
      <c r="J90" s="48">
        <f t="shared" ref="J90" si="7">COUNT(B90:I90)</f>
        <v>0</v>
      </c>
      <c r="K90" s="44">
        <f>SUM(feb!F90 + J90)</f>
        <v>0</v>
      </c>
      <c r="L90" s="45">
        <f t="shared" ref="L90" si="8">SUM(B90:I90)</f>
        <v>0</v>
      </c>
      <c r="M90" s="46">
        <f>SUM(feb!H90 + L90)</f>
        <v>0</v>
      </c>
    </row>
    <row r="91" spans="1:13" x14ac:dyDescent="0.25">
      <c r="A91" s="9" t="s">
        <v>64</v>
      </c>
      <c r="B91" s="41"/>
      <c r="C91" s="41"/>
      <c r="D91" s="41"/>
      <c r="E91" s="41"/>
      <c r="F91" s="41"/>
      <c r="G91" s="41"/>
      <c r="H91" s="41"/>
      <c r="I91" s="41"/>
      <c r="J91" s="48">
        <f t="shared" si="5"/>
        <v>0</v>
      </c>
      <c r="K91" s="44">
        <f>SUM(feb!F91 + J91)</f>
        <v>0</v>
      </c>
      <c r="L91" s="45">
        <f t="shared" si="6"/>
        <v>0</v>
      </c>
      <c r="M91" s="46">
        <f>SUM(feb!H91 + L91)</f>
        <v>0</v>
      </c>
    </row>
    <row r="92" spans="1:13" x14ac:dyDescent="0.25">
      <c r="A92" s="9" t="s">
        <v>128</v>
      </c>
      <c r="B92" s="41">
        <v>61</v>
      </c>
      <c r="C92" s="41"/>
      <c r="D92" s="41"/>
      <c r="E92" s="41"/>
      <c r="F92" s="41"/>
      <c r="G92" s="41"/>
      <c r="H92" s="41"/>
      <c r="I92" s="41">
        <v>51</v>
      </c>
      <c r="J92" s="48">
        <f t="shared" si="5"/>
        <v>2</v>
      </c>
      <c r="K92" s="44">
        <f>SUM(feb!F92 + J92)</f>
        <v>3</v>
      </c>
      <c r="L92" s="45">
        <f t="shared" si="6"/>
        <v>112</v>
      </c>
      <c r="M92" s="46">
        <f>SUM(feb!H92 + L92)</f>
        <v>162</v>
      </c>
    </row>
    <row r="93" spans="1:13" x14ac:dyDescent="0.25">
      <c r="A93" s="9" t="s">
        <v>101</v>
      </c>
      <c r="B93" s="41"/>
      <c r="C93" s="41"/>
      <c r="D93" s="41"/>
      <c r="E93" s="41"/>
      <c r="F93" s="41"/>
      <c r="G93" s="41"/>
      <c r="H93" s="41"/>
      <c r="I93" s="41"/>
      <c r="J93" s="48">
        <f t="shared" si="5"/>
        <v>0</v>
      </c>
      <c r="K93" s="44">
        <f>SUM(feb!F93 + J93)</f>
        <v>0</v>
      </c>
      <c r="L93" s="45">
        <f t="shared" si="6"/>
        <v>0</v>
      </c>
      <c r="M93" s="46">
        <f>SUM(feb!H93 + L93)</f>
        <v>0</v>
      </c>
    </row>
    <row r="94" spans="1:13" x14ac:dyDescent="0.25">
      <c r="A94" s="9" t="s">
        <v>102</v>
      </c>
      <c r="B94" s="41"/>
      <c r="C94" s="41"/>
      <c r="D94" s="41"/>
      <c r="E94" s="41"/>
      <c r="F94" s="41"/>
      <c r="G94" s="41"/>
      <c r="H94" s="41"/>
      <c r="I94" s="41"/>
      <c r="J94" s="48">
        <f t="shared" si="5"/>
        <v>0</v>
      </c>
      <c r="K94" s="44">
        <f>SUM(feb!F94 + J94)</f>
        <v>0</v>
      </c>
      <c r="L94" s="45">
        <f t="shared" si="6"/>
        <v>0</v>
      </c>
      <c r="M94" s="46">
        <f>SUM(feb!H94 + L94)</f>
        <v>0</v>
      </c>
    </row>
    <row r="95" spans="1:13" ht="12.75" customHeight="1" x14ac:dyDescent="0.25">
      <c r="A95" s="9" t="s">
        <v>86</v>
      </c>
      <c r="B95" s="41"/>
      <c r="C95" s="41"/>
      <c r="D95" s="41"/>
      <c r="E95" s="41"/>
      <c r="F95" s="41"/>
      <c r="G95" s="41"/>
      <c r="H95" s="41"/>
      <c r="I95" s="41"/>
      <c r="J95" s="48">
        <f t="shared" si="5"/>
        <v>0</v>
      </c>
      <c r="K95" s="44">
        <f>SUM(feb!F95 + J95)</f>
        <v>0</v>
      </c>
      <c r="L95" s="45">
        <f>SUM(B95:I95)</f>
        <v>0</v>
      </c>
      <c r="M95" s="46">
        <f>SUM(feb!H95 + L95)</f>
        <v>0</v>
      </c>
    </row>
    <row r="96" spans="1:13" ht="12.75" customHeight="1" x14ac:dyDescent="0.25">
      <c r="A96" s="9" t="s">
        <v>76</v>
      </c>
      <c r="B96" s="41"/>
      <c r="C96" s="41"/>
      <c r="D96" s="41"/>
      <c r="E96" s="41"/>
      <c r="F96" s="41"/>
      <c r="G96" s="41"/>
      <c r="H96" s="41"/>
      <c r="I96" s="41"/>
      <c r="J96" s="48">
        <f t="shared" si="5"/>
        <v>0</v>
      </c>
      <c r="K96" s="44">
        <f>SUM(feb!F96 + J96)</f>
        <v>0</v>
      </c>
      <c r="L96" s="45">
        <f t="shared" si="6"/>
        <v>0</v>
      </c>
      <c r="M96" s="46">
        <f>SUM(feb!H96 + L96)</f>
        <v>0</v>
      </c>
    </row>
    <row r="97" spans="1:13" ht="12.75" customHeight="1" x14ac:dyDescent="0.25">
      <c r="A97" s="9" t="s">
        <v>80</v>
      </c>
      <c r="B97" s="41"/>
      <c r="C97" s="41"/>
      <c r="D97" s="41"/>
      <c r="E97" s="41"/>
      <c r="F97" s="41"/>
      <c r="G97" s="41"/>
      <c r="H97" s="41"/>
      <c r="I97" s="41"/>
      <c r="J97" s="48">
        <f t="shared" si="5"/>
        <v>0</v>
      </c>
      <c r="K97" s="44">
        <f>SUM(feb!F97 + J97)</f>
        <v>0</v>
      </c>
      <c r="L97" s="45">
        <f t="shared" si="6"/>
        <v>0</v>
      </c>
      <c r="M97" s="46">
        <f>SUM(feb!H97 + L97)</f>
        <v>0</v>
      </c>
    </row>
    <row r="98" spans="1:13" ht="12.75" customHeight="1" x14ac:dyDescent="0.25">
      <c r="A98" s="18" t="s">
        <v>118</v>
      </c>
      <c r="B98" s="41"/>
      <c r="C98" s="41"/>
      <c r="D98" s="41"/>
      <c r="E98" s="41"/>
      <c r="F98" s="41"/>
      <c r="G98" s="41"/>
      <c r="H98" s="41"/>
      <c r="I98" s="41"/>
      <c r="J98" s="48">
        <f t="shared" si="5"/>
        <v>0</v>
      </c>
      <c r="K98" s="44">
        <f>SUM(feb!F98 + J98)</f>
        <v>0</v>
      </c>
      <c r="L98" s="45">
        <f t="shared" si="6"/>
        <v>0</v>
      </c>
      <c r="M98" s="46">
        <f>SUM(feb!H98 + L98)</f>
        <v>0</v>
      </c>
    </row>
    <row r="99" spans="1:13" ht="12.75" customHeight="1" x14ac:dyDescent="0.25">
      <c r="A99" s="18" t="s">
        <v>103</v>
      </c>
      <c r="B99" s="41"/>
      <c r="C99" s="41">
        <v>53</v>
      </c>
      <c r="D99" s="41">
        <v>81</v>
      </c>
      <c r="E99" s="41"/>
      <c r="F99" s="41"/>
      <c r="G99" s="41"/>
      <c r="H99" s="41"/>
      <c r="I99" s="41"/>
      <c r="J99" s="48">
        <f t="shared" si="5"/>
        <v>2</v>
      </c>
      <c r="K99" s="44">
        <f>SUM(feb!F99 + J99)</f>
        <v>6</v>
      </c>
      <c r="L99" s="45">
        <f t="shared" si="6"/>
        <v>134</v>
      </c>
      <c r="M99" s="46">
        <f>SUM(feb!H99 + L99)</f>
        <v>370</v>
      </c>
    </row>
    <row r="100" spans="1:13" ht="12.75" customHeight="1" x14ac:dyDescent="0.25">
      <c r="A100" s="18" t="s">
        <v>145</v>
      </c>
      <c r="B100" s="41"/>
      <c r="C100" s="41"/>
      <c r="D100" s="41">
        <v>81</v>
      </c>
      <c r="E100" s="41">
        <v>60</v>
      </c>
      <c r="F100" s="41"/>
      <c r="G100" s="41">
        <v>61</v>
      </c>
      <c r="H100" s="41">
        <v>93</v>
      </c>
      <c r="I100" s="41"/>
      <c r="J100" s="48">
        <f t="shared" si="5"/>
        <v>4</v>
      </c>
      <c r="K100" s="44">
        <f>SUM(feb!F100 + J100)</f>
        <v>7</v>
      </c>
      <c r="L100" s="45">
        <f t="shared" ref="L100" si="9">SUM(B100:I100)</f>
        <v>295</v>
      </c>
      <c r="M100" s="46">
        <f>SUM(feb!H100 + L100)</f>
        <v>478</v>
      </c>
    </row>
    <row r="101" spans="1:13" ht="12.75" customHeight="1" x14ac:dyDescent="0.25">
      <c r="A101" s="18" t="s">
        <v>106</v>
      </c>
      <c r="B101" s="41"/>
      <c r="C101" s="41"/>
      <c r="D101" s="41">
        <v>81</v>
      </c>
      <c r="E101" s="41">
        <v>60</v>
      </c>
      <c r="F101" s="41"/>
      <c r="G101" s="41"/>
      <c r="H101" s="41">
        <v>93</v>
      </c>
      <c r="I101" s="41">
        <v>63</v>
      </c>
      <c r="J101" s="48">
        <f t="shared" si="5"/>
        <v>4</v>
      </c>
      <c r="K101" s="44">
        <f>SUM(feb!F101 + J101)</f>
        <v>8</v>
      </c>
      <c r="L101" s="45">
        <f t="shared" si="6"/>
        <v>297</v>
      </c>
      <c r="M101" s="46">
        <f>SUM(feb!H101 + L101)</f>
        <v>533</v>
      </c>
    </row>
    <row r="102" spans="1:13" ht="12.75" customHeight="1" x14ac:dyDescent="0.25">
      <c r="A102" s="18" t="s">
        <v>104</v>
      </c>
      <c r="B102" s="41">
        <v>87</v>
      </c>
      <c r="C102" s="41"/>
      <c r="D102" s="41">
        <v>97</v>
      </c>
      <c r="E102" s="41">
        <v>61</v>
      </c>
      <c r="F102" s="41">
        <v>70</v>
      </c>
      <c r="G102" s="41"/>
      <c r="H102" s="41">
        <v>108</v>
      </c>
      <c r="I102" s="41">
        <v>67</v>
      </c>
      <c r="J102" s="48">
        <f t="shared" si="5"/>
        <v>6</v>
      </c>
      <c r="K102" s="44">
        <f>SUM(feb!F102 + J102)</f>
        <v>10</v>
      </c>
      <c r="L102" s="45">
        <f t="shared" si="6"/>
        <v>490</v>
      </c>
      <c r="M102" s="46">
        <f>SUM(feb!H102 + L102)</f>
        <v>769</v>
      </c>
    </row>
    <row r="103" spans="1:13" ht="12.75" customHeight="1" x14ac:dyDescent="0.25">
      <c r="A103" s="18" t="s">
        <v>77</v>
      </c>
      <c r="B103" s="41">
        <v>61</v>
      </c>
      <c r="C103" s="41"/>
      <c r="D103" s="41">
        <v>67</v>
      </c>
      <c r="E103" s="41">
        <v>52</v>
      </c>
      <c r="F103" s="41"/>
      <c r="G103" s="41"/>
      <c r="H103" s="41">
        <v>70</v>
      </c>
      <c r="I103" s="41">
        <v>51</v>
      </c>
      <c r="J103" s="82">
        <f t="shared" si="5"/>
        <v>5</v>
      </c>
      <c r="K103" s="44">
        <f>SUM(feb!F103 + J103)</f>
        <v>7</v>
      </c>
      <c r="L103" s="45">
        <f t="shared" si="6"/>
        <v>301</v>
      </c>
      <c r="M103" s="46">
        <f>SUM(feb!H103 + L103)</f>
        <v>415</v>
      </c>
    </row>
    <row r="104" spans="1:13" ht="12.75" customHeight="1" thickBot="1" x14ac:dyDescent="0.3">
      <c r="A104" s="10" t="s">
        <v>23</v>
      </c>
      <c r="B104" s="47"/>
      <c r="C104" s="47"/>
      <c r="D104" s="47"/>
      <c r="E104" s="47"/>
      <c r="F104" s="47"/>
      <c r="G104" s="47"/>
      <c r="H104" s="47"/>
      <c r="I104" s="47"/>
      <c r="J104" s="81">
        <f t="shared" si="5"/>
        <v>0</v>
      </c>
      <c r="K104" s="65">
        <f>SUM(feb!F104 + J104)</f>
        <v>3</v>
      </c>
      <c r="L104" s="66">
        <f t="shared" si="6"/>
        <v>0</v>
      </c>
      <c r="M104" s="67">
        <f>SUM(feb!H104 + L104)</f>
        <v>165</v>
      </c>
    </row>
  </sheetData>
  <mergeCells count="4">
    <mergeCell ref="L2:L3"/>
    <mergeCell ref="M2:M3"/>
    <mergeCell ref="J2:J3"/>
    <mergeCell ref="K2:K3"/>
  </mergeCells>
  <phoneticPr fontId="7" type="noConversion"/>
  <pageMargins left="0.78740157480314965" right="0.78740157480314965" top="0.39370078740157483" bottom="0.39370078740157483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zoomScale="130" zoomScaleNormal="130" workbookViewId="0">
      <pane ySplit="3" topLeftCell="A4" activePane="bottomLeft" state="frozen"/>
      <selection pane="bottomLeft"/>
    </sheetView>
  </sheetViews>
  <sheetFormatPr defaultColWidth="9.109375" defaultRowHeight="13.2" x14ac:dyDescent="0.25"/>
  <cols>
    <col min="1" max="1" width="16" style="4" customWidth="1"/>
    <col min="2" max="12" width="4" style="4" customWidth="1"/>
    <col min="13" max="16" width="5.6640625" style="4" customWidth="1"/>
    <col min="17" max="16384" width="9.109375" style="4"/>
  </cols>
  <sheetData>
    <row r="1" spans="1:16" ht="27.75" customHeight="1" thickBot="1" x14ac:dyDescent="0.35">
      <c r="A1" s="26" t="s">
        <v>132</v>
      </c>
      <c r="P1" s="27" t="s">
        <v>29</v>
      </c>
    </row>
    <row r="2" spans="1:16" s="6" customFormat="1" ht="54.75" customHeight="1" x14ac:dyDescent="0.25">
      <c r="A2" s="14"/>
      <c r="B2" s="13" t="s">
        <v>0</v>
      </c>
      <c r="C2" s="13" t="s">
        <v>1</v>
      </c>
      <c r="D2" s="13" t="s">
        <v>0</v>
      </c>
      <c r="E2" s="13" t="s">
        <v>1</v>
      </c>
      <c r="F2" s="13" t="s">
        <v>0</v>
      </c>
      <c r="G2" s="13" t="s">
        <v>1</v>
      </c>
      <c r="H2" s="13" t="s">
        <v>142</v>
      </c>
      <c r="I2" s="13" t="s">
        <v>0</v>
      </c>
      <c r="J2" s="13" t="s">
        <v>1</v>
      </c>
      <c r="K2" s="13" t="s">
        <v>0</v>
      </c>
      <c r="L2" s="13" t="s">
        <v>1</v>
      </c>
      <c r="M2" s="120" t="s">
        <v>148</v>
      </c>
      <c r="N2" s="118" t="s">
        <v>32</v>
      </c>
      <c r="O2" s="112" t="s">
        <v>30</v>
      </c>
      <c r="P2" s="114" t="s">
        <v>31</v>
      </c>
    </row>
    <row r="3" spans="1:16" ht="18" customHeight="1" thickBot="1" x14ac:dyDescent="0.3">
      <c r="A3" s="15"/>
      <c r="B3" s="3">
        <v>1</v>
      </c>
      <c r="C3" s="3">
        <v>2</v>
      </c>
      <c r="D3" s="3">
        <v>8</v>
      </c>
      <c r="E3" s="3">
        <v>9</v>
      </c>
      <c r="F3" s="3">
        <v>15</v>
      </c>
      <c r="G3" s="3">
        <v>16</v>
      </c>
      <c r="H3" s="3">
        <v>17</v>
      </c>
      <c r="I3" s="3">
        <v>22</v>
      </c>
      <c r="J3" s="3">
        <v>23</v>
      </c>
      <c r="K3" s="3">
        <v>29</v>
      </c>
      <c r="L3" s="3">
        <v>30</v>
      </c>
      <c r="M3" s="121"/>
      <c r="N3" s="119"/>
      <c r="O3" s="113"/>
      <c r="P3" s="115"/>
    </row>
    <row r="4" spans="1:16" x14ac:dyDescent="0.25">
      <c r="A4" s="9" t="s">
        <v>87</v>
      </c>
      <c r="B4" s="41"/>
      <c r="C4" s="41">
        <v>73</v>
      </c>
      <c r="D4" s="41"/>
      <c r="E4" s="41"/>
      <c r="F4" s="41">
        <v>200</v>
      </c>
      <c r="G4" s="41">
        <v>75</v>
      </c>
      <c r="H4" s="41"/>
      <c r="I4" s="41">
        <v>275</v>
      </c>
      <c r="J4" s="41"/>
      <c r="K4" s="42"/>
      <c r="L4" s="42">
        <v>71</v>
      </c>
      <c r="M4" s="48">
        <f>COUNT(B4:L4)</f>
        <v>5</v>
      </c>
      <c r="N4" s="44">
        <f>SUM(feb!F4 + mrt!J4 +M4)</f>
        <v>7</v>
      </c>
      <c r="O4" s="45">
        <f>SUM(B4:L4)</f>
        <v>694</v>
      </c>
      <c r="P4" s="46">
        <f>SUM(feb!H4 + mrt!L4 +O4)</f>
        <v>837</v>
      </c>
    </row>
    <row r="5" spans="1:16" x14ac:dyDescent="0.25">
      <c r="A5" s="9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2"/>
      <c r="L5" s="42"/>
      <c r="M5" s="48">
        <f t="shared" ref="M5:M68" si="0">COUNT(B5:L5)</f>
        <v>0</v>
      </c>
      <c r="N5" s="44">
        <f>SUM(feb!F5 + mrt!J5 +M5)</f>
        <v>1</v>
      </c>
      <c r="O5" s="45">
        <f t="shared" ref="O5:O62" si="1">SUM(B5:L5)</f>
        <v>0</v>
      </c>
      <c r="P5" s="46">
        <f>SUM(feb!H5 + mrt!L5 +O5)</f>
        <v>81</v>
      </c>
    </row>
    <row r="6" spans="1:16" x14ac:dyDescent="0.25">
      <c r="A6" s="9" t="s">
        <v>24</v>
      </c>
      <c r="B6" s="41"/>
      <c r="C6" s="41"/>
      <c r="D6" s="41"/>
      <c r="E6" s="41"/>
      <c r="F6" s="41"/>
      <c r="G6" s="41"/>
      <c r="H6" s="41"/>
      <c r="I6" s="41"/>
      <c r="J6" s="41"/>
      <c r="K6" s="42"/>
      <c r="L6" s="42"/>
      <c r="M6" s="48">
        <f t="shared" si="0"/>
        <v>0</v>
      </c>
      <c r="N6" s="44">
        <f>SUM(feb!F6 + mrt!J6 +M6)</f>
        <v>0</v>
      </c>
      <c r="O6" s="45">
        <f t="shared" si="1"/>
        <v>0</v>
      </c>
      <c r="P6" s="46">
        <f>SUM(feb!H6 + mrt!L6 +O6)</f>
        <v>0</v>
      </c>
    </row>
    <row r="7" spans="1:16" x14ac:dyDescent="0.25">
      <c r="A7" s="9" t="s">
        <v>65</v>
      </c>
      <c r="B7" s="41"/>
      <c r="C7" s="41"/>
      <c r="D7" s="41"/>
      <c r="E7" s="41"/>
      <c r="F7" s="41"/>
      <c r="G7" s="41"/>
      <c r="H7" s="41"/>
      <c r="I7" s="41"/>
      <c r="J7" s="41"/>
      <c r="K7" s="42"/>
      <c r="L7" s="42"/>
      <c r="M7" s="48">
        <f t="shared" si="0"/>
        <v>0</v>
      </c>
      <c r="N7" s="44">
        <f>SUM(feb!F7 + mrt!J7 +M7)</f>
        <v>3</v>
      </c>
      <c r="O7" s="45">
        <f t="shared" si="1"/>
        <v>0</v>
      </c>
      <c r="P7" s="46">
        <f>SUM(feb!H7 + mrt!L7 +O7)</f>
        <v>186</v>
      </c>
    </row>
    <row r="8" spans="1:16" x14ac:dyDescent="0.25">
      <c r="A8" s="9" t="s">
        <v>58</v>
      </c>
      <c r="B8" s="41"/>
      <c r="C8" s="41"/>
      <c r="D8" s="41"/>
      <c r="E8" s="41"/>
      <c r="F8" s="41"/>
      <c r="G8" s="41"/>
      <c r="H8" s="41"/>
      <c r="I8" s="41"/>
      <c r="J8" s="41"/>
      <c r="K8" s="42"/>
      <c r="L8" s="42"/>
      <c r="M8" s="48">
        <f t="shared" si="0"/>
        <v>0</v>
      </c>
      <c r="N8" s="44">
        <f>SUM(feb!F8 + mrt!J8 +M8)</f>
        <v>0</v>
      </c>
      <c r="O8" s="45">
        <f t="shared" si="1"/>
        <v>0</v>
      </c>
      <c r="P8" s="46">
        <f>SUM(feb!H8 + mrt!L8 +O8)</f>
        <v>0</v>
      </c>
    </row>
    <row r="9" spans="1:16" x14ac:dyDescent="0.25">
      <c r="A9" s="9" t="s">
        <v>62</v>
      </c>
      <c r="B9" s="41"/>
      <c r="C9" s="41">
        <v>65</v>
      </c>
      <c r="D9" s="41"/>
      <c r="E9" s="41"/>
      <c r="F9" s="41"/>
      <c r="G9" s="41"/>
      <c r="H9" s="41"/>
      <c r="I9" s="41"/>
      <c r="J9" s="41"/>
      <c r="K9" s="42"/>
      <c r="L9" s="42"/>
      <c r="M9" s="48">
        <f t="shared" si="0"/>
        <v>1</v>
      </c>
      <c r="N9" s="44">
        <f>SUM(feb!F9 + mrt!J9 +M9)</f>
        <v>6</v>
      </c>
      <c r="O9" s="45">
        <f t="shared" si="1"/>
        <v>65</v>
      </c>
      <c r="P9" s="46">
        <f>SUM(feb!H9 + mrt!L9 +O9)</f>
        <v>385</v>
      </c>
    </row>
    <row r="10" spans="1:16" x14ac:dyDescent="0.25">
      <c r="A10" s="9" t="s">
        <v>3</v>
      </c>
      <c r="B10" s="41"/>
      <c r="C10" s="41">
        <v>73</v>
      </c>
      <c r="D10" s="41">
        <v>116</v>
      </c>
      <c r="E10" s="41">
        <v>75</v>
      </c>
      <c r="F10" s="41"/>
      <c r="G10" s="41">
        <v>75</v>
      </c>
      <c r="H10" s="41"/>
      <c r="I10" s="41"/>
      <c r="J10" s="41">
        <v>63</v>
      </c>
      <c r="K10" s="42">
        <v>125</v>
      </c>
      <c r="L10" s="42">
        <v>71</v>
      </c>
      <c r="M10" s="48">
        <f t="shared" si="0"/>
        <v>7</v>
      </c>
      <c r="N10" s="44">
        <f>SUM(feb!F10 + mrt!J10 +M10)</f>
        <v>12</v>
      </c>
      <c r="O10" s="45">
        <f t="shared" si="1"/>
        <v>598</v>
      </c>
      <c r="P10" s="46">
        <f>SUM(feb!H10 + mrt!L10 +O10)</f>
        <v>913</v>
      </c>
    </row>
    <row r="11" spans="1:16" x14ac:dyDescent="0.25">
      <c r="A11" s="9" t="s">
        <v>61</v>
      </c>
      <c r="B11" s="41"/>
      <c r="C11" s="41">
        <v>73</v>
      </c>
      <c r="D11" s="41"/>
      <c r="E11" s="41">
        <v>75</v>
      </c>
      <c r="F11" s="41"/>
      <c r="G11" s="41"/>
      <c r="H11" s="41"/>
      <c r="I11" s="41"/>
      <c r="J11" s="41">
        <v>63</v>
      </c>
      <c r="K11" s="42"/>
      <c r="L11" s="42">
        <v>71</v>
      </c>
      <c r="M11" s="48">
        <f t="shared" si="0"/>
        <v>4</v>
      </c>
      <c r="N11" s="44">
        <f>SUM(feb!F11 + mrt!J11 +M11)</f>
        <v>9</v>
      </c>
      <c r="O11" s="45">
        <f t="shared" si="1"/>
        <v>282</v>
      </c>
      <c r="P11" s="46">
        <f>SUM(feb!H11 + mrt!L11 +O11)</f>
        <v>664</v>
      </c>
    </row>
    <row r="12" spans="1:16" x14ac:dyDescent="0.25">
      <c r="A12" s="9" t="s">
        <v>46</v>
      </c>
      <c r="B12" s="41"/>
      <c r="C12" s="41">
        <v>65</v>
      </c>
      <c r="D12" s="41"/>
      <c r="E12" s="41"/>
      <c r="F12" s="41">
        <v>111</v>
      </c>
      <c r="G12" s="41">
        <v>71</v>
      </c>
      <c r="H12" s="41"/>
      <c r="I12" s="41"/>
      <c r="J12" s="41">
        <v>63</v>
      </c>
      <c r="K12" s="42">
        <v>114</v>
      </c>
      <c r="L12" s="42">
        <v>69</v>
      </c>
      <c r="M12" s="48">
        <f t="shared" si="0"/>
        <v>6</v>
      </c>
      <c r="N12" s="44">
        <f>SUM(feb!F12 + mrt!J12 +M12)</f>
        <v>16</v>
      </c>
      <c r="O12" s="45">
        <f t="shared" si="1"/>
        <v>493</v>
      </c>
      <c r="P12" s="46">
        <f>SUM(feb!H12 + mrt!L12 +O12)</f>
        <v>1135</v>
      </c>
    </row>
    <row r="13" spans="1:16" x14ac:dyDescent="0.25">
      <c r="A13" s="9" t="s">
        <v>50</v>
      </c>
      <c r="B13" s="41"/>
      <c r="C13" s="41"/>
      <c r="D13" s="41"/>
      <c r="E13" s="41"/>
      <c r="F13" s="41"/>
      <c r="G13" s="41">
        <v>75</v>
      </c>
      <c r="H13" s="41"/>
      <c r="I13" s="41"/>
      <c r="J13" s="41">
        <v>63</v>
      </c>
      <c r="K13" s="42">
        <v>125</v>
      </c>
      <c r="L13" s="42">
        <v>71</v>
      </c>
      <c r="M13" s="48">
        <f t="shared" si="0"/>
        <v>4</v>
      </c>
      <c r="N13" s="44">
        <f>SUM(feb!F13 + mrt!J13 +M13)</f>
        <v>15</v>
      </c>
      <c r="O13" s="45">
        <f t="shared" si="1"/>
        <v>334</v>
      </c>
      <c r="P13" s="46">
        <f>SUM(feb!H13 + mrt!L13 +O13)</f>
        <v>1157</v>
      </c>
    </row>
    <row r="14" spans="1:16" x14ac:dyDescent="0.25">
      <c r="A14" s="9" t="s">
        <v>47</v>
      </c>
      <c r="B14" s="41"/>
      <c r="C14" s="41"/>
      <c r="D14" s="41"/>
      <c r="E14" s="41"/>
      <c r="F14" s="41"/>
      <c r="G14" s="41"/>
      <c r="H14" s="41"/>
      <c r="I14" s="41"/>
      <c r="J14" s="41"/>
      <c r="K14" s="42"/>
      <c r="L14" s="42"/>
      <c r="M14" s="48">
        <f t="shared" si="0"/>
        <v>0</v>
      </c>
      <c r="N14" s="44">
        <f>SUM(feb!F14 + mrt!J14 +M14)</f>
        <v>0</v>
      </c>
      <c r="O14" s="45">
        <f t="shared" si="1"/>
        <v>0</v>
      </c>
      <c r="P14" s="46">
        <f>SUM(feb!H14 + mrt!L14 +O14)</f>
        <v>0</v>
      </c>
    </row>
    <row r="15" spans="1:16" x14ac:dyDescent="0.25">
      <c r="A15" s="9" t="s">
        <v>54</v>
      </c>
      <c r="B15" s="41"/>
      <c r="C15" s="41">
        <v>65</v>
      </c>
      <c r="D15" s="41">
        <v>108</v>
      </c>
      <c r="E15" s="41"/>
      <c r="F15" s="41"/>
      <c r="G15" s="41"/>
      <c r="H15" s="41"/>
      <c r="I15" s="41">
        <v>92</v>
      </c>
      <c r="J15" s="41"/>
      <c r="K15" s="42">
        <v>114</v>
      </c>
      <c r="L15" s="42">
        <v>69</v>
      </c>
      <c r="M15" s="48">
        <f t="shared" si="0"/>
        <v>5</v>
      </c>
      <c r="N15" s="44">
        <f>SUM(feb!F15 + mrt!J15 +M15)</f>
        <v>8</v>
      </c>
      <c r="O15" s="45">
        <f t="shared" si="1"/>
        <v>448</v>
      </c>
      <c r="P15" s="46">
        <f>SUM(feb!H15 + mrt!L15 +O15)</f>
        <v>638</v>
      </c>
    </row>
    <row r="16" spans="1:16" x14ac:dyDescent="0.25">
      <c r="A16" s="9" t="s">
        <v>126</v>
      </c>
      <c r="B16" s="41"/>
      <c r="C16" s="41">
        <v>52</v>
      </c>
      <c r="D16" s="41">
        <v>80</v>
      </c>
      <c r="E16" s="41">
        <v>58</v>
      </c>
      <c r="F16" s="41"/>
      <c r="G16" s="41">
        <v>62</v>
      </c>
      <c r="H16" s="41"/>
      <c r="I16" s="41">
        <v>80</v>
      </c>
      <c r="J16" s="41">
        <v>63</v>
      </c>
      <c r="K16" s="42">
        <v>62</v>
      </c>
      <c r="L16" s="42">
        <v>52</v>
      </c>
      <c r="M16" s="48">
        <f t="shared" si="0"/>
        <v>8</v>
      </c>
      <c r="N16" s="44">
        <f>SUM(feb!F16 + mrt!J16 +M16)</f>
        <v>13</v>
      </c>
      <c r="O16" s="45">
        <f t="shared" ref="O16" si="2">SUM(B16:L16)</f>
        <v>509</v>
      </c>
      <c r="P16" s="46">
        <f>SUM(feb!H16 + mrt!L16 +O16)</f>
        <v>784</v>
      </c>
    </row>
    <row r="17" spans="1:16" x14ac:dyDescent="0.25">
      <c r="A17" s="9" t="s">
        <v>117</v>
      </c>
      <c r="B17" s="41"/>
      <c r="C17" s="41"/>
      <c r="D17" s="41">
        <v>108</v>
      </c>
      <c r="E17" s="41">
        <v>63</v>
      </c>
      <c r="F17" s="41"/>
      <c r="G17" s="41">
        <v>71</v>
      </c>
      <c r="H17" s="41"/>
      <c r="I17" s="41">
        <v>92</v>
      </c>
      <c r="J17" s="41"/>
      <c r="K17" s="42">
        <v>114</v>
      </c>
      <c r="L17" s="42">
        <v>69</v>
      </c>
      <c r="M17" s="48">
        <f t="shared" si="0"/>
        <v>6</v>
      </c>
      <c r="N17" s="44">
        <f>SUM(feb!F17 + mrt!J17 +M17)</f>
        <v>15</v>
      </c>
      <c r="O17" s="45">
        <f t="shared" si="1"/>
        <v>517</v>
      </c>
      <c r="P17" s="46">
        <f>SUM(feb!H17 + mrt!L17 +O17)</f>
        <v>1098</v>
      </c>
    </row>
    <row r="18" spans="1:16" x14ac:dyDescent="0.25">
      <c r="A18" s="9" t="s">
        <v>68</v>
      </c>
      <c r="B18" s="41"/>
      <c r="C18" s="41">
        <v>52</v>
      </c>
      <c r="D18" s="41"/>
      <c r="E18" s="41">
        <v>58</v>
      </c>
      <c r="F18" s="41"/>
      <c r="G18" s="41"/>
      <c r="H18" s="41"/>
      <c r="I18" s="41"/>
      <c r="J18" s="41"/>
      <c r="K18" s="42"/>
      <c r="L18" s="42"/>
      <c r="M18" s="48">
        <f t="shared" si="0"/>
        <v>2</v>
      </c>
      <c r="N18" s="44">
        <f>SUM(feb!F18 + mrt!J18 +M18)</f>
        <v>4</v>
      </c>
      <c r="O18" s="45">
        <f t="shared" si="1"/>
        <v>110</v>
      </c>
      <c r="P18" s="46">
        <f>SUM(feb!H18 + mrt!L18 +O18)</f>
        <v>215</v>
      </c>
    </row>
    <row r="19" spans="1:16" x14ac:dyDescent="0.25">
      <c r="A19" s="9" t="s">
        <v>99</v>
      </c>
      <c r="B19" s="41"/>
      <c r="C19" s="41"/>
      <c r="D19" s="41">
        <v>80</v>
      </c>
      <c r="E19" s="41">
        <v>58</v>
      </c>
      <c r="F19" s="41"/>
      <c r="G19" s="41"/>
      <c r="H19" s="41"/>
      <c r="I19" s="41">
        <v>80</v>
      </c>
      <c r="J19" s="41">
        <v>63</v>
      </c>
      <c r="K19" s="42"/>
      <c r="L19" s="42"/>
      <c r="M19" s="48">
        <f t="shared" si="0"/>
        <v>4</v>
      </c>
      <c r="N19" s="44">
        <f>SUM(feb!F19 + mrt!J19 +M19)</f>
        <v>12</v>
      </c>
      <c r="O19" s="45">
        <f t="shared" si="1"/>
        <v>281</v>
      </c>
      <c r="P19" s="46">
        <f>SUM(feb!H19 + mrt!L19 +O19)</f>
        <v>721</v>
      </c>
    </row>
    <row r="20" spans="1:16" x14ac:dyDescent="0.25">
      <c r="A20" s="9" t="s">
        <v>4</v>
      </c>
      <c r="B20" s="41"/>
      <c r="C20" s="41"/>
      <c r="D20" s="41"/>
      <c r="E20" s="41"/>
      <c r="F20" s="41"/>
      <c r="G20" s="41"/>
      <c r="H20" s="41"/>
      <c r="I20" s="41"/>
      <c r="J20" s="41"/>
      <c r="K20" s="42"/>
      <c r="L20" s="42"/>
      <c r="M20" s="48">
        <f t="shared" si="0"/>
        <v>0</v>
      </c>
      <c r="N20" s="44">
        <f>SUM(feb!F20 + mrt!J20 +M20)</f>
        <v>0</v>
      </c>
      <c r="O20" s="45">
        <f t="shared" si="1"/>
        <v>0</v>
      </c>
      <c r="P20" s="46">
        <f>SUM(feb!H20 + mrt!L20 +O20)</f>
        <v>0</v>
      </c>
    </row>
    <row r="21" spans="1:16" x14ac:dyDescent="0.25">
      <c r="A21" s="9" t="s">
        <v>73</v>
      </c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2"/>
      <c r="M21" s="48">
        <f t="shared" si="0"/>
        <v>0</v>
      </c>
      <c r="N21" s="44">
        <f>SUM(feb!F21 + mrt!J21 +M21)</f>
        <v>1</v>
      </c>
      <c r="O21" s="45">
        <f t="shared" si="1"/>
        <v>0</v>
      </c>
      <c r="P21" s="46">
        <f>SUM(feb!H21 + mrt!L21 +O21)</f>
        <v>65</v>
      </c>
    </row>
    <row r="22" spans="1:16" x14ac:dyDescent="0.25">
      <c r="A22" s="9" t="s">
        <v>85</v>
      </c>
      <c r="B22" s="41"/>
      <c r="C22" s="41"/>
      <c r="D22" s="41">
        <v>116</v>
      </c>
      <c r="E22" s="41"/>
      <c r="F22" s="41"/>
      <c r="G22" s="41">
        <v>75</v>
      </c>
      <c r="H22" s="41"/>
      <c r="I22" s="41"/>
      <c r="J22" s="41"/>
      <c r="K22" s="42">
        <v>125</v>
      </c>
      <c r="L22" s="42">
        <v>71</v>
      </c>
      <c r="M22" s="48">
        <f t="shared" si="0"/>
        <v>4</v>
      </c>
      <c r="N22" s="44">
        <f>SUM(feb!F22 + mrt!J22 +M22)</f>
        <v>9</v>
      </c>
      <c r="O22" s="45">
        <f t="shared" si="1"/>
        <v>387</v>
      </c>
      <c r="P22" s="46">
        <f>SUM(feb!H22 + mrt!L22 +O22)</f>
        <v>798</v>
      </c>
    </row>
    <row r="23" spans="1:16" x14ac:dyDescent="0.25">
      <c r="A23" s="9" t="s">
        <v>5</v>
      </c>
      <c r="B23" s="41">
        <v>116</v>
      </c>
      <c r="C23" s="41">
        <v>73</v>
      </c>
      <c r="D23" s="41">
        <v>116</v>
      </c>
      <c r="E23" s="41">
        <v>75</v>
      </c>
      <c r="F23" s="41">
        <v>111</v>
      </c>
      <c r="G23" s="41">
        <v>75</v>
      </c>
      <c r="H23" s="41"/>
      <c r="I23" s="41">
        <v>115</v>
      </c>
      <c r="J23" s="41">
        <v>63</v>
      </c>
      <c r="K23" s="42">
        <v>125</v>
      </c>
      <c r="L23" s="42">
        <v>71</v>
      </c>
      <c r="M23" s="48">
        <f t="shared" si="0"/>
        <v>10</v>
      </c>
      <c r="N23" s="44">
        <f>SUM(feb!F23 + mrt!J23 +M23)</f>
        <v>11</v>
      </c>
      <c r="O23" s="45">
        <f t="shared" si="1"/>
        <v>940</v>
      </c>
      <c r="P23" s="46">
        <f>SUM(feb!H23 + mrt!L23 +O23)</f>
        <v>1007</v>
      </c>
    </row>
    <row r="24" spans="1:16" x14ac:dyDescent="0.25">
      <c r="A24" s="9" t="s">
        <v>90</v>
      </c>
      <c r="B24" s="41"/>
      <c r="C24" s="41"/>
      <c r="D24" s="41"/>
      <c r="E24" s="41"/>
      <c r="F24" s="41"/>
      <c r="G24" s="41"/>
      <c r="H24" s="41"/>
      <c r="I24" s="41"/>
      <c r="J24" s="41"/>
      <c r="K24" s="42"/>
      <c r="L24" s="42"/>
      <c r="M24" s="48">
        <f t="shared" si="0"/>
        <v>0</v>
      </c>
      <c r="N24" s="44">
        <f>SUM(feb!F24 + mrt!J24 +M24)</f>
        <v>0</v>
      </c>
      <c r="O24" s="45">
        <f t="shared" si="1"/>
        <v>0</v>
      </c>
      <c r="P24" s="46">
        <f>SUM(feb!H24 + mrt!L24 +O24)</f>
        <v>0</v>
      </c>
    </row>
    <row r="25" spans="1:16" x14ac:dyDescent="0.25">
      <c r="A25" s="9" t="s">
        <v>27</v>
      </c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8">
        <f t="shared" si="0"/>
        <v>0</v>
      </c>
      <c r="N25" s="44">
        <f>SUM(feb!F25 + mrt!J25 +M25)</f>
        <v>2</v>
      </c>
      <c r="O25" s="45">
        <f t="shared" si="1"/>
        <v>0</v>
      </c>
      <c r="P25" s="46">
        <f>SUM(feb!H25 + mrt!L25 +O25)</f>
        <v>126</v>
      </c>
    </row>
    <row r="26" spans="1:16" x14ac:dyDescent="0.25">
      <c r="A26" s="9" t="s">
        <v>105</v>
      </c>
      <c r="B26" s="41">
        <v>110</v>
      </c>
      <c r="C26" s="41">
        <v>65</v>
      </c>
      <c r="D26" s="41">
        <v>108</v>
      </c>
      <c r="E26" s="41">
        <v>63</v>
      </c>
      <c r="F26" s="41"/>
      <c r="G26" s="41">
        <v>71</v>
      </c>
      <c r="H26" s="41"/>
      <c r="I26" s="41">
        <v>92</v>
      </c>
      <c r="J26" s="41">
        <v>63</v>
      </c>
      <c r="K26" s="42">
        <v>114</v>
      </c>
      <c r="L26" s="42">
        <v>69</v>
      </c>
      <c r="M26" s="48">
        <f t="shared" si="0"/>
        <v>9</v>
      </c>
      <c r="N26" s="44">
        <f>SUM(feb!F26 + mrt!J26 +M26)</f>
        <v>20</v>
      </c>
      <c r="O26" s="45">
        <f t="shared" si="1"/>
        <v>755</v>
      </c>
      <c r="P26" s="46">
        <f>SUM(feb!H26 + mrt!L26 +O26)</f>
        <v>1478</v>
      </c>
    </row>
    <row r="27" spans="1:16" x14ac:dyDescent="0.25">
      <c r="A27" s="9" t="s">
        <v>69</v>
      </c>
      <c r="B27" s="41"/>
      <c r="C27" s="41">
        <v>73</v>
      </c>
      <c r="D27" s="41"/>
      <c r="E27" s="41"/>
      <c r="F27" s="41"/>
      <c r="G27" s="41">
        <v>75</v>
      </c>
      <c r="H27" s="41"/>
      <c r="I27" s="41"/>
      <c r="J27" s="41"/>
      <c r="K27" s="42"/>
      <c r="L27" s="42"/>
      <c r="M27" s="48">
        <f t="shared" si="0"/>
        <v>2</v>
      </c>
      <c r="N27" s="44">
        <f>SUM(feb!F27 + mrt!J27 +M27)</f>
        <v>4</v>
      </c>
      <c r="O27" s="45">
        <f t="shared" si="1"/>
        <v>148</v>
      </c>
      <c r="P27" s="46">
        <f>SUM(feb!H27 + mrt!L27 +O27)</f>
        <v>271</v>
      </c>
    </row>
    <row r="28" spans="1:16" x14ac:dyDescent="0.25">
      <c r="A28" s="9" t="s">
        <v>70</v>
      </c>
      <c r="B28" s="41">
        <v>110</v>
      </c>
      <c r="C28" s="41">
        <v>65</v>
      </c>
      <c r="D28" s="41"/>
      <c r="E28" s="41"/>
      <c r="F28" s="41"/>
      <c r="G28" s="41">
        <v>71</v>
      </c>
      <c r="H28" s="41"/>
      <c r="I28" s="41">
        <v>92</v>
      </c>
      <c r="J28" s="41">
        <v>63</v>
      </c>
      <c r="K28" s="42">
        <v>114</v>
      </c>
      <c r="L28" s="42"/>
      <c r="M28" s="48">
        <f t="shared" si="0"/>
        <v>6</v>
      </c>
      <c r="N28" s="44">
        <f>SUM(feb!F28 + mrt!J28 +M28)</f>
        <v>14</v>
      </c>
      <c r="O28" s="45">
        <f t="shared" si="1"/>
        <v>515</v>
      </c>
      <c r="P28" s="46">
        <f>SUM(feb!H28 + mrt!L28 +O28)</f>
        <v>1060</v>
      </c>
    </row>
    <row r="29" spans="1:16" x14ac:dyDescent="0.25">
      <c r="A29" s="9" t="s">
        <v>6</v>
      </c>
      <c r="B29" s="41"/>
      <c r="C29" s="41">
        <v>65</v>
      </c>
      <c r="D29" s="41">
        <v>108</v>
      </c>
      <c r="E29" s="41">
        <v>63</v>
      </c>
      <c r="F29" s="41"/>
      <c r="G29" s="41">
        <v>71</v>
      </c>
      <c r="H29" s="41"/>
      <c r="I29" s="41"/>
      <c r="J29" s="41"/>
      <c r="K29" s="42"/>
      <c r="L29" s="42"/>
      <c r="M29" s="48">
        <f t="shared" si="0"/>
        <v>4</v>
      </c>
      <c r="N29" s="44">
        <f>SUM(feb!F29 + mrt!J29 +M29)</f>
        <v>15</v>
      </c>
      <c r="O29" s="45">
        <f t="shared" si="1"/>
        <v>307</v>
      </c>
      <c r="P29" s="46">
        <f>SUM(feb!H29 + mrt!L29 +O29)</f>
        <v>1030</v>
      </c>
    </row>
    <row r="30" spans="1:16" x14ac:dyDescent="0.25">
      <c r="A30" s="9" t="s">
        <v>7</v>
      </c>
      <c r="B30" s="41"/>
      <c r="C30" s="41"/>
      <c r="D30" s="41"/>
      <c r="E30" s="41"/>
      <c r="F30" s="41"/>
      <c r="G30" s="41"/>
      <c r="H30" s="41"/>
      <c r="I30" s="41"/>
      <c r="J30" s="41"/>
      <c r="K30" s="42"/>
      <c r="L30" s="42"/>
      <c r="M30" s="48">
        <f t="shared" si="0"/>
        <v>0</v>
      </c>
      <c r="N30" s="44">
        <f>SUM(feb!F30 + mrt!J30 +M30)</f>
        <v>0</v>
      </c>
      <c r="O30" s="45">
        <f t="shared" si="1"/>
        <v>0</v>
      </c>
      <c r="P30" s="46">
        <f>SUM(feb!H30 + mrt!L30 +O30)</f>
        <v>0</v>
      </c>
    </row>
    <row r="31" spans="1:16" x14ac:dyDescent="0.25">
      <c r="A31" s="9" t="s">
        <v>127</v>
      </c>
      <c r="B31" s="41"/>
      <c r="C31" s="41">
        <v>52</v>
      </c>
      <c r="D31" s="41"/>
      <c r="E31" s="41">
        <v>58</v>
      </c>
      <c r="F31" s="41"/>
      <c r="G31" s="41">
        <v>62</v>
      </c>
      <c r="H31" s="41"/>
      <c r="I31" s="41"/>
      <c r="J31" s="41">
        <v>63</v>
      </c>
      <c r="K31" s="42"/>
      <c r="L31" s="42">
        <v>52</v>
      </c>
      <c r="M31" s="48">
        <f t="shared" si="0"/>
        <v>5</v>
      </c>
      <c r="N31" s="44">
        <f>SUM(feb!F31 + mrt!J31 +M31)</f>
        <v>6</v>
      </c>
      <c r="O31" s="45">
        <f t="shared" ref="O31" si="3">SUM(B31:L31)</f>
        <v>287</v>
      </c>
      <c r="P31" s="46">
        <f>SUM(feb!H31 + mrt!L31 +O31)</f>
        <v>338</v>
      </c>
    </row>
    <row r="32" spans="1:16" x14ac:dyDescent="0.25">
      <c r="A32" s="9" t="s">
        <v>8</v>
      </c>
      <c r="B32" s="41"/>
      <c r="C32" s="41">
        <v>73</v>
      </c>
      <c r="D32" s="41">
        <v>116</v>
      </c>
      <c r="E32" s="41">
        <v>75</v>
      </c>
      <c r="F32" s="41"/>
      <c r="G32" s="41"/>
      <c r="H32" s="41"/>
      <c r="I32" s="41">
        <v>65</v>
      </c>
      <c r="J32" s="41">
        <v>63</v>
      </c>
      <c r="K32" s="42">
        <v>125</v>
      </c>
      <c r="L32" s="42">
        <v>71</v>
      </c>
      <c r="M32" s="48">
        <f t="shared" si="0"/>
        <v>7</v>
      </c>
      <c r="N32" s="44">
        <f>SUM(feb!F32 + mrt!J32 +M32)</f>
        <v>19</v>
      </c>
      <c r="O32" s="45">
        <f t="shared" si="1"/>
        <v>588</v>
      </c>
      <c r="P32" s="46">
        <f>SUM(feb!H32 + mrt!L32 +O32)</f>
        <v>1486</v>
      </c>
    </row>
    <row r="33" spans="1:16" x14ac:dyDescent="0.25">
      <c r="A33" s="9" t="s">
        <v>107</v>
      </c>
      <c r="B33" s="41">
        <v>116</v>
      </c>
      <c r="C33" s="41">
        <v>73</v>
      </c>
      <c r="D33" s="41"/>
      <c r="E33" s="41">
        <v>78</v>
      </c>
      <c r="F33" s="41"/>
      <c r="G33" s="41"/>
      <c r="H33" s="41"/>
      <c r="I33" s="41"/>
      <c r="J33" s="41"/>
      <c r="K33" s="42">
        <v>125</v>
      </c>
      <c r="L33" s="42"/>
      <c r="M33" s="48">
        <f t="shared" si="0"/>
        <v>4</v>
      </c>
      <c r="N33" s="44">
        <f>SUM(feb!F33 + mrt!J33 +M33)</f>
        <v>8</v>
      </c>
      <c r="O33" s="45">
        <f t="shared" si="1"/>
        <v>392</v>
      </c>
      <c r="P33" s="46">
        <f>SUM(feb!H33 + mrt!L33 +O33)</f>
        <v>660</v>
      </c>
    </row>
    <row r="34" spans="1:16" x14ac:dyDescent="0.25">
      <c r="A34" s="20" t="s">
        <v>82</v>
      </c>
      <c r="B34" s="41">
        <v>116</v>
      </c>
      <c r="C34" s="41">
        <v>73</v>
      </c>
      <c r="D34" s="41"/>
      <c r="E34" s="41"/>
      <c r="F34" s="41"/>
      <c r="G34" s="41"/>
      <c r="H34" s="41"/>
      <c r="I34" s="41"/>
      <c r="J34" s="41">
        <v>63</v>
      </c>
      <c r="K34" s="42"/>
      <c r="L34" s="42">
        <v>71</v>
      </c>
      <c r="M34" s="48">
        <f t="shared" si="0"/>
        <v>4</v>
      </c>
      <c r="N34" s="44">
        <f>SUM(feb!F34 + mrt!J34 +M34)</f>
        <v>11</v>
      </c>
      <c r="O34" s="45">
        <f t="shared" si="1"/>
        <v>323</v>
      </c>
      <c r="P34" s="46">
        <f>SUM(feb!H34 + mrt!L34 +O34)</f>
        <v>779</v>
      </c>
    </row>
    <row r="35" spans="1:16" x14ac:dyDescent="0.25">
      <c r="A35" s="20" t="s">
        <v>98</v>
      </c>
      <c r="B35" s="41"/>
      <c r="C35" s="41"/>
      <c r="D35" s="41"/>
      <c r="E35" s="41"/>
      <c r="F35" s="41"/>
      <c r="G35" s="41"/>
      <c r="H35" s="41"/>
      <c r="I35" s="41"/>
      <c r="J35" s="41"/>
      <c r="K35" s="42"/>
      <c r="L35" s="42"/>
      <c r="M35" s="48">
        <f t="shared" si="0"/>
        <v>0</v>
      </c>
      <c r="N35" s="44">
        <f>SUM(feb!F35 + mrt!J35 +M35)</f>
        <v>1</v>
      </c>
      <c r="O35" s="45">
        <f t="shared" si="1"/>
        <v>0</v>
      </c>
      <c r="P35" s="46">
        <f>SUM(feb!H35 + mrt!L35 +O35)</f>
        <v>52</v>
      </c>
    </row>
    <row r="36" spans="1:16" x14ac:dyDescent="0.25">
      <c r="A36" s="20" t="s">
        <v>100</v>
      </c>
      <c r="B36" s="41"/>
      <c r="C36" s="41"/>
      <c r="D36" s="41"/>
      <c r="E36" s="41"/>
      <c r="F36" s="41">
        <v>200</v>
      </c>
      <c r="G36" s="41"/>
      <c r="H36" s="41"/>
      <c r="I36" s="41"/>
      <c r="J36" s="41"/>
      <c r="K36" s="42"/>
      <c r="L36" s="42">
        <v>71</v>
      </c>
      <c r="M36" s="48">
        <f t="shared" si="0"/>
        <v>2</v>
      </c>
      <c r="N36" s="44">
        <f>SUM(feb!F36 + mrt!J36 +M36)</f>
        <v>3</v>
      </c>
      <c r="O36" s="45">
        <f t="shared" si="1"/>
        <v>271</v>
      </c>
      <c r="P36" s="46">
        <f>SUM(feb!H36 + mrt!L36 +O36)</f>
        <v>347</v>
      </c>
    </row>
    <row r="37" spans="1:16" x14ac:dyDescent="0.25">
      <c r="A37" s="20" t="s">
        <v>109</v>
      </c>
      <c r="B37" s="41"/>
      <c r="C37" s="41">
        <v>73</v>
      </c>
      <c r="D37" s="41">
        <v>116</v>
      </c>
      <c r="E37" s="41"/>
      <c r="F37" s="41"/>
      <c r="G37" s="41"/>
      <c r="H37" s="41"/>
      <c r="I37" s="41"/>
      <c r="J37" s="41"/>
      <c r="K37" s="42"/>
      <c r="L37" s="42">
        <v>71</v>
      </c>
      <c r="M37" s="48">
        <f t="shared" si="0"/>
        <v>3</v>
      </c>
      <c r="N37" s="44">
        <f>SUM(feb!F37 + mrt!J37 +M37)</f>
        <v>9</v>
      </c>
      <c r="O37" s="45">
        <f t="shared" si="1"/>
        <v>260</v>
      </c>
      <c r="P37" s="46">
        <f>SUM(feb!H37 + mrt!L37 +O37)</f>
        <v>697</v>
      </c>
    </row>
    <row r="38" spans="1:16" x14ac:dyDescent="0.25">
      <c r="A38" s="20" t="s">
        <v>116</v>
      </c>
      <c r="B38" s="41">
        <v>110</v>
      </c>
      <c r="C38" s="41">
        <v>65</v>
      </c>
      <c r="D38" s="41"/>
      <c r="E38" s="41"/>
      <c r="F38" s="41"/>
      <c r="G38" s="41">
        <v>71</v>
      </c>
      <c r="H38" s="41"/>
      <c r="I38" s="41">
        <v>80</v>
      </c>
      <c r="J38" s="41">
        <v>63</v>
      </c>
      <c r="K38" s="42">
        <v>114</v>
      </c>
      <c r="L38" s="42">
        <v>69</v>
      </c>
      <c r="M38" s="48">
        <f t="shared" si="0"/>
        <v>7</v>
      </c>
      <c r="N38" s="44">
        <f>SUM(feb!F38 + mrt!J38 +M38)</f>
        <v>18</v>
      </c>
      <c r="O38" s="45">
        <f t="shared" si="1"/>
        <v>572</v>
      </c>
      <c r="P38" s="46">
        <f>SUM(feb!H38 + mrt!L38 +O38)</f>
        <v>1295</v>
      </c>
    </row>
    <row r="39" spans="1:16" x14ac:dyDescent="0.25">
      <c r="A39" s="20" t="s">
        <v>74</v>
      </c>
      <c r="B39" s="41"/>
      <c r="C39" s="41"/>
      <c r="D39" s="41"/>
      <c r="E39" s="41"/>
      <c r="F39" s="41"/>
      <c r="G39" s="41"/>
      <c r="H39" s="41"/>
      <c r="I39" s="41"/>
      <c r="J39" s="41"/>
      <c r="K39" s="42"/>
      <c r="L39" s="42"/>
      <c r="M39" s="48">
        <f t="shared" si="0"/>
        <v>0</v>
      </c>
      <c r="N39" s="44">
        <f>SUM(feb!F39 + mrt!J39 +M39)</f>
        <v>0</v>
      </c>
      <c r="O39" s="45">
        <f t="shared" si="1"/>
        <v>0</v>
      </c>
      <c r="P39" s="46">
        <f>SUM(feb!H39 + mrt!L39 +O39)</f>
        <v>0</v>
      </c>
    </row>
    <row r="40" spans="1:16" x14ac:dyDescent="0.25">
      <c r="A40" s="20" t="s">
        <v>94</v>
      </c>
      <c r="B40" s="41"/>
      <c r="C40" s="41"/>
      <c r="D40" s="41">
        <v>116</v>
      </c>
      <c r="E40" s="41">
        <v>63</v>
      </c>
      <c r="F40" s="41"/>
      <c r="G40" s="41"/>
      <c r="H40" s="41"/>
      <c r="I40" s="41"/>
      <c r="J40" s="41">
        <v>63</v>
      </c>
      <c r="K40" s="42">
        <v>125</v>
      </c>
      <c r="L40" s="42">
        <v>69</v>
      </c>
      <c r="M40" s="48">
        <f t="shared" si="0"/>
        <v>5</v>
      </c>
      <c r="N40" s="44">
        <f>SUM(feb!F40 + mrt!J40 +M40)</f>
        <v>9</v>
      </c>
      <c r="O40" s="45">
        <f t="shared" si="1"/>
        <v>436</v>
      </c>
      <c r="P40" s="46">
        <f>SUM(feb!H40 + mrt!L40 +O40)</f>
        <v>766</v>
      </c>
    </row>
    <row r="41" spans="1:16" x14ac:dyDescent="0.25">
      <c r="A41" s="9" t="s">
        <v>79</v>
      </c>
      <c r="B41" s="41"/>
      <c r="C41" s="41">
        <v>52</v>
      </c>
      <c r="D41" s="41"/>
      <c r="E41" s="41"/>
      <c r="F41" s="41"/>
      <c r="G41" s="41"/>
      <c r="H41" s="41"/>
      <c r="I41" s="41"/>
      <c r="J41" s="41"/>
      <c r="K41" s="42"/>
      <c r="L41" s="42">
        <v>52</v>
      </c>
      <c r="M41" s="48">
        <f t="shared" si="0"/>
        <v>2</v>
      </c>
      <c r="N41" s="44">
        <f>SUM(feb!F41 + mrt!J41 +M41)</f>
        <v>2</v>
      </c>
      <c r="O41" s="45">
        <f t="shared" si="1"/>
        <v>104</v>
      </c>
      <c r="P41" s="46">
        <f>SUM(feb!H41 + mrt!L41 +O41)</f>
        <v>104</v>
      </c>
    </row>
    <row r="42" spans="1:16" x14ac:dyDescent="0.25">
      <c r="A42" s="9" t="s">
        <v>9</v>
      </c>
      <c r="B42" s="41"/>
      <c r="C42" s="41">
        <v>52</v>
      </c>
      <c r="D42" s="41"/>
      <c r="E42" s="41">
        <v>58</v>
      </c>
      <c r="F42" s="41"/>
      <c r="G42" s="41"/>
      <c r="H42" s="41"/>
      <c r="I42" s="41"/>
      <c r="J42" s="41">
        <v>63</v>
      </c>
      <c r="K42" s="42">
        <v>81</v>
      </c>
      <c r="L42" s="42"/>
      <c r="M42" s="48">
        <f t="shared" si="0"/>
        <v>4</v>
      </c>
      <c r="N42" s="44">
        <f>SUM(feb!F42 + mrt!J42 +M42)</f>
        <v>8</v>
      </c>
      <c r="O42" s="45">
        <f t="shared" si="1"/>
        <v>254</v>
      </c>
      <c r="P42" s="46">
        <f>SUM(feb!H42 + mrt!L42 +O42)</f>
        <v>492</v>
      </c>
    </row>
    <row r="43" spans="1:16" x14ac:dyDescent="0.25">
      <c r="A43" s="9" t="s">
        <v>52</v>
      </c>
      <c r="B43" s="41">
        <v>78</v>
      </c>
      <c r="C43" s="41">
        <v>52</v>
      </c>
      <c r="D43" s="41">
        <v>114</v>
      </c>
      <c r="E43" s="41"/>
      <c r="F43" s="41">
        <v>84</v>
      </c>
      <c r="G43" s="41">
        <v>62</v>
      </c>
      <c r="H43" s="41">
        <v>64</v>
      </c>
      <c r="I43" s="41">
        <v>83</v>
      </c>
      <c r="J43" s="41"/>
      <c r="K43" s="42">
        <v>81</v>
      </c>
      <c r="L43" s="42">
        <v>52</v>
      </c>
      <c r="M43" s="48">
        <f t="shared" si="0"/>
        <v>9</v>
      </c>
      <c r="N43" s="44">
        <f>SUM(feb!F43 + mrt!J43 +M43)</f>
        <v>21</v>
      </c>
      <c r="O43" s="45">
        <f t="shared" si="1"/>
        <v>670</v>
      </c>
      <c r="P43" s="46">
        <f>SUM(feb!H43 + mrt!L43 +O43)</f>
        <v>1368</v>
      </c>
    </row>
    <row r="44" spans="1:16" x14ac:dyDescent="0.25">
      <c r="A44" s="9" t="s">
        <v>114</v>
      </c>
      <c r="B44" s="41">
        <v>110</v>
      </c>
      <c r="C44" s="41"/>
      <c r="D44" s="41">
        <v>108</v>
      </c>
      <c r="E44" s="41"/>
      <c r="F44" s="41"/>
      <c r="G44" s="41"/>
      <c r="H44" s="41"/>
      <c r="I44" s="41"/>
      <c r="J44" s="41"/>
      <c r="K44" s="42"/>
      <c r="L44" s="42"/>
      <c r="M44" s="48">
        <f t="shared" si="0"/>
        <v>2</v>
      </c>
      <c r="N44" s="44">
        <f>SUM(feb!F44 + mrt!J44 +M44)</f>
        <v>5</v>
      </c>
      <c r="O44" s="45">
        <f t="shared" si="1"/>
        <v>218</v>
      </c>
      <c r="P44" s="46">
        <f>SUM(feb!H44 + mrt!L44 +O44)</f>
        <v>455</v>
      </c>
    </row>
    <row r="45" spans="1:16" x14ac:dyDescent="0.25">
      <c r="A45" s="9" t="s">
        <v>83</v>
      </c>
      <c r="B45" s="41"/>
      <c r="C45" s="41"/>
      <c r="D45" s="41">
        <v>116</v>
      </c>
      <c r="E45" s="41">
        <v>78</v>
      </c>
      <c r="F45" s="41"/>
      <c r="G45" s="41">
        <v>75</v>
      </c>
      <c r="H45" s="41"/>
      <c r="I45" s="41"/>
      <c r="J45" s="41">
        <v>63</v>
      </c>
      <c r="K45" s="42"/>
      <c r="L45" s="42"/>
      <c r="M45" s="48">
        <f t="shared" si="0"/>
        <v>4</v>
      </c>
      <c r="N45" s="44">
        <f>SUM(feb!F45 + mrt!J45 +M45)</f>
        <v>10</v>
      </c>
      <c r="O45" s="45">
        <f t="shared" si="1"/>
        <v>332</v>
      </c>
      <c r="P45" s="46">
        <f>SUM(feb!H45 + mrt!L45 +O45)</f>
        <v>771</v>
      </c>
    </row>
    <row r="46" spans="1:16" x14ac:dyDescent="0.25">
      <c r="A46" s="9" t="s">
        <v>115</v>
      </c>
      <c r="B46" s="41"/>
      <c r="C46" s="41"/>
      <c r="D46" s="41"/>
      <c r="E46" s="41"/>
      <c r="F46" s="41"/>
      <c r="G46" s="41"/>
      <c r="H46" s="41"/>
      <c r="I46" s="41"/>
      <c r="J46" s="41"/>
      <c r="K46" s="42"/>
      <c r="L46" s="42"/>
      <c r="M46" s="48">
        <f t="shared" si="0"/>
        <v>0</v>
      </c>
      <c r="N46" s="44">
        <f>SUM(feb!F46 + mrt!J46 +M46)</f>
        <v>0</v>
      </c>
      <c r="O46" s="45">
        <f t="shared" si="1"/>
        <v>0</v>
      </c>
      <c r="P46" s="46">
        <f>SUM(feb!H46 + mrt!L46 +O46)</f>
        <v>0</v>
      </c>
    </row>
    <row r="47" spans="1:16" x14ac:dyDescent="0.25">
      <c r="A47" s="9" t="s">
        <v>26</v>
      </c>
      <c r="B47" s="41"/>
      <c r="C47" s="41"/>
      <c r="D47" s="41"/>
      <c r="E47" s="41"/>
      <c r="F47" s="41"/>
      <c r="G47" s="41"/>
      <c r="H47" s="41"/>
      <c r="I47" s="41"/>
      <c r="J47" s="41">
        <v>63</v>
      </c>
      <c r="K47" s="42"/>
      <c r="L47" s="42"/>
      <c r="M47" s="48">
        <f t="shared" si="0"/>
        <v>1</v>
      </c>
      <c r="N47" s="44">
        <f>SUM(feb!F47 + mrt!J47 +M47)</f>
        <v>5</v>
      </c>
      <c r="O47" s="45">
        <f t="shared" si="1"/>
        <v>63</v>
      </c>
      <c r="P47" s="46">
        <f>SUM(feb!H47 + mrt!L47 +O47)</f>
        <v>317</v>
      </c>
    </row>
    <row r="48" spans="1:16" x14ac:dyDescent="0.25">
      <c r="A48" s="9" t="s">
        <v>66</v>
      </c>
      <c r="B48" s="41"/>
      <c r="C48" s="41"/>
      <c r="D48" s="41"/>
      <c r="E48" s="41"/>
      <c r="F48" s="41"/>
      <c r="G48" s="41"/>
      <c r="H48" s="41"/>
      <c r="I48" s="41"/>
      <c r="J48" s="41"/>
      <c r="K48" s="42"/>
      <c r="L48" s="42"/>
      <c r="M48" s="48">
        <f t="shared" si="0"/>
        <v>0</v>
      </c>
      <c r="N48" s="44">
        <f>SUM(feb!F48 + mrt!J48 +M48)</f>
        <v>0</v>
      </c>
      <c r="O48" s="45">
        <f t="shared" si="1"/>
        <v>0</v>
      </c>
      <c r="P48" s="46">
        <f>SUM(feb!H48 + mrt!L48 +O48)</f>
        <v>0</v>
      </c>
    </row>
    <row r="49" spans="1:16" x14ac:dyDescent="0.25">
      <c r="A49" s="9" t="s">
        <v>10</v>
      </c>
      <c r="B49" s="41"/>
      <c r="C49" s="41"/>
      <c r="D49" s="41"/>
      <c r="E49" s="41"/>
      <c r="F49" s="41"/>
      <c r="G49" s="41"/>
      <c r="H49" s="41"/>
      <c r="I49" s="41"/>
      <c r="J49" s="41">
        <v>63</v>
      </c>
      <c r="K49" s="42"/>
      <c r="L49" s="42"/>
      <c r="M49" s="48">
        <f t="shared" si="0"/>
        <v>1</v>
      </c>
      <c r="N49" s="44">
        <f>SUM(feb!F49 + mrt!J49 +M49)</f>
        <v>1</v>
      </c>
      <c r="O49" s="45">
        <f t="shared" si="1"/>
        <v>63</v>
      </c>
      <c r="P49" s="46">
        <f>SUM(feb!H49 + mrt!L49 +O49)</f>
        <v>63</v>
      </c>
    </row>
    <row r="50" spans="1:16" x14ac:dyDescent="0.25">
      <c r="A50" s="9" t="s">
        <v>81</v>
      </c>
      <c r="B50" s="41">
        <v>110</v>
      </c>
      <c r="C50" s="41">
        <v>65</v>
      </c>
      <c r="D50" s="41">
        <v>108</v>
      </c>
      <c r="E50" s="41">
        <v>63</v>
      </c>
      <c r="F50" s="41">
        <v>111</v>
      </c>
      <c r="G50" s="41">
        <v>71</v>
      </c>
      <c r="H50" s="41"/>
      <c r="I50" s="41">
        <v>92</v>
      </c>
      <c r="J50" s="41">
        <v>63</v>
      </c>
      <c r="K50" s="42">
        <v>114</v>
      </c>
      <c r="L50" s="42">
        <v>69</v>
      </c>
      <c r="M50" s="48">
        <f t="shared" si="0"/>
        <v>10</v>
      </c>
      <c r="N50" s="44">
        <f>SUM(feb!F50 + mrt!J50 +M50)</f>
        <v>19</v>
      </c>
      <c r="O50" s="45">
        <f t="shared" si="1"/>
        <v>866</v>
      </c>
      <c r="P50" s="46">
        <f>SUM(feb!H50 + mrt!L50 +O50)</f>
        <v>1450</v>
      </c>
    </row>
    <row r="51" spans="1:16" x14ac:dyDescent="0.25">
      <c r="A51" s="9" t="s">
        <v>11</v>
      </c>
      <c r="B51" s="41">
        <v>116</v>
      </c>
      <c r="C51" s="41">
        <v>73</v>
      </c>
      <c r="D51" s="41">
        <v>116</v>
      </c>
      <c r="E51" s="41">
        <v>75</v>
      </c>
      <c r="F51" s="41">
        <v>111</v>
      </c>
      <c r="G51" s="41">
        <v>75</v>
      </c>
      <c r="H51" s="41"/>
      <c r="I51" s="41">
        <v>115</v>
      </c>
      <c r="J51" s="41">
        <v>63</v>
      </c>
      <c r="K51" s="42">
        <v>139</v>
      </c>
      <c r="L51" s="42">
        <v>71</v>
      </c>
      <c r="M51" s="48">
        <f t="shared" si="0"/>
        <v>10</v>
      </c>
      <c r="N51" s="44">
        <f>SUM(feb!F51 + mrt!J51 +M51)</f>
        <v>17</v>
      </c>
      <c r="O51" s="45">
        <f t="shared" si="1"/>
        <v>954</v>
      </c>
      <c r="P51" s="46">
        <f>SUM(feb!H51 + mrt!L51 +O51)</f>
        <v>1486</v>
      </c>
    </row>
    <row r="52" spans="1:16" x14ac:dyDescent="0.25">
      <c r="A52" s="9" t="s">
        <v>55</v>
      </c>
      <c r="B52" s="41"/>
      <c r="C52" s="41">
        <v>52</v>
      </c>
      <c r="D52" s="41">
        <v>80</v>
      </c>
      <c r="E52" s="41">
        <v>58</v>
      </c>
      <c r="F52" s="41"/>
      <c r="G52" s="41">
        <v>32</v>
      </c>
      <c r="H52" s="41"/>
      <c r="I52" s="41">
        <v>80</v>
      </c>
      <c r="J52" s="41">
        <v>63</v>
      </c>
      <c r="K52" s="42">
        <v>62</v>
      </c>
      <c r="L52" s="42">
        <v>52</v>
      </c>
      <c r="M52" s="48">
        <f t="shared" si="0"/>
        <v>8</v>
      </c>
      <c r="N52" s="44">
        <f>SUM(feb!F52 + mrt!J52 +M52)</f>
        <v>17</v>
      </c>
      <c r="O52" s="45">
        <f t="shared" si="1"/>
        <v>479</v>
      </c>
      <c r="P52" s="46">
        <f>SUM(feb!H52 + mrt!L52 +O52)</f>
        <v>952</v>
      </c>
    </row>
    <row r="53" spans="1:16" x14ac:dyDescent="0.25">
      <c r="A53" s="9" t="s">
        <v>12</v>
      </c>
      <c r="B53" s="41"/>
      <c r="C53" s="41">
        <v>52</v>
      </c>
      <c r="D53" s="41"/>
      <c r="E53" s="41">
        <v>58</v>
      </c>
      <c r="F53" s="41"/>
      <c r="G53" s="41">
        <v>62</v>
      </c>
      <c r="H53" s="41"/>
      <c r="I53" s="41"/>
      <c r="J53" s="41">
        <v>63</v>
      </c>
      <c r="K53" s="42"/>
      <c r="L53" s="42">
        <v>52</v>
      </c>
      <c r="M53" s="48">
        <f t="shared" si="0"/>
        <v>5</v>
      </c>
      <c r="N53" s="44">
        <f>SUM(feb!F53 + mrt!J53 +M53)</f>
        <v>9</v>
      </c>
      <c r="O53" s="45">
        <f t="shared" si="1"/>
        <v>287</v>
      </c>
      <c r="P53" s="46">
        <f>SUM(feb!H53 + mrt!L53 +O53)</f>
        <v>490</v>
      </c>
    </row>
    <row r="54" spans="1:16" x14ac:dyDescent="0.25">
      <c r="A54" s="9" t="s">
        <v>13</v>
      </c>
      <c r="B54" s="41"/>
      <c r="C54" s="41"/>
      <c r="D54" s="41"/>
      <c r="E54" s="41"/>
      <c r="F54" s="41"/>
      <c r="G54" s="41"/>
      <c r="H54" s="41"/>
      <c r="I54" s="41"/>
      <c r="J54" s="41"/>
      <c r="K54" s="42"/>
      <c r="L54" s="42"/>
      <c r="M54" s="48">
        <f t="shared" si="0"/>
        <v>0</v>
      </c>
      <c r="N54" s="44">
        <f>SUM(feb!F54 + mrt!J54 +M54)</f>
        <v>0</v>
      </c>
      <c r="O54" s="45">
        <f t="shared" si="1"/>
        <v>0</v>
      </c>
      <c r="P54" s="46">
        <f>SUM(feb!H54 + mrt!L54 +O54)</f>
        <v>0</v>
      </c>
    </row>
    <row r="55" spans="1:16" x14ac:dyDescent="0.25">
      <c r="A55" s="9" t="s">
        <v>51</v>
      </c>
      <c r="B55" s="41"/>
      <c r="C55" s="41">
        <v>73</v>
      </c>
      <c r="D55" s="41"/>
      <c r="E55" s="41"/>
      <c r="F55" s="41"/>
      <c r="G55" s="41">
        <v>75</v>
      </c>
      <c r="H55" s="41"/>
      <c r="I55" s="41"/>
      <c r="J55" s="41">
        <v>63</v>
      </c>
      <c r="K55" s="42"/>
      <c r="L55" s="42">
        <v>71</v>
      </c>
      <c r="M55" s="48">
        <f t="shared" si="0"/>
        <v>4</v>
      </c>
      <c r="N55" s="44">
        <f>SUM(feb!F55 + mrt!J55 +M55)</f>
        <v>10</v>
      </c>
      <c r="O55" s="45">
        <f t="shared" si="1"/>
        <v>282</v>
      </c>
      <c r="P55" s="46">
        <f>SUM(feb!H55 + mrt!L55 +O55)</f>
        <v>705</v>
      </c>
    </row>
    <row r="56" spans="1:16" x14ac:dyDescent="0.25">
      <c r="A56" s="9" t="s">
        <v>25</v>
      </c>
      <c r="B56" s="41"/>
      <c r="C56" s="41"/>
      <c r="D56" s="41"/>
      <c r="E56" s="41"/>
      <c r="F56" s="41"/>
      <c r="G56" s="41"/>
      <c r="H56" s="41"/>
      <c r="I56" s="41"/>
      <c r="J56" s="41">
        <v>63</v>
      </c>
      <c r="K56" s="42"/>
      <c r="L56" s="42"/>
      <c r="M56" s="48">
        <f t="shared" si="0"/>
        <v>1</v>
      </c>
      <c r="N56" s="44">
        <f>SUM(feb!F56 + mrt!J56 +M56)</f>
        <v>1</v>
      </c>
      <c r="O56" s="45">
        <f t="shared" si="1"/>
        <v>63</v>
      </c>
      <c r="P56" s="46">
        <f>SUM(feb!H56 + mrt!L56 +O56)</f>
        <v>63</v>
      </c>
    </row>
    <row r="57" spans="1:16" x14ac:dyDescent="0.25">
      <c r="A57" s="9" t="s">
        <v>144</v>
      </c>
      <c r="B57" s="41"/>
      <c r="C57" s="41"/>
      <c r="D57" s="41"/>
      <c r="E57" s="41"/>
      <c r="F57" s="41"/>
      <c r="G57" s="41"/>
      <c r="H57" s="41"/>
      <c r="I57" s="41"/>
      <c r="J57" s="41"/>
      <c r="K57" s="42"/>
      <c r="L57" s="42"/>
      <c r="M57" s="48">
        <f t="shared" si="0"/>
        <v>0</v>
      </c>
      <c r="N57" s="44">
        <f>SUM(feb!F57 + mrt!J57 +M57)</f>
        <v>0</v>
      </c>
      <c r="O57" s="45">
        <f t="shared" ref="O57" si="4">SUM(B57:L57)</f>
        <v>0</v>
      </c>
      <c r="P57" s="46">
        <f>SUM(feb!H57 + mrt!L57 +O57)</f>
        <v>0</v>
      </c>
    </row>
    <row r="58" spans="1:16" x14ac:dyDescent="0.25">
      <c r="A58" s="9" t="s">
        <v>88</v>
      </c>
      <c r="B58" s="41"/>
      <c r="C58" s="41"/>
      <c r="D58" s="41">
        <v>108</v>
      </c>
      <c r="E58" s="41">
        <v>63</v>
      </c>
      <c r="F58" s="41"/>
      <c r="G58" s="41"/>
      <c r="H58" s="41"/>
      <c r="I58" s="41">
        <v>92</v>
      </c>
      <c r="J58" s="41">
        <v>63</v>
      </c>
      <c r="K58" s="42"/>
      <c r="L58" s="42"/>
      <c r="M58" s="48">
        <f t="shared" si="0"/>
        <v>4</v>
      </c>
      <c r="N58" s="44">
        <f>SUM(feb!F58 + mrt!J58 +M58)</f>
        <v>14</v>
      </c>
      <c r="O58" s="45">
        <f t="shared" si="1"/>
        <v>326</v>
      </c>
      <c r="P58" s="46">
        <f>SUM(feb!H58 + mrt!L58 +O58)</f>
        <v>963</v>
      </c>
    </row>
    <row r="59" spans="1:16" x14ac:dyDescent="0.25">
      <c r="A59" s="9" t="s">
        <v>71</v>
      </c>
      <c r="B59" s="41">
        <v>110</v>
      </c>
      <c r="C59" s="41"/>
      <c r="D59" s="41">
        <v>108</v>
      </c>
      <c r="E59" s="41">
        <v>63</v>
      </c>
      <c r="F59" s="41"/>
      <c r="G59" s="41"/>
      <c r="H59" s="41"/>
      <c r="I59" s="41">
        <v>92</v>
      </c>
      <c r="J59" s="41">
        <v>63</v>
      </c>
      <c r="K59" s="42"/>
      <c r="L59" s="42">
        <v>69</v>
      </c>
      <c r="M59" s="48">
        <f t="shared" si="0"/>
        <v>6</v>
      </c>
      <c r="N59" s="44">
        <f>SUM(feb!F59 + mrt!J59 +M59)</f>
        <v>15</v>
      </c>
      <c r="O59" s="45">
        <f t="shared" si="1"/>
        <v>505</v>
      </c>
      <c r="P59" s="46">
        <f>SUM(feb!H59 + mrt!L59 +O59)</f>
        <v>1109</v>
      </c>
    </row>
    <row r="60" spans="1:16" x14ac:dyDescent="0.25">
      <c r="A60" s="9" t="s">
        <v>110</v>
      </c>
      <c r="B60" s="41"/>
      <c r="C60" s="41"/>
      <c r="D60" s="41"/>
      <c r="E60" s="41"/>
      <c r="F60" s="41"/>
      <c r="G60" s="41"/>
      <c r="H60" s="41"/>
      <c r="I60" s="41"/>
      <c r="J60" s="41"/>
      <c r="K60" s="42"/>
      <c r="L60" s="42"/>
      <c r="M60" s="48">
        <f t="shared" si="0"/>
        <v>0</v>
      </c>
      <c r="N60" s="44">
        <f>SUM(feb!F60 + mrt!J60 +M60)</f>
        <v>0</v>
      </c>
      <c r="O60" s="45">
        <f t="shared" si="1"/>
        <v>0</v>
      </c>
      <c r="P60" s="46">
        <f>SUM(feb!H60 + mrt!L60 +O60)</f>
        <v>0</v>
      </c>
    </row>
    <row r="61" spans="1:16" x14ac:dyDescent="0.25">
      <c r="A61" s="9" t="s">
        <v>59</v>
      </c>
      <c r="B61" s="41"/>
      <c r="C61" s="41"/>
      <c r="D61" s="41"/>
      <c r="E61" s="41"/>
      <c r="F61" s="41"/>
      <c r="G61" s="41"/>
      <c r="H61" s="41"/>
      <c r="I61" s="41"/>
      <c r="J61" s="41"/>
      <c r="K61" s="42"/>
      <c r="L61" s="42"/>
      <c r="M61" s="48">
        <f t="shared" si="0"/>
        <v>0</v>
      </c>
      <c r="N61" s="44">
        <f>SUM(feb!F61 + mrt!J61 +M61)</f>
        <v>2</v>
      </c>
      <c r="O61" s="45">
        <f t="shared" si="1"/>
        <v>0</v>
      </c>
      <c r="P61" s="46">
        <f>SUM(feb!H61 + mrt!L61 +O61)</f>
        <v>117</v>
      </c>
    </row>
    <row r="62" spans="1:16" x14ac:dyDescent="0.25">
      <c r="A62" s="9" t="s">
        <v>53</v>
      </c>
      <c r="B62" s="41">
        <v>110</v>
      </c>
      <c r="C62" s="41">
        <v>65</v>
      </c>
      <c r="D62" s="41">
        <v>93</v>
      </c>
      <c r="E62" s="41">
        <v>63</v>
      </c>
      <c r="F62" s="41">
        <v>84</v>
      </c>
      <c r="G62" s="41">
        <v>71</v>
      </c>
      <c r="H62" s="41"/>
      <c r="I62" s="41">
        <v>92</v>
      </c>
      <c r="J62" s="41">
        <v>63</v>
      </c>
      <c r="K62" s="42">
        <v>114</v>
      </c>
      <c r="L62" s="42">
        <v>69</v>
      </c>
      <c r="M62" s="48">
        <f t="shared" si="0"/>
        <v>10</v>
      </c>
      <c r="N62" s="44">
        <f>SUM(feb!F62 + mrt!J62 +M62)</f>
        <v>20</v>
      </c>
      <c r="O62" s="45">
        <f t="shared" si="1"/>
        <v>824</v>
      </c>
      <c r="P62" s="46">
        <f>SUM(feb!H62 + mrt!L62 +O62)</f>
        <v>1486</v>
      </c>
    </row>
    <row r="63" spans="1:16" x14ac:dyDescent="0.25">
      <c r="A63" s="9" t="s">
        <v>72</v>
      </c>
      <c r="B63" s="41"/>
      <c r="C63" s="41"/>
      <c r="D63" s="41"/>
      <c r="E63" s="41"/>
      <c r="F63" s="41"/>
      <c r="G63" s="41"/>
      <c r="H63" s="41"/>
      <c r="I63" s="41"/>
      <c r="J63" s="41"/>
      <c r="K63" s="42"/>
      <c r="L63" s="42"/>
      <c r="M63" s="48">
        <f t="shared" si="0"/>
        <v>0</v>
      </c>
      <c r="N63" s="44">
        <f>SUM(feb!F63 + mrt!J63 +M63)</f>
        <v>3</v>
      </c>
      <c r="O63" s="45">
        <f t="shared" ref="O63:O91" si="5">SUM(B63:L63)</f>
        <v>0</v>
      </c>
      <c r="P63" s="46">
        <f>SUM(feb!H63 + mrt!L63 +O63)</f>
        <v>153</v>
      </c>
    </row>
    <row r="64" spans="1:16" x14ac:dyDescent="0.25">
      <c r="A64" s="9" t="s">
        <v>14</v>
      </c>
      <c r="B64" s="41"/>
      <c r="C64" s="41"/>
      <c r="D64" s="41"/>
      <c r="E64" s="41">
        <v>58</v>
      </c>
      <c r="F64" s="41"/>
      <c r="G64" s="41"/>
      <c r="H64" s="41"/>
      <c r="I64" s="41"/>
      <c r="J64" s="41"/>
      <c r="K64" s="42">
        <v>62</v>
      </c>
      <c r="L64" s="42"/>
      <c r="M64" s="48">
        <f t="shared" si="0"/>
        <v>2</v>
      </c>
      <c r="N64" s="44">
        <f>SUM(feb!F64 + mrt!J64 +M64)</f>
        <v>2</v>
      </c>
      <c r="O64" s="45">
        <f t="shared" si="5"/>
        <v>120</v>
      </c>
      <c r="P64" s="46">
        <f>SUM(feb!H64 + mrt!L64 +O64)</f>
        <v>120</v>
      </c>
    </row>
    <row r="65" spans="1:16" x14ac:dyDescent="0.25">
      <c r="A65" s="9" t="s">
        <v>63</v>
      </c>
      <c r="B65" s="41"/>
      <c r="C65" s="41"/>
      <c r="D65" s="41"/>
      <c r="E65" s="41"/>
      <c r="F65" s="41"/>
      <c r="G65" s="41"/>
      <c r="H65" s="41"/>
      <c r="I65" s="41"/>
      <c r="J65" s="41"/>
      <c r="K65" s="42"/>
      <c r="L65" s="42"/>
      <c r="M65" s="48">
        <f t="shared" si="0"/>
        <v>0</v>
      </c>
      <c r="N65" s="44">
        <f>SUM(feb!F65 + mrt!J65 +M65)</f>
        <v>0</v>
      </c>
      <c r="O65" s="45">
        <f t="shared" si="5"/>
        <v>0</v>
      </c>
      <c r="P65" s="46">
        <f>SUM(feb!H65 + mrt!L65 +O65)</f>
        <v>0</v>
      </c>
    </row>
    <row r="66" spans="1:16" x14ac:dyDescent="0.25">
      <c r="A66" s="9" t="s">
        <v>75</v>
      </c>
      <c r="B66" s="41"/>
      <c r="C66" s="41">
        <v>73</v>
      </c>
      <c r="D66" s="41">
        <v>116</v>
      </c>
      <c r="E66" s="41">
        <v>75</v>
      </c>
      <c r="F66" s="41"/>
      <c r="G66" s="41"/>
      <c r="H66" s="41"/>
      <c r="I66" s="41"/>
      <c r="J66" s="41">
        <v>63</v>
      </c>
      <c r="K66" s="42">
        <v>125</v>
      </c>
      <c r="L66" s="42">
        <v>71</v>
      </c>
      <c r="M66" s="48">
        <f t="shared" si="0"/>
        <v>6</v>
      </c>
      <c r="N66" s="44">
        <f>SUM(feb!F66 + mrt!J66 +M66)</f>
        <v>13</v>
      </c>
      <c r="O66" s="45">
        <f t="shared" si="5"/>
        <v>523</v>
      </c>
      <c r="P66" s="46">
        <f>SUM(feb!H66 + mrt!L66 +O66)</f>
        <v>1058</v>
      </c>
    </row>
    <row r="67" spans="1:16" x14ac:dyDescent="0.25">
      <c r="A67" s="9" t="s">
        <v>146</v>
      </c>
      <c r="B67" s="41">
        <v>110</v>
      </c>
      <c r="C67" s="41">
        <v>65</v>
      </c>
      <c r="D67" s="41">
        <v>108</v>
      </c>
      <c r="E67" s="41">
        <v>63</v>
      </c>
      <c r="F67" s="41"/>
      <c r="G67" s="41">
        <v>71</v>
      </c>
      <c r="H67" s="41"/>
      <c r="I67" s="41">
        <v>92</v>
      </c>
      <c r="J67" s="41">
        <v>63</v>
      </c>
      <c r="K67" s="42">
        <v>114</v>
      </c>
      <c r="L67" s="42"/>
      <c r="M67" s="48">
        <f t="shared" si="0"/>
        <v>8</v>
      </c>
      <c r="N67" s="44">
        <f>SUM(feb!F67 + mrt!J67 +M67)</f>
        <v>19</v>
      </c>
      <c r="O67" s="45">
        <f t="shared" ref="O67" si="6">SUM(B67:L67)</f>
        <v>686</v>
      </c>
      <c r="P67" s="46">
        <f>SUM(feb!H67 + mrt!L67 +O67)</f>
        <v>1409</v>
      </c>
    </row>
    <row r="68" spans="1:16" x14ac:dyDescent="0.25">
      <c r="A68" s="9" t="s">
        <v>15</v>
      </c>
      <c r="B68" s="41"/>
      <c r="C68" s="41">
        <v>73</v>
      </c>
      <c r="D68" s="41"/>
      <c r="E68" s="41">
        <v>75</v>
      </c>
      <c r="F68" s="41"/>
      <c r="G68" s="41">
        <v>75</v>
      </c>
      <c r="H68" s="41"/>
      <c r="I68" s="41"/>
      <c r="J68" s="41"/>
      <c r="K68" s="42"/>
      <c r="L68" s="42">
        <v>71</v>
      </c>
      <c r="M68" s="48">
        <f t="shared" si="0"/>
        <v>4</v>
      </c>
      <c r="N68" s="44">
        <f>SUM(feb!F68 + mrt!J68 +M68)</f>
        <v>9</v>
      </c>
      <c r="O68" s="45">
        <f t="shared" si="5"/>
        <v>294</v>
      </c>
      <c r="P68" s="46">
        <f>SUM(feb!H68 + mrt!L68 +O68)</f>
        <v>634</v>
      </c>
    </row>
    <row r="69" spans="1:16" x14ac:dyDescent="0.25">
      <c r="A69" s="9" t="s">
        <v>49</v>
      </c>
      <c r="B69" s="41">
        <v>116</v>
      </c>
      <c r="C69" s="41">
        <v>73</v>
      </c>
      <c r="D69" s="41">
        <v>116</v>
      </c>
      <c r="E69" s="41">
        <v>78</v>
      </c>
      <c r="F69" s="41">
        <v>120</v>
      </c>
      <c r="G69" s="41">
        <v>75</v>
      </c>
      <c r="H69" s="41">
        <v>74</v>
      </c>
      <c r="I69" s="41">
        <v>275</v>
      </c>
      <c r="J69" s="41">
        <v>63</v>
      </c>
      <c r="K69" s="42">
        <v>125</v>
      </c>
      <c r="L69" s="42">
        <v>71</v>
      </c>
      <c r="M69" s="48">
        <f t="shared" ref="M69:M104" si="7">COUNT(B69:L69)</f>
        <v>11</v>
      </c>
      <c r="N69" s="44">
        <f>SUM(feb!F69 + mrt!J69 +M69)</f>
        <v>23</v>
      </c>
      <c r="O69" s="45">
        <f t="shared" si="5"/>
        <v>1186</v>
      </c>
      <c r="P69" s="46">
        <f>SUM(feb!H69 + mrt!L69 +O69)</f>
        <v>2115</v>
      </c>
    </row>
    <row r="70" spans="1:16" x14ac:dyDescent="0.25">
      <c r="A70" s="9" t="s">
        <v>89</v>
      </c>
      <c r="B70" s="41"/>
      <c r="C70" s="41">
        <v>52</v>
      </c>
      <c r="D70" s="41"/>
      <c r="E70" s="41"/>
      <c r="F70" s="41"/>
      <c r="G70" s="41"/>
      <c r="H70" s="41"/>
      <c r="I70" s="41"/>
      <c r="J70" s="41">
        <v>63</v>
      </c>
      <c r="K70" s="42"/>
      <c r="L70" s="42"/>
      <c r="M70" s="48">
        <f t="shared" si="7"/>
        <v>2</v>
      </c>
      <c r="N70" s="44">
        <f>SUM(feb!F70 + mrt!J70 +M70)</f>
        <v>8</v>
      </c>
      <c r="O70" s="45">
        <f t="shared" si="5"/>
        <v>115</v>
      </c>
      <c r="P70" s="46">
        <f>SUM(feb!H70 + mrt!L70 +O70)</f>
        <v>432</v>
      </c>
    </row>
    <row r="71" spans="1:16" x14ac:dyDescent="0.25">
      <c r="A71" s="9" t="s">
        <v>16</v>
      </c>
      <c r="B71" s="41">
        <v>116</v>
      </c>
      <c r="C71" s="41"/>
      <c r="D71" s="41">
        <v>116</v>
      </c>
      <c r="E71" s="41">
        <v>75</v>
      </c>
      <c r="F71" s="41">
        <v>111</v>
      </c>
      <c r="G71" s="41">
        <v>75</v>
      </c>
      <c r="H71" s="41"/>
      <c r="I71" s="41">
        <v>65</v>
      </c>
      <c r="J71" s="41">
        <v>63</v>
      </c>
      <c r="K71" s="42">
        <v>125</v>
      </c>
      <c r="L71" s="42">
        <v>69</v>
      </c>
      <c r="M71" s="48">
        <f t="shared" si="7"/>
        <v>9</v>
      </c>
      <c r="N71" s="44">
        <f>SUM(feb!F71 + mrt!J71 +M71)</f>
        <v>20</v>
      </c>
      <c r="O71" s="45">
        <f t="shared" si="5"/>
        <v>815</v>
      </c>
      <c r="P71" s="46">
        <f>SUM(feb!H71 + mrt!L71 +O71)</f>
        <v>1643</v>
      </c>
    </row>
    <row r="72" spans="1:16" x14ac:dyDescent="0.25">
      <c r="A72" s="9" t="s">
        <v>48</v>
      </c>
      <c r="B72" s="41"/>
      <c r="C72" s="41"/>
      <c r="D72" s="41"/>
      <c r="E72" s="41">
        <v>58</v>
      </c>
      <c r="F72" s="41"/>
      <c r="G72" s="41"/>
      <c r="H72" s="41"/>
      <c r="I72" s="41"/>
      <c r="J72" s="41">
        <v>63</v>
      </c>
      <c r="K72" s="42">
        <v>62</v>
      </c>
      <c r="L72" s="42">
        <v>52</v>
      </c>
      <c r="M72" s="48">
        <f t="shared" si="7"/>
        <v>4</v>
      </c>
      <c r="N72" s="44">
        <f>SUM(feb!F72 + mrt!J72 +M72)</f>
        <v>6</v>
      </c>
      <c r="O72" s="45">
        <f t="shared" si="5"/>
        <v>235</v>
      </c>
      <c r="P72" s="46">
        <f>SUM(feb!H72 + mrt!L72 +O72)</f>
        <v>339</v>
      </c>
    </row>
    <row r="73" spans="1:16" x14ac:dyDescent="0.25">
      <c r="A73" s="9" t="s">
        <v>17</v>
      </c>
      <c r="B73" s="41"/>
      <c r="C73" s="41"/>
      <c r="D73" s="41"/>
      <c r="E73" s="41"/>
      <c r="F73" s="41"/>
      <c r="G73" s="41"/>
      <c r="H73" s="41"/>
      <c r="I73" s="41"/>
      <c r="J73" s="41"/>
      <c r="K73" s="42"/>
      <c r="L73" s="42"/>
      <c r="M73" s="48">
        <f t="shared" si="7"/>
        <v>0</v>
      </c>
      <c r="N73" s="44">
        <f>SUM(feb!F73 + mrt!J73 +M73)</f>
        <v>0</v>
      </c>
      <c r="O73" s="45">
        <f t="shared" si="5"/>
        <v>0</v>
      </c>
      <c r="P73" s="46">
        <f>SUM(feb!H73 + mrt!L73 +O73)</f>
        <v>0</v>
      </c>
    </row>
    <row r="74" spans="1:16" x14ac:dyDescent="0.25">
      <c r="A74" s="9" t="s">
        <v>56</v>
      </c>
      <c r="B74" s="41"/>
      <c r="C74" s="41"/>
      <c r="D74" s="41">
        <v>116</v>
      </c>
      <c r="E74" s="41">
        <v>78</v>
      </c>
      <c r="F74" s="41"/>
      <c r="G74" s="41">
        <v>75</v>
      </c>
      <c r="H74" s="41"/>
      <c r="I74" s="41"/>
      <c r="J74" s="41">
        <v>63</v>
      </c>
      <c r="K74" s="42"/>
      <c r="L74" s="42">
        <v>71</v>
      </c>
      <c r="M74" s="48">
        <f t="shared" si="7"/>
        <v>5</v>
      </c>
      <c r="N74" s="44">
        <f>SUM(feb!F74 + mrt!J74 +M74)</f>
        <v>12</v>
      </c>
      <c r="O74" s="45">
        <f t="shared" si="5"/>
        <v>403</v>
      </c>
      <c r="P74" s="46">
        <f>SUM(feb!H74 + mrt!L74 +O74)</f>
        <v>922</v>
      </c>
    </row>
    <row r="75" spans="1:16" x14ac:dyDescent="0.25">
      <c r="A75" s="9" t="s">
        <v>108</v>
      </c>
      <c r="B75" s="41"/>
      <c r="C75" s="41">
        <v>73</v>
      </c>
      <c r="D75" s="41"/>
      <c r="E75" s="41"/>
      <c r="F75" s="41"/>
      <c r="G75" s="41">
        <v>75</v>
      </c>
      <c r="H75" s="41"/>
      <c r="I75" s="41"/>
      <c r="J75" s="41">
        <v>63</v>
      </c>
      <c r="K75" s="42">
        <v>125</v>
      </c>
      <c r="L75" s="42">
        <v>71</v>
      </c>
      <c r="M75" s="48">
        <f t="shared" si="7"/>
        <v>5</v>
      </c>
      <c r="N75" s="44">
        <f>SUM(feb!F75 + mrt!J75 +M75)</f>
        <v>11</v>
      </c>
      <c r="O75" s="45">
        <f t="shared" si="5"/>
        <v>407</v>
      </c>
      <c r="P75" s="46">
        <f>SUM(feb!H75 + mrt!L75 +O75)</f>
        <v>877</v>
      </c>
    </row>
    <row r="76" spans="1:16" x14ac:dyDescent="0.25">
      <c r="A76" s="9" t="s">
        <v>57</v>
      </c>
      <c r="B76" s="41"/>
      <c r="C76" s="41"/>
      <c r="D76" s="41"/>
      <c r="E76" s="41"/>
      <c r="F76" s="41"/>
      <c r="G76" s="41"/>
      <c r="H76" s="41"/>
      <c r="I76" s="41"/>
      <c r="J76" s="41"/>
      <c r="K76" s="42"/>
      <c r="L76" s="42"/>
      <c r="M76" s="48">
        <f t="shared" si="7"/>
        <v>0</v>
      </c>
      <c r="N76" s="44">
        <f>SUM(feb!F76 + mrt!J76 +M76)</f>
        <v>0</v>
      </c>
      <c r="O76" s="45">
        <f t="shared" si="5"/>
        <v>0</v>
      </c>
      <c r="P76" s="46">
        <f>SUM(feb!H76 + mrt!L76 +O76)</f>
        <v>0</v>
      </c>
    </row>
    <row r="77" spans="1:16" x14ac:dyDescent="0.25">
      <c r="A77" s="9" t="s">
        <v>18</v>
      </c>
      <c r="B77" s="41"/>
      <c r="C77" s="41"/>
      <c r="D77" s="41"/>
      <c r="E77" s="41"/>
      <c r="F77" s="41"/>
      <c r="G77" s="41"/>
      <c r="H77" s="41"/>
      <c r="I77" s="41"/>
      <c r="J77" s="41"/>
      <c r="K77" s="42"/>
      <c r="L77" s="42"/>
      <c r="M77" s="48">
        <f t="shared" si="7"/>
        <v>0</v>
      </c>
      <c r="N77" s="44">
        <f>SUM(feb!F77 + mrt!J77 +M77)</f>
        <v>0</v>
      </c>
      <c r="O77" s="45">
        <f t="shared" si="5"/>
        <v>0</v>
      </c>
      <c r="P77" s="46">
        <f>SUM(feb!H77 + mrt!L77 +O77)</f>
        <v>0</v>
      </c>
    </row>
    <row r="78" spans="1:16" x14ac:dyDescent="0.25">
      <c r="A78" s="9" t="s">
        <v>84</v>
      </c>
      <c r="B78" s="41">
        <v>116</v>
      </c>
      <c r="C78" s="41">
        <v>73</v>
      </c>
      <c r="D78" s="41"/>
      <c r="E78" s="41"/>
      <c r="F78" s="41"/>
      <c r="G78" s="41">
        <v>75</v>
      </c>
      <c r="H78" s="41"/>
      <c r="I78" s="41">
        <v>115</v>
      </c>
      <c r="J78" s="41">
        <v>63</v>
      </c>
      <c r="K78" s="42"/>
      <c r="L78" s="42"/>
      <c r="M78" s="48">
        <f t="shared" si="7"/>
        <v>5</v>
      </c>
      <c r="N78" s="44">
        <f>SUM(feb!F78 + mrt!J78 +M78)</f>
        <v>13</v>
      </c>
      <c r="O78" s="45">
        <f t="shared" si="5"/>
        <v>442</v>
      </c>
      <c r="P78" s="46">
        <f>SUM(feb!H78 + mrt!L78 +O78)</f>
        <v>1029</v>
      </c>
    </row>
    <row r="79" spans="1:16" x14ac:dyDescent="0.25">
      <c r="A79" s="9" t="s">
        <v>19</v>
      </c>
      <c r="B79" s="41">
        <v>116</v>
      </c>
      <c r="C79" s="41">
        <v>73</v>
      </c>
      <c r="D79" s="41">
        <v>116</v>
      </c>
      <c r="E79" s="41">
        <v>75</v>
      </c>
      <c r="F79" s="41">
        <v>111</v>
      </c>
      <c r="G79" s="41">
        <v>75</v>
      </c>
      <c r="H79" s="41"/>
      <c r="I79" s="41"/>
      <c r="J79" s="41">
        <v>63</v>
      </c>
      <c r="K79" s="42"/>
      <c r="L79" s="42">
        <v>71</v>
      </c>
      <c r="M79" s="48">
        <f t="shared" si="7"/>
        <v>8</v>
      </c>
      <c r="N79" s="44">
        <f>SUM(feb!F79 + mrt!J79 +M79)</f>
        <v>16</v>
      </c>
      <c r="O79" s="45">
        <f t="shared" si="5"/>
        <v>700</v>
      </c>
      <c r="P79" s="46">
        <f>SUM(feb!H79 + mrt!L79 +O79)</f>
        <v>1276</v>
      </c>
    </row>
    <row r="80" spans="1:16" x14ac:dyDescent="0.25">
      <c r="A80" s="9" t="s">
        <v>20</v>
      </c>
      <c r="B80" s="41"/>
      <c r="C80" s="41">
        <v>73</v>
      </c>
      <c r="D80" s="41"/>
      <c r="E80" s="41"/>
      <c r="F80" s="41"/>
      <c r="G80" s="41">
        <v>75</v>
      </c>
      <c r="H80" s="41"/>
      <c r="I80" s="41"/>
      <c r="J80" s="41">
        <v>63</v>
      </c>
      <c r="K80" s="42"/>
      <c r="L80" s="42"/>
      <c r="M80" s="48">
        <f t="shared" si="7"/>
        <v>3</v>
      </c>
      <c r="N80" s="44">
        <f>SUM(feb!F80 + mrt!J80 +M80)</f>
        <v>8</v>
      </c>
      <c r="O80" s="45">
        <f t="shared" si="5"/>
        <v>211</v>
      </c>
      <c r="P80" s="46">
        <f>SUM(feb!H80 + mrt!L80 +O80)</f>
        <v>529</v>
      </c>
    </row>
    <row r="81" spans="1:16" x14ac:dyDescent="0.25">
      <c r="A81" s="9" t="s">
        <v>112</v>
      </c>
      <c r="B81" s="41"/>
      <c r="C81" s="41"/>
      <c r="D81" s="41">
        <v>116</v>
      </c>
      <c r="E81" s="41"/>
      <c r="F81" s="41"/>
      <c r="G81" s="41"/>
      <c r="H81" s="41"/>
      <c r="I81" s="41"/>
      <c r="J81" s="41"/>
      <c r="K81" s="42"/>
      <c r="L81" s="42"/>
      <c r="M81" s="48">
        <f t="shared" si="7"/>
        <v>1</v>
      </c>
      <c r="N81" s="44">
        <f>SUM(feb!F81 + mrt!J81 +M81)</f>
        <v>4</v>
      </c>
      <c r="O81" s="45">
        <f t="shared" si="5"/>
        <v>116</v>
      </c>
      <c r="P81" s="46">
        <f>SUM(feb!H81 + mrt!L81 +O81)</f>
        <v>378</v>
      </c>
    </row>
    <row r="82" spans="1:16" x14ac:dyDescent="0.25">
      <c r="A82" s="9" t="s">
        <v>119</v>
      </c>
      <c r="B82" s="41"/>
      <c r="C82" s="41"/>
      <c r="D82" s="41"/>
      <c r="E82" s="41"/>
      <c r="F82" s="41"/>
      <c r="G82" s="41"/>
      <c r="H82" s="41"/>
      <c r="I82" s="41"/>
      <c r="J82" s="41"/>
      <c r="K82" s="42"/>
      <c r="L82" s="42"/>
      <c r="M82" s="48">
        <f t="shared" si="7"/>
        <v>0</v>
      </c>
      <c r="N82" s="44">
        <f>SUM(feb!F82 + mrt!J82 +M82)</f>
        <v>0</v>
      </c>
      <c r="O82" s="45">
        <f t="shared" si="5"/>
        <v>0</v>
      </c>
      <c r="P82" s="46">
        <f>SUM(feb!H82 + mrt!L82 +O82)</f>
        <v>0</v>
      </c>
    </row>
    <row r="83" spans="1:16" x14ac:dyDescent="0.25">
      <c r="A83" s="9" t="s">
        <v>60</v>
      </c>
      <c r="B83" s="41"/>
      <c r="C83" s="41"/>
      <c r="D83" s="41"/>
      <c r="E83" s="41"/>
      <c r="F83" s="41"/>
      <c r="G83" s="41"/>
      <c r="H83" s="41"/>
      <c r="I83" s="41"/>
      <c r="J83" s="41"/>
      <c r="K83" s="42"/>
      <c r="L83" s="42"/>
      <c r="M83" s="48">
        <f t="shared" si="7"/>
        <v>0</v>
      </c>
      <c r="N83" s="44">
        <f>SUM(feb!F83 + mrt!J83 +M83)</f>
        <v>0</v>
      </c>
      <c r="O83" s="45">
        <f t="shared" si="5"/>
        <v>0</v>
      </c>
      <c r="P83" s="46">
        <f>SUM(feb!H83 + mrt!L83 +O83)</f>
        <v>0</v>
      </c>
    </row>
    <row r="84" spans="1:16" x14ac:dyDescent="0.25">
      <c r="A84" s="9" t="s">
        <v>21</v>
      </c>
      <c r="B84" s="41">
        <v>110</v>
      </c>
      <c r="C84" s="41">
        <v>65</v>
      </c>
      <c r="D84" s="41">
        <v>108</v>
      </c>
      <c r="E84" s="41">
        <v>63</v>
      </c>
      <c r="F84" s="41"/>
      <c r="G84" s="41">
        <v>71</v>
      </c>
      <c r="H84" s="41"/>
      <c r="I84" s="41">
        <v>92</v>
      </c>
      <c r="J84" s="41">
        <v>63</v>
      </c>
      <c r="K84" s="42">
        <v>114</v>
      </c>
      <c r="L84" s="42">
        <v>69</v>
      </c>
      <c r="M84" s="48">
        <f t="shared" si="7"/>
        <v>9</v>
      </c>
      <c r="N84" s="44">
        <f>SUM(feb!F84 + mrt!J84 +M84)</f>
        <v>20</v>
      </c>
      <c r="O84" s="45">
        <f t="shared" si="5"/>
        <v>755</v>
      </c>
      <c r="P84" s="46">
        <f>SUM(feb!H84 + mrt!L84 +O84)</f>
        <v>1478</v>
      </c>
    </row>
    <row r="85" spans="1:16" x14ac:dyDescent="0.25">
      <c r="A85" s="9" t="s">
        <v>78</v>
      </c>
      <c r="B85" s="41"/>
      <c r="C85" s="41">
        <v>65</v>
      </c>
      <c r="D85" s="41">
        <v>108</v>
      </c>
      <c r="E85" s="41">
        <v>63</v>
      </c>
      <c r="F85" s="41"/>
      <c r="G85" s="41"/>
      <c r="H85" s="41"/>
      <c r="I85" s="41"/>
      <c r="J85" s="41"/>
      <c r="K85" s="42"/>
      <c r="L85" s="42"/>
      <c r="M85" s="48">
        <f t="shared" si="7"/>
        <v>3</v>
      </c>
      <c r="N85" s="44">
        <f>SUM(feb!F85 + mrt!J85 +M85)</f>
        <v>11</v>
      </c>
      <c r="O85" s="45">
        <f t="shared" si="5"/>
        <v>236</v>
      </c>
      <c r="P85" s="46">
        <f>SUM(feb!H85 + mrt!L85 +O85)</f>
        <v>735</v>
      </c>
    </row>
    <row r="86" spans="1:16" x14ac:dyDescent="0.25">
      <c r="A86" s="9" t="s">
        <v>22</v>
      </c>
      <c r="B86" s="41"/>
      <c r="C86" s="41">
        <v>52</v>
      </c>
      <c r="D86" s="41"/>
      <c r="E86" s="41">
        <v>58</v>
      </c>
      <c r="F86" s="41"/>
      <c r="G86" s="41">
        <v>62</v>
      </c>
      <c r="H86" s="41"/>
      <c r="I86" s="41"/>
      <c r="J86" s="41">
        <v>63</v>
      </c>
      <c r="K86" s="42">
        <v>81</v>
      </c>
      <c r="L86" s="42">
        <v>52</v>
      </c>
      <c r="M86" s="48">
        <f t="shared" si="7"/>
        <v>6</v>
      </c>
      <c r="N86" s="44">
        <f>SUM(feb!F86 + mrt!J86 +M86)</f>
        <v>14</v>
      </c>
      <c r="O86" s="45">
        <f t="shared" si="5"/>
        <v>368</v>
      </c>
      <c r="P86" s="46">
        <f>SUM(feb!H86 + mrt!L86 +O86)</f>
        <v>813</v>
      </c>
    </row>
    <row r="87" spans="1:16" x14ac:dyDescent="0.25">
      <c r="A87" s="9" t="s">
        <v>67</v>
      </c>
      <c r="B87" s="41"/>
      <c r="C87" s="41"/>
      <c r="D87" s="41"/>
      <c r="E87" s="41"/>
      <c r="F87" s="41"/>
      <c r="G87" s="41"/>
      <c r="H87" s="41"/>
      <c r="I87" s="41"/>
      <c r="J87" s="41">
        <v>63</v>
      </c>
      <c r="K87" s="42"/>
      <c r="L87" s="42"/>
      <c r="M87" s="48">
        <f t="shared" si="7"/>
        <v>1</v>
      </c>
      <c r="N87" s="44">
        <f>SUM(feb!F87 + mrt!J87 +M87)</f>
        <v>1</v>
      </c>
      <c r="O87" s="45">
        <f t="shared" si="5"/>
        <v>63</v>
      </c>
      <c r="P87" s="46">
        <f>SUM(feb!H87 + mrt!L87 +O87)</f>
        <v>63</v>
      </c>
    </row>
    <row r="88" spans="1:16" x14ac:dyDescent="0.25">
      <c r="A88" s="9" t="s">
        <v>28</v>
      </c>
      <c r="B88" s="41"/>
      <c r="C88" s="41"/>
      <c r="D88" s="41">
        <v>80</v>
      </c>
      <c r="E88" s="41">
        <v>58</v>
      </c>
      <c r="F88" s="41"/>
      <c r="G88" s="41"/>
      <c r="H88" s="41"/>
      <c r="I88" s="41"/>
      <c r="J88" s="41"/>
      <c r="K88" s="42"/>
      <c r="L88" s="42"/>
      <c r="M88" s="48">
        <f t="shared" si="7"/>
        <v>2</v>
      </c>
      <c r="N88" s="44">
        <f>SUM(feb!F88 + mrt!J88 +M88)</f>
        <v>2</v>
      </c>
      <c r="O88" s="45">
        <f t="shared" si="5"/>
        <v>138</v>
      </c>
      <c r="P88" s="46">
        <f>SUM(feb!H88 + mrt!L88 +O88)</f>
        <v>138</v>
      </c>
    </row>
    <row r="89" spans="1:16" x14ac:dyDescent="0.25">
      <c r="A89" s="9" t="s">
        <v>45</v>
      </c>
      <c r="B89" s="41"/>
      <c r="C89" s="41"/>
      <c r="D89" s="41"/>
      <c r="E89" s="41"/>
      <c r="F89" s="41"/>
      <c r="G89" s="41"/>
      <c r="H89" s="41"/>
      <c r="I89" s="41"/>
      <c r="J89" s="41"/>
      <c r="K89" s="42">
        <v>125</v>
      </c>
      <c r="L89" s="42">
        <v>71</v>
      </c>
      <c r="M89" s="48">
        <f t="shared" si="7"/>
        <v>2</v>
      </c>
      <c r="N89" s="44">
        <f>SUM(feb!F89 + mrt!J89 +M89)</f>
        <v>13</v>
      </c>
      <c r="O89" s="45">
        <f t="shared" si="5"/>
        <v>196</v>
      </c>
      <c r="P89" s="46">
        <f>SUM(feb!H89 + mrt!L89 +O89)</f>
        <v>1012</v>
      </c>
    </row>
    <row r="90" spans="1:16" x14ac:dyDescent="0.25">
      <c r="A90" s="9" t="s">
        <v>154</v>
      </c>
      <c r="B90" s="41"/>
      <c r="C90" s="41"/>
      <c r="D90" s="41"/>
      <c r="E90" s="41"/>
      <c r="F90" s="41"/>
      <c r="G90" s="41"/>
      <c r="H90" s="41"/>
      <c r="I90" s="41"/>
      <c r="J90" s="41"/>
      <c r="K90" s="42"/>
      <c r="L90" s="42"/>
      <c r="M90" s="48">
        <f t="shared" ref="M90" si="8">COUNT(B90:L90)</f>
        <v>0</v>
      </c>
      <c r="N90" s="44">
        <f>SUM(feb!F90 + mrt!J90 +M90)</f>
        <v>0</v>
      </c>
      <c r="O90" s="45">
        <f t="shared" ref="O90" si="9">SUM(B90:L90)</f>
        <v>0</v>
      </c>
      <c r="P90" s="46">
        <f>SUM(feb!H90 + mrt!L90 +O90)</f>
        <v>0</v>
      </c>
    </row>
    <row r="91" spans="1:16" x14ac:dyDescent="0.25">
      <c r="A91" s="9" t="s">
        <v>64</v>
      </c>
      <c r="B91" s="41"/>
      <c r="C91" s="41"/>
      <c r="D91" s="41"/>
      <c r="E91" s="41"/>
      <c r="F91" s="41"/>
      <c r="G91" s="41"/>
      <c r="H91" s="41"/>
      <c r="I91" s="41"/>
      <c r="J91" s="41">
        <v>63</v>
      </c>
      <c r="K91" s="42"/>
      <c r="L91" s="42"/>
      <c r="M91" s="48">
        <f t="shared" si="7"/>
        <v>1</v>
      </c>
      <c r="N91" s="44">
        <f>SUM(feb!F91 + mrt!J91 +M91)</f>
        <v>1</v>
      </c>
      <c r="O91" s="45">
        <f t="shared" si="5"/>
        <v>63</v>
      </c>
      <c r="P91" s="46">
        <f>SUM(feb!H91 + mrt!L91 +O91)</f>
        <v>63</v>
      </c>
    </row>
    <row r="92" spans="1:16" x14ac:dyDescent="0.25">
      <c r="A92" s="9" t="s">
        <v>128</v>
      </c>
      <c r="B92" s="41"/>
      <c r="C92" s="41">
        <v>52</v>
      </c>
      <c r="D92" s="41"/>
      <c r="E92" s="41"/>
      <c r="F92" s="41"/>
      <c r="G92" s="41"/>
      <c r="H92" s="41"/>
      <c r="I92" s="41"/>
      <c r="J92" s="41"/>
      <c r="K92" s="42"/>
      <c r="L92" s="42"/>
      <c r="M92" s="48">
        <f t="shared" si="7"/>
        <v>1</v>
      </c>
      <c r="N92" s="44">
        <f>SUM(feb!F92 + mrt!J92 +M92)</f>
        <v>4</v>
      </c>
      <c r="O92" s="45">
        <f t="shared" ref="O92:O104" si="10">SUM(B92:L92)</f>
        <v>52</v>
      </c>
      <c r="P92" s="46">
        <f>SUM(feb!H92 + mrt!L92 +O92)</f>
        <v>214</v>
      </c>
    </row>
    <row r="93" spans="1:16" x14ac:dyDescent="0.25">
      <c r="A93" s="9" t="s">
        <v>101</v>
      </c>
      <c r="B93" s="41"/>
      <c r="C93" s="41"/>
      <c r="D93" s="41"/>
      <c r="E93" s="41"/>
      <c r="F93" s="41"/>
      <c r="G93" s="41"/>
      <c r="H93" s="41"/>
      <c r="I93" s="41"/>
      <c r="J93" s="41"/>
      <c r="K93" s="42"/>
      <c r="L93" s="42"/>
      <c r="M93" s="48">
        <f t="shared" si="7"/>
        <v>0</v>
      </c>
      <c r="N93" s="44">
        <f>SUM(feb!F93 + mrt!J93 +M93)</f>
        <v>0</v>
      </c>
      <c r="O93" s="45">
        <f t="shared" si="10"/>
        <v>0</v>
      </c>
      <c r="P93" s="46">
        <f>SUM(feb!H93 + mrt!L93 +O93)</f>
        <v>0</v>
      </c>
    </row>
    <row r="94" spans="1:16" x14ac:dyDescent="0.25">
      <c r="A94" s="9" t="s">
        <v>102</v>
      </c>
      <c r="B94" s="41"/>
      <c r="C94" s="41"/>
      <c r="D94" s="41"/>
      <c r="E94" s="41"/>
      <c r="F94" s="41"/>
      <c r="G94" s="41"/>
      <c r="H94" s="41"/>
      <c r="I94" s="41"/>
      <c r="J94" s="41"/>
      <c r="K94" s="42"/>
      <c r="L94" s="42"/>
      <c r="M94" s="48">
        <f t="shared" si="7"/>
        <v>0</v>
      </c>
      <c r="N94" s="44">
        <f>SUM(feb!F94 + mrt!J94 +M94)</f>
        <v>0</v>
      </c>
      <c r="O94" s="45">
        <f t="shared" si="10"/>
        <v>0</v>
      </c>
      <c r="P94" s="46">
        <f>SUM(feb!H94 + mrt!L94 +O94)</f>
        <v>0</v>
      </c>
    </row>
    <row r="95" spans="1:16" x14ac:dyDescent="0.25">
      <c r="A95" s="9" t="s">
        <v>86</v>
      </c>
      <c r="B95" s="41">
        <v>143</v>
      </c>
      <c r="C95" s="41"/>
      <c r="D95" s="41"/>
      <c r="E95" s="41"/>
      <c r="F95" s="41"/>
      <c r="G95" s="41"/>
      <c r="H95" s="41"/>
      <c r="I95" s="41"/>
      <c r="J95" s="41"/>
      <c r="K95" s="42"/>
      <c r="L95" s="42"/>
      <c r="M95" s="48">
        <f t="shared" si="7"/>
        <v>1</v>
      </c>
      <c r="N95" s="44">
        <f>SUM(feb!F95 + mrt!J95 +M95)</f>
        <v>1</v>
      </c>
      <c r="O95" s="45">
        <f t="shared" si="10"/>
        <v>143</v>
      </c>
      <c r="P95" s="46">
        <f>SUM(feb!H95 + mrt!L95 +O95)</f>
        <v>143</v>
      </c>
    </row>
    <row r="96" spans="1:16" x14ac:dyDescent="0.25">
      <c r="A96" s="9" t="s">
        <v>76</v>
      </c>
      <c r="B96" s="41"/>
      <c r="C96" s="41"/>
      <c r="D96" s="41"/>
      <c r="E96" s="41"/>
      <c r="F96" s="41"/>
      <c r="G96" s="41"/>
      <c r="H96" s="41"/>
      <c r="I96" s="41"/>
      <c r="J96" s="41"/>
      <c r="K96" s="42"/>
      <c r="L96" s="42"/>
      <c r="M96" s="48">
        <f t="shared" si="7"/>
        <v>0</v>
      </c>
      <c r="N96" s="44">
        <f>SUM(feb!F96 + mrt!J96 +M96)</f>
        <v>0</v>
      </c>
      <c r="O96" s="45">
        <f t="shared" si="10"/>
        <v>0</v>
      </c>
      <c r="P96" s="46">
        <f>SUM(feb!H96 + mrt!L96 +O96)</f>
        <v>0</v>
      </c>
    </row>
    <row r="97" spans="1:16" x14ac:dyDescent="0.25">
      <c r="A97" s="9" t="s">
        <v>80</v>
      </c>
      <c r="B97" s="41"/>
      <c r="C97" s="41"/>
      <c r="D97" s="41"/>
      <c r="E97" s="41"/>
      <c r="F97" s="41"/>
      <c r="G97" s="41"/>
      <c r="H97" s="41"/>
      <c r="I97" s="41"/>
      <c r="J97" s="41"/>
      <c r="K97" s="42"/>
      <c r="L97" s="42"/>
      <c r="M97" s="48">
        <f t="shared" si="7"/>
        <v>0</v>
      </c>
      <c r="N97" s="44">
        <f>SUM(feb!F97 + mrt!J97 +M97)</f>
        <v>0</v>
      </c>
      <c r="O97" s="45">
        <f t="shared" si="10"/>
        <v>0</v>
      </c>
      <c r="P97" s="46">
        <f>SUM(feb!H97 + mrt!L97 +O97)</f>
        <v>0</v>
      </c>
    </row>
    <row r="98" spans="1:16" x14ac:dyDescent="0.25">
      <c r="A98" s="18" t="s">
        <v>118</v>
      </c>
      <c r="B98" s="41"/>
      <c r="C98" s="41"/>
      <c r="D98" s="41"/>
      <c r="E98" s="41"/>
      <c r="F98" s="41"/>
      <c r="G98" s="41"/>
      <c r="H98" s="41"/>
      <c r="I98" s="41"/>
      <c r="J98" s="41"/>
      <c r="K98" s="42"/>
      <c r="L98" s="42"/>
      <c r="M98" s="48">
        <f t="shared" si="7"/>
        <v>0</v>
      </c>
      <c r="N98" s="44">
        <f>SUM(feb!F98 + mrt!J98 +M98)</f>
        <v>0</v>
      </c>
      <c r="O98" s="45">
        <f t="shared" si="10"/>
        <v>0</v>
      </c>
      <c r="P98" s="46">
        <f>SUM(feb!H98 + mrt!L98 +O98)</f>
        <v>0</v>
      </c>
    </row>
    <row r="99" spans="1:16" x14ac:dyDescent="0.25">
      <c r="A99" s="18" t="s">
        <v>103</v>
      </c>
      <c r="B99" s="41"/>
      <c r="C99" s="41"/>
      <c r="D99" s="41"/>
      <c r="E99" s="41"/>
      <c r="F99" s="41"/>
      <c r="G99" s="41"/>
      <c r="H99" s="41"/>
      <c r="I99" s="41"/>
      <c r="J99" s="41">
        <v>63</v>
      </c>
      <c r="K99" s="42"/>
      <c r="L99" s="42"/>
      <c r="M99" s="48">
        <f t="shared" si="7"/>
        <v>1</v>
      </c>
      <c r="N99" s="44">
        <f>SUM(feb!F99 + mrt!J99 +M99)</f>
        <v>7</v>
      </c>
      <c r="O99" s="45">
        <f t="shared" si="10"/>
        <v>63</v>
      </c>
      <c r="P99" s="46">
        <f>SUM(feb!H99 + mrt!L99 +O99)</f>
        <v>433</v>
      </c>
    </row>
    <row r="100" spans="1:16" x14ac:dyDescent="0.25">
      <c r="A100" s="18" t="s">
        <v>145</v>
      </c>
      <c r="B100" s="41"/>
      <c r="C100" s="41">
        <v>65</v>
      </c>
      <c r="D100" s="41">
        <v>108</v>
      </c>
      <c r="E100" s="41"/>
      <c r="F100" s="41"/>
      <c r="G100" s="41"/>
      <c r="H100" s="41"/>
      <c r="I100" s="41"/>
      <c r="J100" s="41"/>
      <c r="K100" s="42">
        <v>114</v>
      </c>
      <c r="L100" s="42"/>
      <c r="M100" s="48">
        <f t="shared" si="7"/>
        <v>3</v>
      </c>
      <c r="N100" s="44">
        <f>SUM(feb!F100 + mrt!J100 +M100)</f>
        <v>10</v>
      </c>
      <c r="O100" s="45">
        <f t="shared" ref="O100" si="11">SUM(B100:L100)</f>
        <v>287</v>
      </c>
      <c r="P100" s="46">
        <f>SUM(feb!H100 + mrt!L100 +O100)</f>
        <v>765</v>
      </c>
    </row>
    <row r="101" spans="1:16" x14ac:dyDescent="0.25">
      <c r="A101" s="18" t="s">
        <v>106</v>
      </c>
      <c r="B101" s="41">
        <v>110</v>
      </c>
      <c r="C101" s="41">
        <v>65</v>
      </c>
      <c r="D101" s="41">
        <v>108</v>
      </c>
      <c r="E101" s="41">
        <v>63</v>
      </c>
      <c r="F101" s="41"/>
      <c r="G101" s="41"/>
      <c r="H101" s="41"/>
      <c r="I101" s="41">
        <v>92</v>
      </c>
      <c r="J101" s="41">
        <v>63</v>
      </c>
      <c r="K101" s="42">
        <v>114</v>
      </c>
      <c r="L101" s="42">
        <v>69</v>
      </c>
      <c r="M101" s="48">
        <f t="shared" si="7"/>
        <v>8</v>
      </c>
      <c r="N101" s="44">
        <f>SUM(feb!F101 + mrt!J101 +M101)</f>
        <v>16</v>
      </c>
      <c r="O101" s="45">
        <f t="shared" si="10"/>
        <v>684</v>
      </c>
      <c r="P101" s="46">
        <f>SUM(feb!H101 + mrt!L101 +O101)</f>
        <v>1217</v>
      </c>
    </row>
    <row r="102" spans="1:16" x14ac:dyDescent="0.25">
      <c r="A102" s="18" t="s">
        <v>104</v>
      </c>
      <c r="B102" s="41"/>
      <c r="C102" s="41">
        <v>73</v>
      </c>
      <c r="D102" s="41">
        <v>116</v>
      </c>
      <c r="E102" s="41"/>
      <c r="F102" s="41">
        <v>111</v>
      </c>
      <c r="G102" s="41"/>
      <c r="H102" s="41"/>
      <c r="I102" s="41">
        <v>65</v>
      </c>
      <c r="J102" s="41"/>
      <c r="K102" s="42"/>
      <c r="L102" s="42"/>
      <c r="M102" s="48">
        <f t="shared" si="7"/>
        <v>4</v>
      </c>
      <c r="N102" s="44">
        <f>SUM(feb!F102 + mrt!J102 +M102)</f>
        <v>14</v>
      </c>
      <c r="O102" s="45">
        <f t="shared" si="10"/>
        <v>365</v>
      </c>
      <c r="P102" s="46">
        <f>SUM(feb!H102 + mrt!L102 +O102)</f>
        <v>1134</v>
      </c>
    </row>
    <row r="103" spans="1:16" x14ac:dyDescent="0.25">
      <c r="A103" s="18" t="s">
        <v>77</v>
      </c>
      <c r="B103" s="41"/>
      <c r="C103" s="41">
        <v>52</v>
      </c>
      <c r="D103" s="41">
        <v>75</v>
      </c>
      <c r="E103" s="41">
        <v>58</v>
      </c>
      <c r="F103" s="41"/>
      <c r="G103" s="41">
        <v>62</v>
      </c>
      <c r="H103" s="41"/>
      <c r="I103" s="41"/>
      <c r="J103" s="41">
        <v>63</v>
      </c>
      <c r="K103" s="42">
        <v>62</v>
      </c>
      <c r="L103" s="42">
        <v>52</v>
      </c>
      <c r="M103" s="48">
        <f t="shared" si="7"/>
        <v>7</v>
      </c>
      <c r="N103" s="44">
        <f>SUM(feb!F103 + mrt!J103 +M103)</f>
        <v>14</v>
      </c>
      <c r="O103" s="45">
        <f t="shared" si="10"/>
        <v>424</v>
      </c>
      <c r="P103" s="46">
        <f>SUM(feb!H103 + mrt!L103 +O103)</f>
        <v>839</v>
      </c>
    </row>
    <row r="104" spans="1:16" ht="13.8" thickBot="1" x14ac:dyDescent="0.3">
      <c r="A104" s="10" t="s">
        <v>23</v>
      </c>
      <c r="B104" s="47"/>
      <c r="C104" s="47"/>
      <c r="D104" s="47"/>
      <c r="E104" s="47"/>
      <c r="F104" s="47"/>
      <c r="G104" s="47"/>
      <c r="H104" s="47"/>
      <c r="I104" s="47"/>
      <c r="J104" s="47">
        <v>63</v>
      </c>
      <c r="K104" s="49"/>
      <c r="L104" s="49"/>
      <c r="M104" s="68">
        <f t="shared" si="7"/>
        <v>1</v>
      </c>
      <c r="N104" s="65">
        <f>SUM(feb!F104 + mrt!J104 +M104)</f>
        <v>4</v>
      </c>
      <c r="O104" s="66">
        <f t="shared" si="10"/>
        <v>63</v>
      </c>
      <c r="P104" s="67">
        <f>SUM(feb!H104 + mrt!L104 +O104)</f>
        <v>228</v>
      </c>
    </row>
  </sheetData>
  <mergeCells count="4">
    <mergeCell ref="O2:O3"/>
    <mergeCell ref="P2:P3"/>
    <mergeCell ref="M2:M3"/>
    <mergeCell ref="N2:N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zoomScale="130" zoomScaleNormal="130" workbookViewId="0">
      <pane ySplit="3" topLeftCell="A4" activePane="bottomLeft" state="frozen"/>
      <selection pane="bottomLeft"/>
    </sheetView>
  </sheetViews>
  <sheetFormatPr defaultColWidth="9.109375" defaultRowHeight="13.2" x14ac:dyDescent="0.25"/>
  <cols>
    <col min="1" max="1" width="16.44140625" style="4" customWidth="1"/>
    <col min="2" max="11" width="4" style="4" customWidth="1"/>
    <col min="12" max="15" width="5.6640625" style="4" customWidth="1"/>
    <col min="16" max="16384" width="9.109375" style="4"/>
  </cols>
  <sheetData>
    <row r="1" spans="1:15" ht="27.75" customHeight="1" thickBot="1" x14ac:dyDescent="0.35">
      <c r="A1" s="26" t="s">
        <v>133</v>
      </c>
      <c r="O1" s="27" t="s">
        <v>29</v>
      </c>
    </row>
    <row r="2" spans="1:15" s="6" customFormat="1" ht="57" customHeight="1" x14ac:dyDescent="0.25">
      <c r="A2" s="14"/>
      <c r="B2" s="13" t="s">
        <v>1</v>
      </c>
      <c r="C2" s="33" t="s">
        <v>0</v>
      </c>
      <c r="D2" s="13" t="s">
        <v>1</v>
      </c>
      <c r="E2" s="33" t="s">
        <v>0</v>
      </c>
      <c r="F2" s="13" t="s">
        <v>1</v>
      </c>
      <c r="G2" s="13" t="s">
        <v>0</v>
      </c>
      <c r="H2" s="13" t="s">
        <v>1</v>
      </c>
      <c r="I2" s="13" t="s">
        <v>143</v>
      </c>
      <c r="J2" s="13" t="s">
        <v>0</v>
      </c>
      <c r="K2" s="13" t="s">
        <v>1</v>
      </c>
      <c r="L2" s="120" t="s">
        <v>149</v>
      </c>
      <c r="M2" s="118" t="s">
        <v>32</v>
      </c>
      <c r="N2" s="112" t="s">
        <v>33</v>
      </c>
      <c r="O2" s="114" t="s">
        <v>34</v>
      </c>
    </row>
    <row r="3" spans="1:15" ht="18" customHeight="1" thickBot="1" x14ac:dyDescent="0.3">
      <c r="A3" s="15"/>
      <c r="B3" s="3">
        <v>1</v>
      </c>
      <c r="C3" s="34">
        <v>6</v>
      </c>
      <c r="D3" s="3">
        <v>7</v>
      </c>
      <c r="E3" s="34">
        <v>13</v>
      </c>
      <c r="F3" s="3">
        <v>14</v>
      </c>
      <c r="G3" s="3">
        <v>20</v>
      </c>
      <c r="H3" s="3">
        <v>21</v>
      </c>
      <c r="I3" s="3">
        <v>25</v>
      </c>
      <c r="J3" s="3">
        <v>27</v>
      </c>
      <c r="K3" s="3">
        <v>28</v>
      </c>
      <c r="L3" s="121"/>
      <c r="M3" s="119"/>
      <c r="N3" s="113"/>
      <c r="O3" s="115"/>
    </row>
    <row r="4" spans="1:15" x14ac:dyDescent="0.25">
      <c r="A4" s="9" t="s">
        <v>87</v>
      </c>
      <c r="B4" s="41"/>
      <c r="C4" s="50"/>
      <c r="D4" s="41"/>
      <c r="E4" s="50"/>
      <c r="F4" s="41"/>
      <c r="G4" s="70"/>
      <c r="H4" s="41">
        <v>85</v>
      </c>
      <c r="I4" s="41"/>
      <c r="J4" s="41"/>
      <c r="K4" s="41">
        <v>87</v>
      </c>
      <c r="L4" s="48">
        <f>COUNT(B4,C4,D4,E4,F4,H4,I4,J4,K4)</f>
        <v>2</v>
      </c>
      <c r="M4" s="44">
        <f>SUM(feb!F4 + mrt!J4 + apr!M4+ L4)</f>
        <v>9</v>
      </c>
      <c r="N4" s="45">
        <f t="shared" ref="N4:N35" si="0">SUM(B4:K4)</f>
        <v>172</v>
      </c>
      <c r="O4" s="46">
        <f>SUM(feb!H4 + mrt!L4 + apr!O4+ N4)</f>
        <v>1009</v>
      </c>
    </row>
    <row r="5" spans="1:15" x14ac:dyDescent="0.25">
      <c r="A5" s="9" t="s">
        <v>2</v>
      </c>
      <c r="B5" s="41"/>
      <c r="C5" s="50"/>
      <c r="D5" s="41"/>
      <c r="E5" s="50"/>
      <c r="F5" s="41"/>
      <c r="G5" s="70"/>
      <c r="H5" s="41"/>
      <c r="I5" s="41"/>
      <c r="J5" s="41"/>
      <c r="K5" s="41"/>
      <c r="L5" s="48">
        <f t="shared" ref="L5:L68" si="1">COUNT(B5,C5,D5,E5,F5,H5,I5,J5,K5)</f>
        <v>0</v>
      </c>
      <c r="M5" s="44">
        <f>SUM(feb!F5 + mrt!J5 + apr!M5+ L5)</f>
        <v>1</v>
      </c>
      <c r="N5" s="45">
        <f t="shared" si="0"/>
        <v>0</v>
      </c>
      <c r="O5" s="46">
        <f>SUM(feb!H5 + mrt!L5 + apr!O5+ N5)</f>
        <v>81</v>
      </c>
    </row>
    <row r="6" spans="1:15" x14ac:dyDescent="0.25">
      <c r="A6" s="9" t="s">
        <v>24</v>
      </c>
      <c r="B6" s="41"/>
      <c r="C6" s="50"/>
      <c r="D6" s="41"/>
      <c r="E6" s="50"/>
      <c r="F6" s="41"/>
      <c r="G6" s="70"/>
      <c r="H6" s="41"/>
      <c r="I6" s="41"/>
      <c r="J6" s="41"/>
      <c r="K6" s="41"/>
      <c r="L6" s="48">
        <f t="shared" si="1"/>
        <v>0</v>
      </c>
      <c r="M6" s="44">
        <f>SUM(feb!F6 + mrt!J6 + apr!M6+ L6)</f>
        <v>0</v>
      </c>
      <c r="N6" s="45">
        <f t="shared" si="0"/>
        <v>0</v>
      </c>
      <c r="O6" s="46">
        <f>SUM(feb!H6 + mrt!L6 + apr!O6+ N6)</f>
        <v>0</v>
      </c>
    </row>
    <row r="7" spans="1:15" x14ac:dyDescent="0.25">
      <c r="A7" s="9" t="s">
        <v>65</v>
      </c>
      <c r="B7" s="41"/>
      <c r="C7" s="50"/>
      <c r="D7" s="41"/>
      <c r="E7" s="50"/>
      <c r="F7" s="41"/>
      <c r="G7" s="70"/>
      <c r="H7" s="41"/>
      <c r="I7" s="41"/>
      <c r="J7" s="41"/>
      <c r="K7" s="41"/>
      <c r="L7" s="48">
        <f t="shared" si="1"/>
        <v>0</v>
      </c>
      <c r="M7" s="44">
        <f>SUM(feb!F7 + mrt!J7 + apr!M7+ L7)</f>
        <v>3</v>
      </c>
      <c r="N7" s="45">
        <f t="shared" si="0"/>
        <v>0</v>
      </c>
      <c r="O7" s="46">
        <f>SUM(feb!H7 + mrt!L7 + apr!O7+ N7)</f>
        <v>186</v>
      </c>
    </row>
    <row r="8" spans="1:15" x14ac:dyDescent="0.25">
      <c r="A8" s="9" t="s">
        <v>58</v>
      </c>
      <c r="B8" s="41"/>
      <c r="C8" s="50"/>
      <c r="D8" s="41"/>
      <c r="E8" s="50"/>
      <c r="F8" s="41"/>
      <c r="G8" s="70"/>
      <c r="H8" s="41"/>
      <c r="I8" s="41"/>
      <c r="J8" s="41"/>
      <c r="K8" s="41"/>
      <c r="L8" s="48">
        <f t="shared" si="1"/>
        <v>0</v>
      </c>
      <c r="M8" s="44">
        <f>SUM(feb!F8 + mrt!J8 + apr!M8+ L8)</f>
        <v>0</v>
      </c>
      <c r="N8" s="45">
        <f t="shared" si="0"/>
        <v>0</v>
      </c>
      <c r="O8" s="46">
        <f>SUM(feb!H8 + mrt!L8 + apr!O8+ N8)</f>
        <v>0</v>
      </c>
    </row>
    <row r="9" spans="1:15" x14ac:dyDescent="0.25">
      <c r="A9" s="9" t="s">
        <v>62</v>
      </c>
      <c r="B9" s="41"/>
      <c r="C9" s="50">
        <v>84</v>
      </c>
      <c r="D9" s="41"/>
      <c r="E9" s="50">
        <v>82</v>
      </c>
      <c r="F9" s="41"/>
      <c r="G9" s="70"/>
      <c r="H9" s="41">
        <v>58</v>
      </c>
      <c r="I9" s="41">
        <v>81</v>
      </c>
      <c r="J9" s="41"/>
      <c r="K9" s="41">
        <v>81</v>
      </c>
      <c r="L9" s="48">
        <f t="shared" si="1"/>
        <v>5</v>
      </c>
      <c r="M9" s="44">
        <f>SUM(feb!F9 + mrt!J9 + apr!M9+ L9)</f>
        <v>11</v>
      </c>
      <c r="N9" s="45">
        <f t="shared" si="0"/>
        <v>386</v>
      </c>
      <c r="O9" s="46">
        <f>SUM(feb!H9 + mrt!L9 + apr!O9+ N9)</f>
        <v>771</v>
      </c>
    </row>
    <row r="10" spans="1:15" x14ac:dyDescent="0.25">
      <c r="A10" s="9" t="s">
        <v>3</v>
      </c>
      <c r="B10" s="41"/>
      <c r="C10" s="50">
        <v>119</v>
      </c>
      <c r="D10" s="41"/>
      <c r="E10" s="50">
        <v>140</v>
      </c>
      <c r="F10" s="41"/>
      <c r="G10" s="70"/>
      <c r="H10" s="41">
        <v>85</v>
      </c>
      <c r="I10" s="41">
        <v>87</v>
      </c>
      <c r="J10" s="41">
        <v>115</v>
      </c>
      <c r="K10" s="41"/>
      <c r="L10" s="48">
        <f t="shared" si="1"/>
        <v>5</v>
      </c>
      <c r="M10" s="44">
        <f>SUM(feb!F10 + mrt!J10 + apr!M10+ L10)</f>
        <v>17</v>
      </c>
      <c r="N10" s="45">
        <f t="shared" si="0"/>
        <v>546</v>
      </c>
      <c r="O10" s="46">
        <f>SUM(feb!H10 + mrt!L10 + apr!O10+ N10)</f>
        <v>1459</v>
      </c>
    </row>
    <row r="11" spans="1:15" x14ac:dyDescent="0.25">
      <c r="A11" s="9" t="s">
        <v>61</v>
      </c>
      <c r="B11" s="41">
        <v>80</v>
      </c>
      <c r="C11" s="50"/>
      <c r="D11" s="41">
        <v>80</v>
      </c>
      <c r="E11" s="50"/>
      <c r="F11" s="41">
        <v>80</v>
      </c>
      <c r="G11" s="70"/>
      <c r="H11" s="41">
        <v>85</v>
      </c>
      <c r="I11" s="41">
        <v>87</v>
      </c>
      <c r="J11" s="41">
        <v>115</v>
      </c>
      <c r="K11" s="41">
        <v>75</v>
      </c>
      <c r="L11" s="48">
        <f t="shared" si="1"/>
        <v>7</v>
      </c>
      <c r="M11" s="44">
        <f>SUM(feb!F11 + mrt!J11 + apr!M11+ L11)</f>
        <v>16</v>
      </c>
      <c r="N11" s="45">
        <f t="shared" si="0"/>
        <v>602</v>
      </c>
      <c r="O11" s="46">
        <f>SUM(feb!H11 + mrt!L11 + apr!O11+ N11)</f>
        <v>1266</v>
      </c>
    </row>
    <row r="12" spans="1:15" x14ac:dyDescent="0.25">
      <c r="A12" s="9" t="s">
        <v>46</v>
      </c>
      <c r="B12" s="41">
        <v>79</v>
      </c>
      <c r="C12" s="50">
        <v>111</v>
      </c>
      <c r="D12" s="41">
        <v>81</v>
      </c>
      <c r="E12" s="50"/>
      <c r="F12" s="41"/>
      <c r="G12" s="70"/>
      <c r="H12" s="41">
        <v>72</v>
      </c>
      <c r="I12" s="41">
        <v>81</v>
      </c>
      <c r="J12" s="41">
        <v>115</v>
      </c>
      <c r="K12" s="41">
        <v>81</v>
      </c>
      <c r="L12" s="48">
        <f t="shared" si="1"/>
        <v>7</v>
      </c>
      <c r="M12" s="44">
        <f>SUM(feb!F12 + mrt!J12 + apr!M12+ L12)</f>
        <v>23</v>
      </c>
      <c r="N12" s="45">
        <f t="shared" si="0"/>
        <v>620</v>
      </c>
      <c r="O12" s="46">
        <f>SUM(feb!H12 + mrt!L12 + apr!O12+ N12)</f>
        <v>1755</v>
      </c>
    </row>
    <row r="13" spans="1:15" x14ac:dyDescent="0.25">
      <c r="A13" s="9" t="s">
        <v>50</v>
      </c>
      <c r="B13" s="41">
        <v>80</v>
      </c>
      <c r="C13" s="50">
        <v>119</v>
      </c>
      <c r="D13" s="41">
        <v>80</v>
      </c>
      <c r="E13" s="50">
        <v>140</v>
      </c>
      <c r="F13" s="41"/>
      <c r="G13" s="70"/>
      <c r="H13" s="41">
        <v>85</v>
      </c>
      <c r="I13" s="41">
        <v>108</v>
      </c>
      <c r="J13" s="41">
        <v>137</v>
      </c>
      <c r="K13" s="41"/>
      <c r="L13" s="48">
        <f t="shared" si="1"/>
        <v>7</v>
      </c>
      <c r="M13" s="44">
        <f>SUM(feb!F13 + mrt!J13 + apr!M13+ L13)</f>
        <v>22</v>
      </c>
      <c r="N13" s="45">
        <f t="shared" si="0"/>
        <v>749</v>
      </c>
      <c r="O13" s="46">
        <f>SUM(feb!H13 + mrt!L13 + apr!O13+ N13)</f>
        <v>1906</v>
      </c>
    </row>
    <row r="14" spans="1:15" x14ac:dyDescent="0.25">
      <c r="A14" s="9" t="s">
        <v>47</v>
      </c>
      <c r="B14" s="41"/>
      <c r="C14" s="50"/>
      <c r="D14" s="41"/>
      <c r="E14" s="50"/>
      <c r="F14" s="41"/>
      <c r="G14" s="70"/>
      <c r="H14" s="41"/>
      <c r="I14" s="41"/>
      <c r="J14" s="41"/>
      <c r="K14" s="41"/>
      <c r="L14" s="48">
        <f t="shared" si="1"/>
        <v>0</v>
      </c>
      <c r="M14" s="44">
        <f>SUM(feb!F14 + mrt!J14 + apr!M14+ L14)</f>
        <v>0</v>
      </c>
      <c r="N14" s="45">
        <f t="shared" si="0"/>
        <v>0</v>
      </c>
      <c r="O14" s="46">
        <f>SUM(feb!H14 + mrt!L14 + apr!O14+ N14)</f>
        <v>0</v>
      </c>
    </row>
    <row r="15" spans="1:15" x14ac:dyDescent="0.25">
      <c r="A15" s="9" t="s">
        <v>54</v>
      </c>
      <c r="B15" s="41"/>
      <c r="C15" s="50"/>
      <c r="D15" s="41"/>
      <c r="E15" s="50">
        <v>117</v>
      </c>
      <c r="F15" s="41">
        <v>81</v>
      </c>
      <c r="G15" s="70"/>
      <c r="H15" s="41">
        <v>85</v>
      </c>
      <c r="I15" s="41">
        <v>87</v>
      </c>
      <c r="J15" s="41">
        <v>115</v>
      </c>
      <c r="K15" s="41">
        <v>81</v>
      </c>
      <c r="L15" s="48">
        <f t="shared" si="1"/>
        <v>6</v>
      </c>
      <c r="M15" s="44">
        <f>SUM(feb!F15 + mrt!J15 + apr!M15+ L15)</f>
        <v>14</v>
      </c>
      <c r="N15" s="45">
        <f t="shared" si="0"/>
        <v>566</v>
      </c>
      <c r="O15" s="46">
        <f>SUM(feb!H15 + mrt!L15 + apr!O15+ N15)</f>
        <v>1204</v>
      </c>
    </row>
    <row r="16" spans="1:15" x14ac:dyDescent="0.25">
      <c r="A16" s="9" t="s">
        <v>126</v>
      </c>
      <c r="B16" s="41">
        <v>60</v>
      </c>
      <c r="C16" s="50">
        <v>54</v>
      </c>
      <c r="D16" s="41"/>
      <c r="E16" s="50">
        <v>82</v>
      </c>
      <c r="F16" s="41"/>
      <c r="G16" s="70"/>
      <c r="H16" s="41">
        <v>58</v>
      </c>
      <c r="I16" s="41">
        <v>83</v>
      </c>
      <c r="J16" s="41">
        <v>99</v>
      </c>
      <c r="K16" s="41">
        <v>56</v>
      </c>
      <c r="L16" s="48">
        <f t="shared" si="1"/>
        <v>7</v>
      </c>
      <c r="M16" s="44">
        <f>SUM(feb!F16 + mrt!J16 + apr!M16+ L16)</f>
        <v>20</v>
      </c>
      <c r="N16" s="45">
        <f t="shared" si="0"/>
        <v>492</v>
      </c>
      <c r="O16" s="46">
        <f>SUM(feb!H16 + mrt!L16 + apr!O16+ N16)</f>
        <v>1276</v>
      </c>
    </row>
    <row r="17" spans="1:15" x14ac:dyDescent="0.25">
      <c r="A17" s="9" t="s">
        <v>117</v>
      </c>
      <c r="B17" s="41"/>
      <c r="C17" s="50"/>
      <c r="D17" s="41">
        <v>81</v>
      </c>
      <c r="E17" s="50">
        <v>117</v>
      </c>
      <c r="F17" s="41"/>
      <c r="G17" s="70"/>
      <c r="H17" s="41"/>
      <c r="I17" s="86"/>
      <c r="J17" s="41">
        <v>115</v>
      </c>
      <c r="K17" s="41">
        <v>81</v>
      </c>
      <c r="L17" s="48">
        <f t="shared" si="1"/>
        <v>4</v>
      </c>
      <c r="M17" s="44">
        <f>SUM(feb!F17 + mrt!J17 + apr!M17+ L17)</f>
        <v>19</v>
      </c>
      <c r="N17" s="45">
        <f t="shared" si="0"/>
        <v>394</v>
      </c>
      <c r="O17" s="46">
        <f>SUM(feb!H17 + mrt!L17 + apr!O17+ N17)</f>
        <v>1492</v>
      </c>
    </row>
    <row r="18" spans="1:15" x14ac:dyDescent="0.25">
      <c r="A18" s="9" t="s">
        <v>68</v>
      </c>
      <c r="B18" s="41">
        <v>55</v>
      </c>
      <c r="C18" s="50">
        <v>54</v>
      </c>
      <c r="D18" s="41">
        <v>55</v>
      </c>
      <c r="E18" s="50">
        <v>55</v>
      </c>
      <c r="F18" s="41">
        <v>55</v>
      </c>
      <c r="G18" s="70"/>
      <c r="H18" s="41">
        <v>53</v>
      </c>
      <c r="I18" s="41">
        <v>55</v>
      </c>
      <c r="J18" s="41">
        <v>55</v>
      </c>
      <c r="K18" s="41">
        <v>55</v>
      </c>
      <c r="L18" s="48">
        <f t="shared" si="1"/>
        <v>9</v>
      </c>
      <c r="M18" s="44">
        <f>SUM(feb!F18 + mrt!J18 + apr!M18+ L18)</f>
        <v>13</v>
      </c>
      <c r="N18" s="45">
        <f t="shared" si="0"/>
        <v>492</v>
      </c>
      <c r="O18" s="46">
        <f>SUM(feb!H18 + mrt!L18 + apr!O18+ N18)</f>
        <v>707</v>
      </c>
    </row>
    <row r="19" spans="1:15" x14ac:dyDescent="0.25">
      <c r="A19" s="9" t="s">
        <v>99</v>
      </c>
      <c r="B19" s="41"/>
      <c r="C19" s="50"/>
      <c r="D19" s="41">
        <v>55</v>
      </c>
      <c r="E19" s="50"/>
      <c r="F19" s="41"/>
      <c r="G19" s="70"/>
      <c r="H19" s="41"/>
      <c r="I19" s="41"/>
      <c r="J19" s="41"/>
      <c r="K19" s="41"/>
      <c r="L19" s="48">
        <f t="shared" si="1"/>
        <v>1</v>
      </c>
      <c r="M19" s="44">
        <f>SUM(feb!F19 + mrt!J19 + apr!M19+ L19)</f>
        <v>13</v>
      </c>
      <c r="N19" s="45">
        <f t="shared" si="0"/>
        <v>55</v>
      </c>
      <c r="O19" s="46">
        <f>SUM(feb!H19 + mrt!L19 + apr!O19+ N19)</f>
        <v>776</v>
      </c>
    </row>
    <row r="20" spans="1:15" x14ac:dyDescent="0.25">
      <c r="A20" s="9" t="s">
        <v>4</v>
      </c>
      <c r="B20" s="41"/>
      <c r="C20" s="50"/>
      <c r="D20" s="41"/>
      <c r="E20" s="50"/>
      <c r="F20" s="41"/>
      <c r="G20" s="70"/>
      <c r="H20" s="41"/>
      <c r="I20" s="41"/>
      <c r="J20" s="41"/>
      <c r="K20" s="41"/>
      <c r="L20" s="48">
        <f t="shared" si="1"/>
        <v>0</v>
      </c>
      <c r="M20" s="44">
        <f>SUM(feb!F20 + mrt!J20 + apr!M20+ L20)</f>
        <v>0</v>
      </c>
      <c r="N20" s="45">
        <f t="shared" si="0"/>
        <v>0</v>
      </c>
      <c r="O20" s="46">
        <f>SUM(feb!H20 + mrt!L20 + apr!O20+ N20)</f>
        <v>0</v>
      </c>
    </row>
    <row r="21" spans="1:15" x14ac:dyDescent="0.25">
      <c r="A21" s="9" t="s">
        <v>73</v>
      </c>
      <c r="B21" s="41"/>
      <c r="C21" s="50"/>
      <c r="D21" s="41"/>
      <c r="E21" s="50"/>
      <c r="F21" s="41"/>
      <c r="G21" s="70"/>
      <c r="H21" s="41"/>
      <c r="I21" s="41">
        <v>45</v>
      </c>
      <c r="J21" s="41">
        <v>55</v>
      </c>
      <c r="K21" s="41">
        <v>56</v>
      </c>
      <c r="L21" s="48">
        <f t="shared" si="1"/>
        <v>3</v>
      </c>
      <c r="M21" s="44">
        <f>SUM(feb!F21 + mrt!J21 + apr!M21+ L21)</f>
        <v>4</v>
      </c>
      <c r="N21" s="45">
        <f t="shared" si="0"/>
        <v>156</v>
      </c>
      <c r="O21" s="46">
        <f>SUM(feb!H21 + mrt!L21 + apr!O21+ N21)</f>
        <v>221</v>
      </c>
    </row>
    <row r="22" spans="1:15" x14ac:dyDescent="0.25">
      <c r="A22" s="9" t="s">
        <v>85</v>
      </c>
      <c r="B22" s="41"/>
      <c r="C22" s="50">
        <v>111</v>
      </c>
      <c r="D22" s="41"/>
      <c r="E22" s="50"/>
      <c r="F22" s="41"/>
      <c r="G22" s="70"/>
      <c r="H22" s="41"/>
      <c r="I22" s="41"/>
      <c r="J22" s="41"/>
      <c r="K22" s="41">
        <v>75</v>
      </c>
      <c r="L22" s="48">
        <f t="shared" si="1"/>
        <v>2</v>
      </c>
      <c r="M22" s="44">
        <f>SUM(feb!F22 + mrt!J22 + apr!M22+ L22)</f>
        <v>11</v>
      </c>
      <c r="N22" s="45">
        <f t="shared" si="0"/>
        <v>186</v>
      </c>
      <c r="O22" s="46">
        <f>SUM(feb!H22 + mrt!L22 + apr!O22+ N22)</f>
        <v>984</v>
      </c>
    </row>
    <row r="23" spans="1:15" x14ac:dyDescent="0.25">
      <c r="A23" s="9" t="s">
        <v>5</v>
      </c>
      <c r="B23" s="41">
        <v>80</v>
      </c>
      <c r="C23" s="50">
        <v>119</v>
      </c>
      <c r="D23" s="41">
        <v>80</v>
      </c>
      <c r="E23" s="50"/>
      <c r="F23" s="41"/>
      <c r="G23" s="70"/>
      <c r="H23" s="41">
        <v>85</v>
      </c>
      <c r="I23" s="41">
        <v>108</v>
      </c>
      <c r="J23" s="41"/>
      <c r="K23" s="41">
        <v>75</v>
      </c>
      <c r="L23" s="48">
        <f t="shared" si="1"/>
        <v>6</v>
      </c>
      <c r="M23" s="44">
        <f>SUM(feb!F23 + mrt!J23 + apr!M23+ L23)</f>
        <v>17</v>
      </c>
      <c r="N23" s="45">
        <f t="shared" si="0"/>
        <v>547</v>
      </c>
      <c r="O23" s="46">
        <f>SUM(feb!H23 + mrt!L23 + apr!O23+ N23)</f>
        <v>1554</v>
      </c>
    </row>
    <row r="24" spans="1:15" x14ac:dyDescent="0.25">
      <c r="A24" s="9" t="s">
        <v>90</v>
      </c>
      <c r="B24" s="41"/>
      <c r="C24" s="50"/>
      <c r="D24" s="41"/>
      <c r="E24" s="50"/>
      <c r="F24" s="41"/>
      <c r="G24" s="70"/>
      <c r="H24" s="41"/>
      <c r="I24" s="41"/>
      <c r="J24" s="41"/>
      <c r="K24" s="41"/>
      <c r="L24" s="48">
        <f t="shared" si="1"/>
        <v>0</v>
      </c>
      <c r="M24" s="44">
        <f>SUM(feb!F24 + mrt!J24 + apr!M24+ L24)</f>
        <v>0</v>
      </c>
      <c r="N24" s="45">
        <f t="shared" si="0"/>
        <v>0</v>
      </c>
      <c r="O24" s="46">
        <f>SUM(feb!H24 + mrt!L24 + apr!O24+ N24)</f>
        <v>0</v>
      </c>
    </row>
    <row r="25" spans="1:15" x14ac:dyDescent="0.25">
      <c r="A25" s="9" t="s">
        <v>27</v>
      </c>
      <c r="B25" s="41"/>
      <c r="C25" s="50"/>
      <c r="D25" s="41"/>
      <c r="E25" s="50"/>
      <c r="F25" s="41"/>
      <c r="G25" s="70"/>
      <c r="H25" s="41"/>
      <c r="I25" s="41"/>
      <c r="J25" s="41"/>
      <c r="K25" s="41"/>
      <c r="L25" s="48">
        <f t="shared" si="1"/>
        <v>0</v>
      </c>
      <c r="M25" s="44">
        <f>SUM(feb!F25 + mrt!J25 + apr!M25+ L25)</f>
        <v>2</v>
      </c>
      <c r="N25" s="45">
        <f t="shared" si="0"/>
        <v>0</v>
      </c>
      <c r="O25" s="46">
        <f>SUM(feb!H25 + mrt!L25 + apr!O25+ N25)</f>
        <v>126</v>
      </c>
    </row>
    <row r="26" spans="1:15" x14ac:dyDescent="0.25">
      <c r="A26" s="9" t="s">
        <v>105</v>
      </c>
      <c r="B26" s="41">
        <v>79</v>
      </c>
      <c r="C26" s="50">
        <v>111</v>
      </c>
      <c r="D26" s="41">
        <v>81</v>
      </c>
      <c r="E26" s="50">
        <v>117</v>
      </c>
      <c r="F26" s="41">
        <v>81</v>
      </c>
      <c r="G26" s="70"/>
      <c r="H26" s="41">
        <v>72</v>
      </c>
      <c r="I26" s="41">
        <v>81</v>
      </c>
      <c r="J26" s="41">
        <v>115</v>
      </c>
      <c r="K26" s="41">
        <v>81</v>
      </c>
      <c r="L26" s="48">
        <f t="shared" si="1"/>
        <v>9</v>
      </c>
      <c r="M26" s="44">
        <f>SUM(feb!F26 + mrt!J26 + apr!M26+ L26)</f>
        <v>29</v>
      </c>
      <c r="N26" s="45">
        <f t="shared" si="0"/>
        <v>818</v>
      </c>
      <c r="O26" s="46">
        <f>SUM(feb!H26 + mrt!L26 + apr!O26+ N26)</f>
        <v>2296</v>
      </c>
    </row>
    <row r="27" spans="1:15" x14ac:dyDescent="0.25">
      <c r="A27" s="9" t="s">
        <v>69</v>
      </c>
      <c r="B27" s="41"/>
      <c r="C27" s="50"/>
      <c r="D27" s="41">
        <v>80</v>
      </c>
      <c r="E27" s="50"/>
      <c r="F27" s="41">
        <v>80</v>
      </c>
      <c r="G27" s="70"/>
      <c r="H27" s="41"/>
      <c r="I27" s="41"/>
      <c r="J27" s="41"/>
      <c r="K27" s="41"/>
      <c r="L27" s="48">
        <f t="shared" si="1"/>
        <v>2</v>
      </c>
      <c r="M27" s="44">
        <f>SUM(feb!F27 + mrt!J27 + apr!M27+ L27)</f>
        <v>6</v>
      </c>
      <c r="N27" s="45">
        <f t="shared" si="0"/>
        <v>160</v>
      </c>
      <c r="O27" s="46">
        <f>SUM(feb!H27 + mrt!L27 + apr!O27+ N27)</f>
        <v>431</v>
      </c>
    </row>
    <row r="28" spans="1:15" x14ac:dyDescent="0.25">
      <c r="A28" s="9" t="s">
        <v>70</v>
      </c>
      <c r="B28" s="41"/>
      <c r="C28" s="50">
        <v>111</v>
      </c>
      <c r="D28" s="41">
        <v>81</v>
      </c>
      <c r="E28" s="50">
        <v>117</v>
      </c>
      <c r="F28" s="41">
        <v>81</v>
      </c>
      <c r="G28" s="70"/>
      <c r="H28" s="87">
        <v>72</v>
      </c>
      <c r="I28" s="41">
        <v>81</v>
      </c>
      <c r="J28" s="41">
        <v>115</v>
      </c>
      <c r="K28" s="41">
        <v>81</v>
      </c>
      <c r="L28" s="48">
        <f t="shared" si="1"/>
        <v>8</v>
      </c>
      <c r="M28" s="44">
        <f>SUM(feb!F28 + mrt!J28 + apr!M28+ L28)</f>
        <v>22</v>
      </c>
      <c r="N28" s="45">
        <f t="shared" si="0"/>
        <v>739</v>
      </c>
      <c r="O28" s="46">
        <f>SUM(feb!H28 + mrt!L28 + apr!O28+ N28)</f>
        <v>1799</v>
      </c>
    </row>
    <row r="29" spans="1:15" x14ac:dyDescent="0.25">
      <c r="A29" s="9" t="s">
        <v>6</v>
      </c>
      <c r="B29" s="41">
        <v>79</v>
      </c>
      <c r="C29" s="50">
        <v>111</v>
      </c>
      <c r="D29" s="41">
        <v>81</v>
      </c>
      <c r="E29" s="50">
        <v>117</v>
      </c>
      <c r="F29" s="41">
        <v>81</v>
      </c>
      <c r="G29" s="70"/>
      <c r="H29" s="41">
        <v>72</v>
      </c>
      <c r="I29" s="41">
        <v>81</v>
      </c>
      <c r="J29" s="41">
        <v>115</v>
      </c>
      <c r="K29" s="41">
        <v>81</v>
      </c>
      <c r="L29" s="48">
        <f t="shared" si="1"/>
        <v>9</v>
      </c>
      <c r="M29" s="44">
        <f>SUM(feb!F29 + mrt!J29 + apr!M29+ L29)</f>
        <v>24</v>
      </c>
      <c r="N29" s="45">
        <f t="shared" si="0"/>
        <v>818</v>
      </c>
      <c r="O29" s="46">
        <f>SUM(feb!H29 + mrt!L29 + apr!O29+ N29)</f>
        <v>1848</v>
      </c>
    </row>
    <row r="30" spans="1:15" x14ac:dyDescent="0.25">
      <c r="A30" s="9" t="s">
        <v>7</v>
      </c>
      <c r="B30" s="41"/>
      <c r="C30" s="50"/>
      <c r="D30" s="41"/>
      <c r="E30" s="50"/>
      <c r="F30" s="41"/>
      <c r="G30" s="70"/>
      <c r="H30" s="41">
        <v>58</v>
      </c>
      <c r="I30" s="41"/>
      <c r="J30" s="41"/>
      <c r="K30" s="41"/>
      <c r="L30" s="48">
        <f t="shared" si="1"/>
        <v>1</v>
      </c>
      <c r="M30" s="44">
        <f>SUM(feb!F30 + mrt!J30 + apr!M30+ L30)</f>
        <v>1</v>
      </c>
      <c r="N30" s="45">
        <f t="shared" si="0"/>
        <v>58</v>
      </c>
      <c r="O30" s="46">
        <f>SUM(feb!H30 + mrt!L30 + apr!O30+ N30)</f>
        <v>58</v>
      </c>
    </row>
    <row r="31" spans="1:15" x14ac:dyDescent="0.25">
      <c r="A31" s="9" t="s">
        <v>127</v>
      </c>
      <c r="B31" s="41"/>
      <c r="C31" s="50"/>
      <c r="D31" s="41"/>
      <c r="E31" s="50">
        <v>82</v>
      </c>
      <c r="F31" s="41">
        <v>52</v>
      </c>
      <c r="G31" s="70"/>
      <c r="H31" s="41">
        <v>58</v>
      </c>
      <c r="I31" s="41">
        <v>83</v>
      </c>
      <c r="J31" s="41"/>
      <c r="K31" s="41"/>
      <c r="L31" s="48">
        <f t="shared" si="1"/>
        <v>4</v>
      </c>
      <c r="M31" s="44">
        <f>SUM(feb!F31 + mrt!J31 + apr!M31+ L31)</f>
        <v>10</v>
      </c>
      <c r="N31" s="45">
        <f t="shared" si="0"/>
        <v>275</v>
      </c>
      <c r="O31" s="46">
        <f>SUM(feb!H31 + mrt!L31 + apr!O31+ N31)</f>
        <v>613</v>
      </c>
    </row>
    <row r="32" spans="1:15" x14ac:dyDescent="0.25">
      <c r="A32" s="9" t="s">
        <v>8</v>
      </c>
      <c r="B32" s="41"/>
      <c r="C32" s="50">
        <v>119</v>
      </c>
      <c r="D32" s="41">
        <v>80</v>
      </c>
      <c r="E32" s="50">
        <v>140</v>
      </c>
      <c r="F32" s="41">
        <v>80</v>
      </c>
      <c r="G32" s="70"/>
      <c r="H32" s="41">
        <v>85</v>
      </c>
      <c r="I32" s="41">
        <v>108</v>
      </c>
      <c r="J32" s="41">
        <v>137</v>
      </c>
      <c r="K32" s="41">
        <v>75</v>
      </c>
      <c r="L32" s="48">
        <f t="shared" si="1"/>
        <v>8</v>
      </c>
      <c r="M32" s="44">
        <f>SUM(feb!F32 + mrt!J32 + apr!M32+ L32)</f>
        <v>27</v>
      </c>
      <c r="N32" s="45">
        <f t="shared" si="0"/>
        <v>824</v>
      </c>
      <c r="O32" s="46">
        <f>SUM(feb!H32 + mrt!L32 + apr!O32+ N32)</f>
        <v>2310</v>
      </c>
    </row>
    <row r="33" spans="1:15" x14ac:dyDescent="0.25">
      <c r="A33" s="9" t="s">
        <v>107</v>
      </c>
      <c r="B33" s="41"/>
      <c r="C33" s="50"/>
      <c r="D33" s="41">
        <v>80</v>
      </c>
      <c r="E33" s="50">
        <v>140</v>
      </c>
      <c r="F33" s="41"/>
      <c r="G33" s="70"/>
      <c r="H33" s="41">
        <v>85</v>
      </c>
      <c r="I33" s="41">
        <v>108</v>
      </c>
      <c r="J33" s="41"/>
      <c r="K33" s="41"/>
      <c r="L33" s="48">
        <f t="shared" si="1"/>
        <v>4</v>
      </c>
      <c r="M33" s="44">
        <f>SUM(feb!F33 + mrt!J33 + apr!M33+ L33)</f>
        <v>12</v>
      </c>
      <c r="N33" s="45">
        <f t="shared" si="0"/>
        <v>413</v>
      </c>
      <c r="O33" s="46">
        <f>SUM(feb!H33 + mrt!L33 + apr!O33+ N33)</f>
        <v>1073</v>
      </c>
    </row>
    <row r="34" spans="1:15" x14ac:dyDescent="0.25">
      <c r="A34" s="20" t="s">
        <v>82</v>
      </c>
      <c r="B34" s="41"/>
      <c r="C34" s="50"/>
      <c r="D34" s="41">
        <v>80</v>
      </c>
      <c r="E34" s="50"/>
      <c r="F34" s="41"/>
      <c r="G34" s="70"/>
      <c r="H34" s="41">
        <v>85</v>
      </c>
      <c r="I34" s="87">
        <v>87</v>
      </c>
      <c r="J34" s="41">
        <v>137</v>
      </c>
      <c r="K34" s="41"/>
      <c r="L34" s="48">
        <f t="shared" si="1"/>
        <v>4</v>
      </c>
      <c r="M34" s="44">
        <f>SUM(feb!F34 + mrt!J34 + apr!M34+ L34)</f>
        <v>15</v>
      </c>
      <c r="N34" s="45">
        <f t="shared" si="0"/>
        <v>389</v>
      </c>
      <c r="O34" s="46">
        <f>SUM(feb!H34 + mrt!L34 + apr!O34+ N34)</f>
        <v>1168</v>
      </c>
    </row>
    <row r="35" spans="1:15" x14ac:dyDescent="0.25">
      <c r="A35" s="20" t="s">
        <v>98</v>
      </c>
      <c r="B35" s="41"/>
      <c r="C35" s="50"/>
      <c r="D35" s="41"/>
      <c r="E35" s="50"/>
      <c r="F35" s="41"/>
      <c r="G35" s="70"/>
      <c r="H35" s="41"/>
      <c r="I35" s="41">
        <v>83</v>
      </c>
      <c r="J35" s="41"/>
      <c r="K35" s="41">
        <v>56</v>
      </c>
      <c r="L35" s="48">
        <f t="shared" si="1"/>
        <v>2</v>
      </c>
      <c r="M35" s="44">
        <f>SUM(feb!F35 + mrt!J35 + apr!M35+ L35)</f>
        <v>3</v>
      </c>
      <c r="N35" s="45">
        <f t="shared" si="0"/>
        <v>139</v>
      </c>
      <c r="O35" s="46">
        <f>SUM(feb!H35 + mrt!L35 + apr!O35+ N35)</f>
        <v>191</v>
      </c>
    </row>
    <row r="36" spans="1:15" x14ac:dyDescent="0.25">
      <c r="A36" s="20" t="s">
        <v>100</v>
      </c>
      <c r="B36" s="41"/>
      <c r="C36" s="50"/>
      <c r="D36" s="41"/>
      <c r="E36" s="50"/>
      <c r="F36" s="41"/>
      <c r="G36" s="70"/>
      <c r="H36" s="41"/>
      <c r="I36" s="41">
        <v>86</v>
      </c>
      <c r="J36" s="41"/>
      <c r="K36" s="41">
        <v>87</v>
      </c>
      <c r="L36" s="48">
        <f t="shared" si="1"/>
        <v>2</v>
      </c>
      <c r="M36" s="44">
        <f>SUM(feb!F36 + mrt!J36 + apr!M36+ L36)</f>
        <v>5</v>
      </c>
      <c r="N36" s="45">
        <f t="shared" ref="N36:N69" si="2">SUM(B36:K36)</f>
        <v>173</v>
      </c>
      <c r="O36" s="46">
        <f>SUM(feb!H36 + mrt!L36 + apr!O36+ N36)</f>
        <v>520</v>
      </c>
    </row>
    <row r="37" spans="1:15" x14ac:dyDescent="0.25">
      <c r="A37" s="20" t="s">
        <v>109</v>
      </c>
      <c r="B37" s="41"/>
      <c r="C37" s="50">
        <v>115</v>
      </c>
      <c r="D37" s="41"/>
      <c r="E37" s="50"/>
      <c r="F37" s="41">
        <v>80</v>
      </c>
      <c r="G37" s="70"/>
      <c r="H37" s="41">
        <v>85</v>
      </c>
      <c r="I37" s="41">
        <v>108</v>
      </c>
      <c r="J37" s="41">
        <v>137</v>
      </c>
      <c r="K37" s="41"/>
      <c r="L37" s="48">
        <f t="shared" si="1"/>
        <v>5</v>
      </c>
      <c r="M37" s="44">
        <f>SUM(feb!F37 + mrt!J37 + apr!M37+ L37)</f>
        <v>14</v>
      </c>
      <c r="N37" s="45">
        <f t="shared" si="2"/>
        <v>525</v>
      </c>
      <c r="O37" s="46">
        <f>SUM(feb!H37 + mrt!L37 + apr!O37+ N37)</f>
        <v>1222</v>
      </c>
    </row>
    <row r="38" spans="1:15" x14ac:dyDescent="0.25">
      <c r="A38" s="20" t="s">
        <v>116</v>
      </c>
      <c r="B38" s="41">
        <v>79</v>
      </c>
      <c r="C38" s="50">
        <v>111</v>
      </c>
      <c r="D38" s="41">
        <v>81</v>
      </c>
      <c r="E38" s="50">
        <v>117</v>
      </c>
      <c r="F38" s="41"/>
      <c r="G38" s="70"/>
      <c r="H38" s="41">
        <v>85</v>
      </c>
      <c r="I38" s="41">
        <v>108</v>
      </c>
      <c r="J38" s="41">
        <v>115</v>
      </c>
      <c r="K38" s="41"/>
      <c r="L38" s="48">
        <f t="shared" si="1"/>
        <v>7</v>
      </c>
      <c r="M38" s="44">
        <f>SUM(feb!F38 + mrt!J38 + apr!M38+ L38)</f>
        <v>25</v>
      </c>
      <c r="N38" s="45">
        <f t="shared" si="2"/>
        <v>696</v>
      </c>
      <c r="O38" s="46">
        <f>SUM(feb!H38 + mrt!L38 + apr!O38+ N38)</f>
        <v>1991</v>
      </c>
    </row>
    <row r="39" spans="1:15" x14ac:dyDescent="0.25">
      <c r="A39" s="20" t="s">
        <v>74</v>
      </c>
      <c r="B39" s="41"/>
      <c r="C39" s="50"/>
      <c r="D39" s="41"/>
      <c r="E39" s="50"/>
      <c r="F39" s="41"/>
      <c r="G39" s="70"/>
      <c r="H39" s="41"/>
      <c r="I39" s="41"/>
      <c r="J39" s="41"/>
      <c r="K39" s="41"/>
      <c r="L39" s="48">
        <f t="shared" si="1"/>
        <v>0</v>
      </c>
      <c r="M39" s="44">
        <f>SUM(feb!F39 + mrt!J39 + apr!M39+ L39)</f>
        <v>0</v>
      </c>
      <c r="N39" s="45">
        <f t="shared" si="2"/>
        <v>0</v>
      </c>
      <c r="O39" s="46">
        <f>SUM(feb!H39 + mrt!L39 + apr!O39+ N39)</f>
        <v>0</v>
      </c>
    </row>
    <row r="40" spans="1:15" x14ac:dyDescent="0.25">
      <c r="A40" s="20" t="s">
        <v>94</v>
      </c>
      <c r="B40" s="41"/>
      <c r="C40" s="50">
        <v>111</v>
      </c>
      <c r="D40" s="41">
        <v>80</v>
      </c>
      <c r="E40" s="50">
        <v>140</v>
      </c>
      <c r="F40" s="41"/>
      <c r="G40" s="70"/>
      <c r="H40" s="41">
        <v>85</v>
      </c>
      <c r="I40" s="41">
        <v>108</v>
      </c>
      <c r="J40" s="41">
        <v>137</v>
      </c>
      <c r="K40" s="41"/>
      <c r="L40" s="48">
        <f t="shared" si="1"/>
        <v>6</v>
      </c>
      <c r="M40" s="44">
        <f>SUM(feb!F40 + mrt!J40 + apr!M40+ L40)</f>
        <v>15</v>
      </c>
      <c r="N40" s="45">
        <f t="shared" si="2"/>
        <v>661</v>
      </c>
      <c r="O40" s="46">
        <f>SUM(feb!H40 + mrt!L40 + apr!O40+ N40)</f>
        <v>1427</v>
      </c>
    </row>
    <row r="41" spans="1:15" x14ac:dyDescent="0.25">
      <c r="A41" s="9" t="s">
        <v>79</v>
      </c>
      <c r="B41" s="41"/>
      <c r="C41" s="50"/>
      <c r="D41" s="41"/>
      <c r="E41" s="50"/>
      <c r="F41" s="41">
        <v>52</v>
      </c>
      <c r="G41" s="70"/>
      <c r="H41" s="41">
        <v>58</v>
      </c>
      <c r="I41" s="41">
        <v>83</v>
      </c>
      <c r="J41" s="41"/>
      <c r="K41" s="41">
        <v>56</v>
      </c>
      <c r="L41" s="48">
        <f t="shared" si="1"/>
        <v>4</v>
      </c>
      <c r="M41" s="44">
        <f>SUM(feb!F41 + mrt!J41 + apr!M41+ L41)</f>
        <v>6</v>
      </c>
      <c r="N41" s="45">
        <f t="shared" si="2"/>
        <v>249</v>
      </c>
      <c r="O41" s="46">
        <f>SUM(feb!H41 + mrt!L41 + apr!O41+ N41)</f>
        <v>353</v>
      </c>
    </row>
    <row r="42" spans="1:15" x14ac:dyDescent="0.25">
      <c r="A42" s="9" t="s">
        <v>9</v>
      </c>
      <c r="B42" s="41"/>
      <c r="C42" s="50">
        <v>84</v>
      </c>
      <c r="D42" s="41"/>
      <c r="E42" s="50"/>
      <c r="F42" s="41"/>
      <c r="G42" s="70"/>
      <c r="H42" s="41"/>
      <c r="I42" s="41">
        <v>83</v>
      </c>
      <c r="J42" s="41"/>
      <c r="K42" s="41"/>
      <c r="L42" s="48">
        <f t="shared" si="1"/>
        <v>2</v>
      </c>
      <c r="M42" s="44">
        <f>SUM(feb!F42 + mrt!J42 + apr!M42+ L42)</f>
        <v>10</v>
      </c>
      <c r="N42" s="45">
        <f t="shared" si="2"/>
        <v>167</v>
      </c>
      <c r="O42" s="46">
        <f>SUM(feb!H42 + mrt!L42 + apr!O42+ N42)</f>
        <v>659</v>
      </c>
    </row>
    <row r="43" spans="1:15" x14ac:dyDescent="0.25">
      <c r="A43" s="9" t="s">
        <v>52</v>
      </c>
      <c r="B43" s="41">
        <v>60</v>
      </c>
      <c r="C43" s="50">
        <v>84</v>
      </c>
      <c r="D43" s="41">
        <v>55</v>
      </c>
      <c r="E43" s="50"/>
      <c r="F43" s="41">
        <v>52</v>
      </c>
      <c r="G43" s="70"/>
      <c r="H43" s="41">
        <v>58</v>
      </c>
      <c r="I43" s="41">
        <v>83</v>
      </c>
      <c r="J43" s="41">
        <v>99</v>
      </c>
      <c r="K43" s="41"/>
      <c r="L43" s="48">
        <f t="shared" si="1"/>
        <v>7</v>
      </c>
      <c r="M43" s="44">
        <f>SUM(feb!F43 + mrt!J43 + apr!M43+ L43)</f>
        <v>28</v>
      </c>
      <c r="N43" s="45">
        <f t="shared" si="2"/>
        <v>491</v>
      </c>
      <c r="O43" s="46">
        <f>SUM(feb!H43 + mrt!L43 + apr!O43+ N43)</f>
        <v>1859</v>
      </c>
    </row>
    <row r="44" spans="1:15" x14ac:dyDescent="0.25">
      <c r="A44" s="9" t="s">
        <v>114</v>
      </c>
      <c r="B44" s="41"/>
      <c r="C44" s="50">
        <v>111</v>
      </c>
      <c r="D44" s="41"/>
      <c r="E44" s="50">
        <v>117</v>
      </c>
      <c r="F44" s="41">
        <v>81</v>
      </c>
      <c r="G44" s="70"/>
      <c r="H44" s="41">
        <v>72</v>
      </c>
      <c r="I44" s="41">
        <v>81</v>
      </c>
      <c r="J44" s="41">
        <v>115</v>
      </c>
      <c r="K44" s="41"/>
      <c r="L44" s="48">
        <f t="shared" si="1"/>
        <v>6</v>
      </c>
      <c r="M44" s="44">
        <f>SUM(feb!F44 + mrt!J44 + apr!M44+ L44)</f>
        <v>11</v>
      </c>
      <c r="N44" s="45">
        <f t="shared" si="2"/>
        <v>577</v>
      </c>
      <c r="O44" s="46">
        <f>SUM(feb!H44 + mrt!L44 + apr!O44+ N44)</f>
        <v>1032</v>
      </c>
    </row>
    <row r="45" spans="1:15" x14ac:dyDescent="0.25">
      <c r="A45" s="9" t="s">
        <v>83</v>
      </c>
      <c r="B45" s="41"/>
      <c r="C45" s="50">
        <v>166</v>
      </c>
      <c r="D45" s="41">
        <v>80</v>
      </c>
      <c r="E45" s="50"/>
      <c r="F45" s="41">
        <v>80</v>
      </c>
      <c r="G45" s="70"/>
      <c r="H45" s="41">
        <v>85</v>
      </c>
      <c r="I45" s="41">
        <v>108</v>
      </c>
      <c r="J45" s="41">
        <v>137</v>
      </c>
      <c r="K45" s="41"/>
      <c r="L45" s="48">
        <f t="shared" si="1"/>
        <v>6</v>
      </c>
      <c r="M45" s="44">
        <f>SUM(feb!F45 + mrt!J45 + apr!M45+ L45)</f>
        <v>16</v>
      </c>
      <c r="N45" s="45">
        <f t="shared" si="2"/>
        <v>656</v>
      </c>
      <c r="O45" s="46">
        <f>SUM(feb!H45 + mrt!L45 + apr!O45+ N45)</f>
        <v>1427</v>
      </c>
    </row>
    <row r="46" spans="1:15" x14ac:dyDescent="0.25">
      <c r="A46" s="9" t="s">
        <v>115</v>
      </c>
      <c r="B46" s="41"/>
      <c r="C46" s="50"/>
      <c r="D46" s="41"/>
      <c r="E46" s="50"/>
      <c r="F46" s="41"/>
      <c r="G46" s="70"/>
      <c r="H46" s="41"/>
      <c r="I46" s="41"/>
      <c r="J46" s="41"/>
      <c r="K46" s="41"/>
      <c r="L46" s="48">
        <f t="shared" si="1"/>
        <v>0</v>
      </c>
      <c r="M46" s="44">
        <f>SUM(feb!F46 + mrt!J46 + apr!M46+ L46)</f>
        <v>0</v>
      </c>
      <c r="N46" s="45">
        <f t="shared" si="2"/>
        <v>0</v>
      </c>
      <c r="O46" s="46">
        <f>SUM(feb!H46 + mrt!L46 + apr!O46+ N46)</f>
        <v>0</v>
      </c>
    </row>
    <row r="47" spans="1:15" x14ac:dyDescent="0.25">
      <c r="A47" s="9" t="s">
        <v>26</v>
      </c>
      <c r="B47" s="41"/>
      <c r="C47" s="50"/>
      <c r="D47" s="41">
        <v>80</v>
      </c>
      <c r="E47" s="50"/>
      <c r="F47" s="41">
        <v>80</v>
      </c>
      <c r="G47" s="70"/>
      <c r="H47" s="41">
        <v>85</v>
      </c>
      <c r="I47" s="41">
        <v>108</v>
      </c>
      <c r="J47" s="41">
        <v>137</v>
      </c>
      <c r="K47" s="41"/>
      <c r="L47" s="48">
        <f t="shared" si="1"/>
        <v>5</v>
      </c>
      <c r="M47" s="44">
        <f>SUM(feb!F47 + mrt!J47 + apr!M47+ L47)</f>
        <v>10</v>
      </c>
      <c r="N47" s="45">
        <f t="shared" si="2"/>
        <v>490</v>
      </c>
      <c r="O47" s="46">
        <f>SUM(feb!H47 + mrt!L47 + apr!O47+ N47)</f>
        <v>807</v>
      </c>
    </row>
    <row r="48" spans="1:15" x14ac:dyDescent="0.25">
      <c r="A48" s="9" t="s">
        <v>66</v>
      </c>
      <c r="B48" s="41"/>
      <c r="C48" s="50"/>
      <c r="D48" s="41"/>
      <c r="E48" s="50"/>
      <c r="F48" s="41"/>
      <c r="G48" s="70"/>
      <c r="H48" s="41"/>
      <c r="I48" s="41"/>
      <c r="J48" s="41"/>
      <c r="K48" s="41"/>
      <c r="L48" s="48">
        <f t="shared" si="1"/>
        <v>0</v>
      </c>
      <c r="M48" s="44">
        <f>SUM(feb!F48 + mrt!J48 + apr!M48+ L48)</f>
        <v>0</v>
      </c>
      <c r="N48" s="45">
        <f t="shared" si="2"/>
        <v>0</v>
      </c>
      <c r="O48" s="46">
        <f>SUM(feb!H48 + mrt!L48 + apr!O48+ N48)</f>
        <v>0</v>
      </c>
    </row>
    <row r="49" spans="1:15" x14ac:dyDescent="0.25">
      <c r="A49" s="9" t="s">
        <v>10</v>
      </c>
      <c r="B49" s="41"/>
      <c r="C49" s="50"/>
      <c r="D49" s="41"/>
      <c r="E49" s="50"/>
      <c r="F49" s="41"/>
      <c r="G49" s="70"/>
      <c r="H49" s="41"/>
      <c r="I49" s="41"/>
      <c r="J49" s="41"/>
      <c r="K49" s="41"/>
      <c r="L49" s="48">
        <f t="shared" si="1"/>
        <v>0</v>
      </c>
      <c r="M49" s="44">
        <f>SUM(feb!F49 + mrt!J49 + apr!M49+ L49)</f>
        <v>1</v>
      </c>
      <c r="N49" s="45">
        <f t="shared" si="2"/>
        <v>0</v>
      </c>
      <c r="O49" s="46">
        <f>SUM(feb!H49 + mrt!L49 + apr!O49+ N49)</f>
        <v>63</v>
      </c>
    </row>
    <row r="50" spans="1:15" x14ac:dyDescent="0.25">
      <c r="A50" s="9" t="s">
        <v>81</v>
      </c>
      <c r="B50" s="41">
        <v>79</v>
      </c>
      <c r="C50" s="50"/>
      <c r="D50" s="41">
        <v>81</v>
      </c>
      <c r="E50" s="50">
        <v>117</v>
      </c>
      <c r="F50" s="41">
        <v>81</v>
      </c>
      <c r="G50" s="70"/>
      <c r="H50" s="41">
        <v>72</v>
      </c>
      <c r="I50" s="41">
        <v>81</v>
      </c>
      <c r="J50" s="41">
        <v>115</v>
      </c>
      <c r="K50" s="41">
        <v>81</v>
      </c>
      <c r="L50" s="48">
        <f t="shared" si="1"/>
        <v>8</v>
      </c>
      <c r="M50" s="44">
        <f>SUM(feb!F50 + mrt!J50 + apr!M50+ L50)</f>
        <v>27</v>
      </c>
      <c r="N50" s="45">
        <f t="shared" si="2"/>
        <v>707</v>
      </c>
      <c r="O50" s="46">
        <f>SUM(feb!H50 + mrt!L50 + apr!O50+ N50)</f>
        <v>2157</v>
      </c>
    </row>
    <row r="51" spans="1:15" x14ac:dyDescent="0.25">
      <c r="A51" s="9" t="s">
        <v>11</v>
      </c>
      <c r="B51" s="41"/>
      <c r="C51" s="50">
        <v>119</v>
      </c>
      <c r="D51" s="41">
        <v>80</v>
      </c>
      <c r="E51" s="50">
        <v>140</v>
      </c>
      <c r="F51" s="41">
        <v>80</v>
      </c>
      <c r="G51" s="70"/>
      <c r="H51" s="41">
        <v>85</v>
      </c>
      <c r="I51" s="41">
        <v>108</v>
      </c>
      <c r="J51" s="41">
        <v>137</v>
      </c>
      <c r="K51" s="41">
        <v>75</v>
      </c>
      <c r="L51" s="48">
        <f t="shared" si="1"/>
        <v>8</v>
      </c>
      <c r="M51" s="44">
        <f>SUM(feb!F51 + mrt!J51 + apr!M51+ L51)</f>
        <v>25</v>
      </c>
      <c r="N51" s="45">
        <f t="shared" si="2"/>
        <v>824</v>
      </c>
      <c r="O51" s="46">
        <f>SUM(feb!H51 + mrt!L51 + apr!O51+ N51)</f>
        <v>2310</v>
      </c>
    </row>
    <row r="52" spans="1:15" x14ac:dyDescent="0.25">
      <c r="A52" s="9" t="s">
        <v>55</v>
      </c>
      <c r="B52" s="41">
        <v>60</v>
      </c>
      <c r="C52" s="50">
        <v>54</v>
      </c>
      <c r="D52" s="41"/>
      <c r="E52" s="50"/>
      <c r="F52" s="41"/>
      <c r="G52" s="70"/>
      <c r="H52" s="41">
        <v>53</v>
      </c>
      <c r="I52" s="41"/>
      <c r="J52" s="41">
        <v>99</v>
      </c>
      <c r="K52" s="41">
        <v>56</v>
      </c>
      <c r="L52" s="48">
        <f t="shared" si="1"/>
        <v>5</v>
      </c>
      <c r="M52" s="44">
        <f>SUM(feb!F52 + mrt!J52 + apr!M52+ L52)</f>
        <v>22</v>
      </c>
      <c r="N52" s="45">
        <f t="shared" si="2"/>
        <v>322</v>
      </c>
      <c r="O52" s="46">
        <f>SUM(feb!H52 + mrt!L52 + apr!O52+ N52)</f>
        <v>1274</v>
      </c>
    </row>
    <row r="53" spans="1:15" x14ac:dyDescent="0.25">
      <c r="A53" s="9" t="s">
        <v>12</v>
      </c>
      <c r="B53" s="41"/>
      <c r="C53" s="50"/>
      <c r="D53" s="41"/>
      <c r="E53" s="50"/>
      <c r="F53" s="41">
        <v>52</v>
      </c>
      <c r="G53" s="70"/>
      <c r="H53" s="41"/>
      <c r="I53" s="41"/>
      <c r="J53" s="41"/>
      <c r="K53" s="41">
        <v>56</v>
      </c>
      <c r="L53" s="48">
        <f t="shared" si="1"/>
        <v>2</v>
      </c>
      <c r="M53" s="44">
        <f>SUM(feb!F53 + mrt!J53 + apr!M53+ L53)</f>
        <v>11</v>
      </c>
      <c r="N53" s="45">
        <f t="shared" si="2"/>
        <v>108</v>
      </c>
      <c r="O53" s="46">
        <f>SUM(feb!H53 + mrt!L53 + apr!O53+ N53)</f>
        <v>598</v>
      </c>
    </row>
    <row r="54" spans="1:15" x14ac:dyDescent="0.25">
      <c r="A54" s="9" t="s">
        <v>13</v>
      </c>
      <c r="B54" s="41"/>
      <c r="C54" s="50"/>
      <c r="D54" s="41"/>
      <c r="E54" s="50"/>
      <c r="F54" s="41"/>
      <c r="G54" s="70"/>
      <c r="H54" s="41"/>
      <c r="I54" s="41"/>
      <c r="J54" s="41"/>
      <c r="K54" s="41"/>
      <c r="L54" s="48">
        <f t="shared" si="1"/>
        <v>0</v>
      </c>
      <c r="M54" s="44">
        <f>SUM(feb!F54 + mrt!J54 + apr!M54+ L54)</f>
        <v>0</v>
      </c>
      <c r="N54" s="45">
        <f t="shared" si="2"/>
        <v>0</v>
      </c>
      <c r="O54" s="46">
        <f>SUM(feb!H54 + mrt!L54 + apr!O54+ N54)</f>
        <v>0</v>
      </c>
    </row>
    <row r="55" spans="1:15" x14ac:dyDescent="0.25">
      <c r="A55" s="9" t="s">
        <v>51</v>
      </c>
      <c r="B55" s="41"/>
      <c r="C55" s="50">
        <v>119</v>
      </c>
      <c r="D55" s="41"/>
      <c r="E55" s="50"/>
      <c r="F55" s="41">
        <v>80</v>
      </c>
      <c r="G55" s="70"/>
      <c r="H55" s="41"/>
      <c r="I55" s="41"/>
      <c r="J55" s="41"/>
      <c r="K55" s="41"/>
      <c r="L55" s="48">
        <f t="shared" si="1"/>
        <v>2</v>
      </c>
      <c r="M55" s="44">
        <f>SUM(feb!F55 + mrt!J55 + apr!M55+ L55)</f>
        <v>12</v>
      </c>
      <c r="N55" s="45">
        <f t="shared" si="2"/>
        <v>199</v>
      </c>
      <c r="O55" s="46">
        <f>SUM(feb!H55 + mrt!L55 + apr!O55+ N55)</f>
        <v>904</v>
      </c>
    </row>
    <row r="56" spans="1:15" x14ac:dyDescent="0.25">
      <c r="A56" s="9" t="s">
        <v>25</v>
      </c>
      <c r="B56" s="41"/>
      <c r="C56" s="50"/>
      <c r="D56" s="41"/>
      <c r="E56" s="50"/>
      <c r="F56" s="41"/>
      <c r="G56" s="70"/>
      <c r="H56" s="41"/>
      <c r="I56" s="41"/>
      <c r="J56" s="41"/>
      <c r="K56" s="41"/>
      <c r="L56" s="48">
        <f t="shared" si="1"/>
        <v>0</v>
      </c>
      <c r="M56" s="44">
        <f>SUM(feb!F56 + mrt!J56 + apr!M56+ L56)</f>
        <v>1</v>
      </c>
      <c r="N56" s="45">
        <f t="shared" si="2"/>
        <v>0</v>
      </c>
      <c r="O56" s="46">
        <f>SUM(feb!H56 + mrt!L56 + apr!O56+ N56)</f>
        <v>63</v>
      </c>
    </row>
    <row r="57" spans="1:15" x14ac:dyDescent="0.25">
      <c r="A57" s="9" t="s">
        <v>144</v>
      </c>
      <c r="B57" s="41"/>
      <c r="C57" s="50"/>
      <c r="D57" s="41"/>
      <c r="E57" s="50"/>
      <c r="F57" s="41"/>
      <c r="G57" s="70"/>
      <c r="H57" s="41"/>
      <c r="I57" s="41"/>
      <c r="J57" s="41"/>
      <c r="K57" s="41"/>
      <c r="L57" s="48">
        <f t="shared" si="1"/>
        <v>0</v>
      </c>
      <c r="M57" s="44">
        <f>SUM(feb!F57 + mrt!J57 + apr!M57+ L57)</f>
        <v>0</v>
      </c>
      <c r="N57" s="45">
        <f t="shared" ref="N57" si="3">SUM(B57:K57)</f>
        <v>0</v>
      </c>
      <c r="O57" s="46">
        <f>SUM(feb!H57 + mrt!L57 + apr!O57+ N57)</f>
        <v>0</v>
      </c>
    </row>
    <row r="58" spans="1:15" x14ac:dyDescent="0.25">
      <c r="A58" s="9" t="s">
        <v>88</v>
      </c>
      <c r="B58" s="41">
        <v>79</v>
      </c>
      <c r="C58" s="50"/>
      <c r="D58" s="41">
        <v>81</v>
      </c>
      <c r="E58" s="50"/>
      <c r="F58" s="41">
        <v>81</v>
      </c>
      <c r="G58" s="70"/>
      <c r="H58" s="41">
        <v>72</v>
      </c>
      <c r="I58" s="41"/>
      <c r="J58" s="41"/>
      <c r="K58" s="41">
        <v>81</v>
      </c>
      <c r="L58" s="48">
        <f t="shared" si="1"/>
        <v>5</v>
      </c>
      <c r="M58" s="44">
        <f>SUM(feb!F58 + mrt!J58 + apr!M58+ L58)</f>
        <v>19</v>
      </c>
      <c r="N58" s="45">
        <f t="shared" si="2"/>
        <v>394</v>
      </c>
      <c r="O58" s="46">
        <f>SUM(feb!H58 + mrt!L58 + apr!O58+ N58)</f>
        <v>1357</v>
      </c>
    </row>
    <row r="59" spans="1:15" x14ac:dyDescent="0.25">
      <c r="A59" s="9" t="s">
        <v>71</v>
      </c>
      <c r="B59" s="41">
        <v>79</v>
      </c>
      <c r="C59" s="50">
        <v>111</v>
      </c>
      <c r="D59" s="41">
        <v>81</v>
      </c>
      <c r="E59" s="50">
        <v>117</v>
      </c>
      <c r="F59" s="41">
        <v>81</v>
      </c>
      <c r="G59" s="70"/>
      <c r="H59" s="41">
        <v>72</v>
      </c>
      <c r="I59" s="41">
        <v>81</v>
      </c>
      <c r="J59" s="41">
        <v>115</v>
      </c>
      <c r="K59" s="41">
        <v>81</v>
      </c>
      <c r="L59" s="48">
        <f t="shared" si="1"/>
        <v>9</v>
      </c>
      <c r="M59" s="44">
        <f>SUM(feb!F59 + mrt!J59 + apr!M59+ L59)</f>
        <v>24</v>
      </c>
      <c r="N59" s="45">
        <f t="shared" si="2"/>
        <v>818</v>
      </c>
      <c r="O59" s="46">
        <f>SUM(feb!H59 + mrt!L59 + apr!O59+ N59)</f>
        <v>1927</v>
      </c>
    </row>
    <row r="60" spans="1:15" x14ac:dyDescent="0.25">
      <c r="A60" s="9" t="s">
        <v>110</v>
      </c>
      <c r="B60" s="41"/>
      <c r="C60" s="50"/>
      <c r="D60" s="41"/>
      <c r="E60" s="50"/>
      <c r="F60" s="41"/>
      <c r="G60" s="70"/>
      <c r="H60" s="41"/>
      <c r="I60" s="41"/>
      <c r="J60" s="41"/>
      <c r="K60" s="41"/>
      <c r="L60" s="48">
        <f t="shared" si="1"/>
        <v>0</v>
      </c>
      <c r="M60" s="44">
        <f>SUM(feb!F60 + mrt!J60 + apr!M60+ L60)</f>
        <v>0</v>
      </c>
      <c r="N60" s="45">
        <f t="shared" si="2"/>
        <v>0</v>
      </c>
      <c r="O60" s="46">
        <f>SUM(feb!H60 + mrt!L60 + apr!O60+ N60)</f>
        <v>0</v>
      </c>
    </row>
    <row r="61" spans="1:15" x14ac:dyDescent="0.25">
      <c r="A61" s="9" t="s">
        <v>59</v>
      </c>
      <c r="B61" s="41"/>
      <c r="C61" s="50"/>
      <c r="D61" s="41"/>
      <c r="E61" s="50"/>
      <c r="F61" s="41"/>
      <c r="G61" s="70"/>
      <c r="H61" s="41"/>
      <c r="I61" s="41"/>
      <c r="J61" s="41"/>
      <c r="K61" s="41"/>
      <c r="L61" s="48">
        <f t="shared" si="1"/>
        <v>0</v>
      </c>
      <c r="M61" s="44">
        <f>SUM(feb!F61 + mrt!J61 + apr!M61+ L61)</f>
        <v>2</v>
      </c>
      <c r="N61" s="45">
        <f t="shared" si="2"/>
        <v>0</v>
      </c>
      <c r="O61" s="46">
        <f>SUM(feb!H61 + mrt!L61 + apr!O61+ N61)</f>
        <v>117</v>
      </c>
    </row>
    <row r="62" spans="1:15" x14ac:dyDescent="0.25">
      <c r="A62" s="9" t="s">
        <v>53</v>
      </c>
      <c r="B62" s="41"/>
      <c r="C62" s="50">
        <v>111</v>
      </c>
      <c r="D62" s="41">
        <v>81</v>
      </c>
      <c r="E62" s="50">
        <v>117</v>
      </c>
      <c r="F62" s="41"/>
      <c r="G62" s="70"/>
      <c r="H62" s="41">
        <v>72</v>
      </c>
      <c r="I62" s="41">
        <v>81</v>
      </c>
      <c r="J62" s="41"/>
      <c r="K62" s="41"/>
      <c r="L62" s="48">
        <f t="shared" si="1"/>
        <v>5</v>
      </c>
      <c r="M62" s="44">
        <f>SUM(feb!F62 + mrt!J62 + apr!M62+ L62)</f>
        <v>25</v>
      </c>
      <c r="N62" s="45">
        <f t="shared" si="2"/>
        <v>462</v>
      </c>
      <c r="O62" s="46">
        <f>SUM(feb!H62 + mrt!L62 + apr!O62+ N62)</f>
        <v>1948</v>
      </c>
    </row>
    <row r="63" spans="1:15" x14ac:dyDescent="0.25">
      <c r="A63" s="9" t="s">
        <v>72</v>
      </c>
      <c r="B63" s="41"/>
      <c r="C63" s="50"/>
      <c r="D63" s="41"/>
      <c r="E63" s="50"/>
      <c r="F63" s="41"/>
      <c r="G63" s="70"/>
      <c r="H63" s="41"/>
      <c r="I63" s="41"/>
      <c r="J63" s="41"/>
      <c r="K63" s="41"/>
      <c r="L63" s="48">
        <f t="shared" si="1"/>
        <v>0</v>
      </c>
      <c r="M63" s="44">
        <f>SUM(feb!F63 + mrt!J63 + apr!M63+ L63)</f>
        <v>3</v>
      </c>
      <c r="N63" s="45">
        <f t="shared" si="2"/>
        <v>0</v>
      </c>
      <c r="O63" s="46">
        <f>SUM(feb!H63 + mrt!L63 + apr!O63+ N63)</f>
        <v>153</v>
      </c>
    </row>
    <row r="64" spans="1:15" x14ac:dyDescent="0.25">
      <c r="A64" s="9" t="s">
        <v>14</v>
      </c>
      <c r="B64" s="41"/>
      <c r="C64" s="50">
        <v>54</v>
      </c>
      <c r="D64" s="41"/>
      <c r="E64" s="50"/>
      <c r="F64" s="41"/>
      <c r="G64" s="70"/>
      <c r="H64" s="41"/>
      <c r="I64" s="41"/>
      <c r="J64" s="41"/>
      <c r="K64" s="41"/>
      <c r="L64" s="48">
        <f t="shared" si="1"/>
        <v>1</v>
      </c>
      <c r="M64" s="44">
        <f>SUM(feb!F64 + mrt!J64 + apr!M64+ L64)</f>
        <v>3</v>
      </c>
      <c r="N64" s="45">
        <f t="shared" si="2"/>
        <v>54</v>
      </c>
      <c r="O64" s="46">
        <f>SUM(feb!H64 + mrt!L64 + apr!O64+ N64)</f>
        <v>174</v>
      </c>
    </row>
    <row r="65" spans="1:15" x14ac:dyDescent="0.25">
      <c r="A65" s="9" t="s">
        <v>63</v>
      </c>
      <c r="B65" s="41">
        <v>55</v>
      </c>
      <c r="C65" s="50">
        <v>55</v>
      </c>
      <c r="D65" s="41">
        <v>55</v>
      </c>
      <c r="E65" s="50">
        <v>55</v>
      </c>
      <c r="F65" s="41">
        <v>55</v>
      </c>
      <c r="G65" s="70"/>
      <c r="H65" s="41">
        <v>53</v>
      </c>
      <c r="I65" s="41">
        <v>55</v>
      </c>
      <c r="J65" s="41">
        <v>55</v>
      </c>
      <c r="K65" s="41">
        <v>55</v>
      </c>
      <c r="L65" s="48">
        <f t="shared" si="1"/>
        <v>9</v>
      </c>
      <c r="M65" s="44">
        <f>SUM(feb!F65 + mrt!J65 + apr!M65+ L65)</f>
        <v>9</v>
      </c>
      <c r="N65" s="45">
        <f t="shared" si="2"/>
        <v>493</v>
      </c>
      <c r="O65" s="46">
        <f>SUM(feb!H65 + mrt!L65 + apr!O65+ N65)</f>
        <v>493</v>
      </c>
    </row>
    <row r="66" spans="1:15" x14ac:dyDescent="0.25">
      <c r="A66" s="9" t="s">
        <v>75</v>
      </c>
      <c r="B66" s="41"/>
      <c r="C66" s="50"/>
      <c r="D66" s="41">
        <v>80</v>
      </c>
      <c r="E66" s="50">
        <v>102</v>
      </c>
      <c r="F66" s="41">
        <v>80</v>
      </c>
      <c r="G66" s="70"/>
      <c r="H66" s="41">
        <v>85</v>
      </c>
      <c r="I66" s="87">
        <v>87</v>
      </c>
      <c r="J66" s="41"/>
      <c r="K66" s="41">
        <v>75</v>
      </c>
      <c r="L66" s="48">
        <f t="shared" si="1"/>
        <v>6</v>
      </c>
      <c r="M66" s="44">
        <f>SUM(feb!F66 + mrt!J66 + apr!M66+ L66)</f>
        <v>19</v>
      </c>
      <c r="N66" s="45">
        <f t="shared" si="2"/>
        <v>509</v>
      </c>
      <c r="O66" s="46">
        <f>SUM(feb!H66 + mrt!L66 + apr!O66+ N66)</f>
        <v>1567</v>
      </c>
    </row>
    <row r="67" spans="1:15" x14ac:dyDescent="0.25">
      <c r="A67" s="9" t="s">
        <v>146</v>
      </c>
      <c r="B67" s="41"/>
      <c r="C67" s="50">
        <v>111</v>
      </c>
      <c r="D67" s="41">
        <v>80</v>
      </c>
      <c r="E67" s="50">
        <v>117</v>
      </c>
      <c r="F67" s="41">
        <v>81</v>
      </c>
      <c r="G67" s="70"/>
      <c r="H67" s="41">
        <v>85</v>
      </c>
      <c r="I67" s="41">
        <v>108</v>
      </c>
      <c r="J67" s="41">
        <v>115</v>
      </c>
      <c r="K67" s="41"/>
      <c r="L67" s="48">
        <f t="shared" si="1"/>
        <v>7</v>
      </c>
      <c r="M67" s="44">
        <f>SUM(feb!F67 + mrt!J67 + apr!M67+ L67)</f>
        <v>26</v>
      </c>
      <c r="N67" s="45">
        <f t="shared" ref="N67" si="4">SUM(B67:K67)</f>
        <v>697</v>
      </c>
      <c r="O67" s="46">
        <f>SUM(feb!H67 + mrt!L67 + apr!O67+ N67)</f>
        <v>2106</v>
      </c>
    </row>
    <row r="68" spans="1:15" x14ac:dyDescent="0.25">
      <c r="A68" s="9" t="s">
        <v>15</v>
      </c>
      <c r="B68" s="41"/>
      <c r="C68" s="50"/>
      <c r="D68" s="41"/>
      <c r="E68" s="50">
        <v>140</v>
      </c>
      <c r="F68" s="41"/>
      <c r="G68" s="70"/>
      <c r="H68" s="41">
        <v>53</v>
      </c>
      <c r="I68" s="41">
        <v>87</v>
      </c>
      <c r="J68" s="41"/>
      <c r="K68" s="41">
        <v>75</v>
      </c>
      <c r="L68" s="48">
        <f t="shared" si="1"/>
        <v>4</v>
      </c>
      <c r="M68" s="44">
        <f>SUM(feb!F68 + mrt!J68 + apr!M68+ L68)</f>
        <v>13</v>
      </c>
      <c r="N68" s="45">
        <f t="shared" si="2"/>
        <v>355</v>
      </c>
      <c r="O68" s="46">
        <f>SUM(feb!H68 + mrt!L68 + apr!O68+ N68)</f>
        <v>989</v>
      </c>
    </row>
    <row r="69" spans="1:15" x14ac:dyDescent="0.25">
      <c r="A69" s="9" t="s">
        <v>49</v>
      </c>
      <c r="B69" s="41">
        <v>80</v>
      </c>
      <c r="C69" s="50">
        <v>221</v>
      </c>
      <c r="D69" s="41">
        <v>80</v>
      </c>
      <c r="E69" s="50">
        <v>140</v>
      </c>
      <c r="F69" s="41">
        <v>80</v>
      </c>
      <c r="G69" s="70"/>
      <c r="H69" s="41">
        <v>85</v>
      </c>
      <c r="I69" s="41">
        <v>86</v>
      </c>
      <c r="J69" s="41">
        <v>137</v>
      </c>
      <c r="K69" s="41">
        <v>87</v>
      </c>
      <c r="L69" s="48">
        <f t="shared" ref="L69:L104" si="5">COUNT(B69,C69,D69,E69,F69,H69,I69,J69,K69)</f>
        <v>9</v>
      </c>
      <c r="M69" s="44">
        <f>SUM(feb!F69 + mrt!J69 + apr!M69+ L69)</f>
        <v>32</v>
      </c>
      <c r="N69" s="45">
        <f t="shared" si="2"/>
        <v>996</v>
      </c>
      <c r="O69" s="46">
        <f>SUM(feb!H69 + mrt!L69 + apr!O69+ N69)</f>
        <v>3111</v>
      </c>
    </row>
    <row r="70" spans="1:15" x14ac:dyDescent="0.25">
      <c r="A70" s="9" t="s">
        <v>89</v>
      </c>
      <c r="B70" s="41"/>
      <c r="C70" s="50"/>
      <c r="D70" s="41">
        <v>55</v>
      </c>
      <c r="E70" s="50"/>
      <c r="F70" s="41"/>
      <c r="G70" s="70"/>
      <c r="H70" s="41">
        <v>58</v>
      </c>
      <c r="I70" s="41">
        <v>83</v>
      </c>
      <c r="J70" s="41"/>
      <c r="K70" s="41">
        <v>56</v>
      </c>
      <c r="L70" s="48">
        <f t="shared" si="5"/>
        <v>4</v>
      </c>
      <c r="M70" s="44">
        <f>SUM(feb!F70 + mrt!J70 + apr!M70+ L70)</f>
        <v>12</v>
      </c>
      <c r="N70" s="45">
        <f t="shared" ref="N70:N91" si="6">SUM(B70:K70)</f>
        <v>252</v>
      </c>
      <c r="O70" s="46">
        <f>SUM(feb!H70 + mrt!L70 + apr!O70+ N70)</f>
        <v>684</v>
      </c>
    </row>
    <row r="71" spans="1:15" x14ac:dyDescent="0.25">
      <c r="A71" s="9" t="s">
        <v>16</v>
      </c>
      <c r="B71" s="41">
        <v>80</v>
      </c>
      <c r="C71" s="50">
        <v>119</v>
      </c>
      <c r="D71" s="41">
        <v>80</v>
      </c>
      <c r="E71" s="50">
        <v>140</v>
      </c>
      <c r="F71" s="41">
        <v>80</v>
      </c>
      <c r="G71" s="70"/>
      <c r="H71" s="41">
        <v>85</v>
      </c>
      <c r="I71" s="41">
        <v>108</v>
      </c>
      <c r="J71" s="41">
        <v>137</v>
      </c>
      <c r="K71" s="41">
        <v>75</v>
      </c>
      <c r="L71" s="48">
        <f t="shared" si="5"/>
        <v>9</v>
      </c>
      <c r="M71" s="44">
        <f>SUM(feb!F71 + mrt!J71 + apr!M71+ L71)</f>
        <v>29</v>
      </c>
      <c r="N71" s="45">
        <f t="shared" si="6"/>
        <v>904</v>
      </c>
      <c r="O71" s="46">
        <f>SUM(feb!H71 + mrt!L71 + apr!O71+ N71)</f>
        <v>2547</v>
      </c>
    </row>
    <row r="72" spans="1:15" x14ac:dyDescent="0.25">
      <c r="A72" s="9" t="s">
        <v>48</v>
      </c>
      <c r="B72" s="41"/>
      <c r="C72" s="50">
        <v>54</v>
      </c>
      <c r="D72" s="41"/>
      <c r="E72" s="50"/>
      <c r="F72" s="41">
        <v>52</v>
      </c>
      <c r="G72" s="70"/>
      <c r="H72" s="41">
        <v>58</v>
      </c>
      <c r="I72" s="41">
        <v>83</v>
      </c>
      <c r="J72" s="41"/>
      <c r="K72" s="41">
        <v>56</v>
      </c>
      <c r="L72" s="48">
        <f t="shared" si="5"/>
        <v>5</v>
      </c>
      <c r="M72" s="44">
        <f>SUM(feb!F72 + mrt!J72 + apr!M72+ L72)</f>
        <v>11</v>
      </c>
      <c r="N72" s="45">
        <f t="shared" si="6"/>
        <v>303</v>
      </c>
      <c r="O72" s="46">
        <f>SUM(feb!H72 + mrt!L72 + apr!O72+ N72)</f>
        <v>642</v>
      </c>
    </row>
    <row r="73" spans="1:15" x14ac:dyDescent="0.25">
      <c r="A73" s="9" t="s">
        <v>17</v>
      </c>
      <c r="B73" s="41"/>
      <c r="C73" s="50"/>
      <c r="D73" s="41"/>
      <c r="E73" s="50"/>
      <c r="F73" s="41"/>
      <c r="G73" s="70"/>
      <c r="H73" s="41"/>
      <c r="I73" s="41"/>
      <c r="J73" s="41"/>
      <c r="K73" s="41"/>
      <c r="L73" s="48">
        <f t="shared" si="5"/>
        <v>0</v>
      </c>
      <c r="M73" s="44">
        <f>SUM(feb!F73 + mrt!J73 + apr!M73+ L73)</f>
        <v>0</v>
      </c>
      <c r="N73" s="45">
        <f t="shared" si="6"/>
        <v>0</v>
      </c>
      <c r="O73" s="46">
        <f>SUM(feb!H73 + mrt!L73 + apr!O73+ N73)</f>
        <v>0</v>
      </c>
    </row>
    <row r="74" spans="1:15" x14ac:dyDescent="0.25">
      <c r="A74" s="9" t="s">
        <v>56</v>
      </c>
      <c r="B74" s="41">
        <v>80</v>
      </c>
      <c r="C74" s="50"/>
      <c r="D74" s="41"/>
      <c r="E74" s="50"/>
      <c r="F74" s="41">
        <v>80</v>
      </c>
      <c r="G74" s="70"/>
      <c r="H74" s="41">
        <v>85</v>
      </c>
      <c r="I74" s="41">
        <v>108</v>
      </c>
      <c r="J74" s="41">
        <v>137</v>
      </c>
      <c r="K74" s="41">
        <v>87</v>
      </c>
      <c r="L74" s="48">
        <f t="shared" si="5"/>
        <v>6</v>
      </c>
      <c r="M74" s="44">
        <f>SUM(feb!F74 + mrt!J74 + apr!M74+ L74)</f>
        <v>18</v>
      </c>
      <c r="N74" s="45">
        <f t="shared" si="6"/>
        <v>577</v>
      </c>
      <c r="O74" s="46">
        <f>SUM(feb!H74 + mrt!L74 + apr!O74+ N74)</f>
        <v>1499</v>
      </c>
    </row>
    <row r="75" spans="1:15" x14ac:dyDescent="0.25">
      <c r="A75" s="9" t="s">
        <v>108</v>
      </c>
      <c r="B75" s="41"/>
      <c r="C75" s="50"/>
      <c r="D75" s="41"/>
      <c r="E75" s="50">
        <v>90</v>
      </c>
      <c r="F75" s="41">
        <v>80</v>
      </c>
      <c r="G75" s="70"/>
      <c r="H75" s="41">
        <v>85</v>
      </c>
      <c r="I75" s="41"/>
      <c r="J75" s="41">
        <v>137</v>
      </c>
      <c r="K75" s="41">
        <v>87</v>
      </c>
      <c r="L75" s="48">
        <f t="shared" si="5"/>
        <v>5</v>
      </c>
      <c r="M75" s="44">
        <f>SUM(feb!F75 + mrt!J75 + apr!M75+ L75)</f>
        <v>16</v>
      </c>
      <c r="N75" s="45">
        <f t="shared" si="6"/>
        <v>479</v>
      </c>
      <c r="O75" s="46">
        <f>SUM(feb!H75 + mrt!L75 + apr!O75+ N75)</f>
        <v>1356</v>
      </c>
    </row>
    <row r="76" spans="1:15" x14ac:dyDescent="0.25">
      <c r="A76" s="9" t="s">
        <v>57</v>
      </c>
      <c r="B76" s="41"/>
      <c r="C76" s="50"/>
      <c r="D76" s="41"/>
      <c r="E76" s="50"/>
      <c r="F76" s="41"/>
      <c r="G76" s="70"/>
      <c r="H76" s="41"/>
      <c r="I76" s="41"/>
      <c r="J76" s="41"/>
      <c r="K76" s="41"/>
      <c r="L76" s="48">
        <f t="shared" si="5"/>
        <v>0</v>
      </c>
      <c r="M76" s="44">
        <f>SUM(feb!F76 + mrt!J76 + apr!M76+ L76)</f>
        <v>0</v>
      </c>
      <c r="N76" s="45">
        <f t="shared" si="6"/>
        <v>0</v>
      </c>
      <c r="O76" s="46">
        <f>SUM(feb!H76 + mrt!L76 + apr!O76+ N76)</f>
        <v>0</v>
      </c>
    </row>
    <row r="77" spans="1:15" x14ac:dyDescent="0.25">
      <c r="A77" s="9" t="s">
        <v>18</v>
      </c>
      <c r="B77" s="41">
        <v>55</v>
      </c>
      <c r="C77" s="50">
        <v>55</v>
      </c>
      <c r="D77" s="41">
        <v>55</v>
      </c>
      <c r="E77" s="50">
        <v>55</v>
      </c>
      <c r="F77" s="41">
        <v>55</v>
      </c>
      <c r="G77" s="70"/>
      <c r="H77" s="41">
        <v>53</v>
      </c>
      <c r="I77" s="41">
        <v>55</v>
      </c>
      <c r="J77" s="41">
        <v>55</v>
      </c>
      <c r="K77" s="41">
        <v>55</v>
      </c>
      <c r="L77" s="48">
        <f t="shared" si="5"/>
        <v>9</v>
      </c>
      <c r="M77" s="44">
        <f>SUM(feb!F77 + mrt!J77 + apr!M77+ L77)</f>
        <v>9</v>
      </c>
      <c r="N77" s="45">
        <f t="shared" si="6"/>
        <v>493</v>
      </c>
      <c r="O77" s="46">
        <f>SUM(feb!H77 + mrt!L77 + apr!O77+ N77)</f>
        <v>493</v>
      </c>
    </row>
    <row r="78" spans="1:15" x14ac:dyDescent="0.25">
      <c r="A78" s="9" t="s">
        <v>84</v>
      </c>
      <c r="B78" s="41"/>
      <c r="C78" s="50">
        <v>111</v>
      </c>
      <c r="D78" s="41"/>
      <c r="E78" s="50">
        <v>140</v>
      </c>
      <c r="F78" s="41">
        <v>80</v>
      </c>
      <c r="G78" s="70"/>
      <c r="H78" s="41">
        <v>85</v>
      </c>
      <c r="I78" s="41">
        <v>108</v>
      </c>
      <c r="J78" s="41">
        <v>137</v>
      </c>
      <c r="K78" s="41">
        <v>75</v>
      </c>
      <c r="L78" s="48">
        <f t="shared" si="5"/>
        <v>7</v>
      </c>
      <c r="M78" s="44">
        <f>SUM(feb!F78 + mrt!J78 + apr!M78+ L78)</f>
        <v>20</v>
      </c>
      <c r="N78" s="45">
        <f t="shared" si="6"/>
        <v>736</v>
      </c>
      <c r="O78" s="46">
        <f>SUM(feb!H78 + mrt!L78 + apr!O78+ N78)</f>
        <v>1765</v>
      </c>
    </row>
    <row r="79" spans="1:15" x14ac:dyDescent="0.25">
      <c r="A79" s="9" t="s">
        <v>19</v>
      </c>
      <c r="B79" s="41"/>
      <c r="C79" s="50"/>
      <c r="D79" s="41"/>
      <c r="E79" s="50">
        <v>117</v>
      </c>
      <c r="F79" s="41">
        <v>80</v>
      </c>
      <c r="G79" s="70"/>
      <c r="H79" s="41">
        <v>85</v>
      </c>
      <c r="I79" s="41">
        <v>108</v>
      </c>
      <c r="J79" s="41"/>
      <c r="K79" s="41">
        <v>75</v>
      </c>
      <c r="L79" s="48">
        <f t="shared" si="5"/>
        <v>5</v>
      </c>
      <c r="M79" s="44">
        <f>SUM(feb!F79 + mrt!J79 + apr!M79+ L79)</f>
        <v>21</v>
      </c>
      <c r="N79" s="45">
        <f t="shared" si="6"/>
        <v>465</v>
      </c>
      <c r="O79" s="46">
        <f>SUM(feb!H79 + mrt!L79 + apr!O79+ N79)</f>
        <v>1741</v>
      </c>
    </row>
    <row r="80" spans="1:15" x14ac:dyDescent="0.25">
      <c r="A80" s="9" t="s">
        <v>20</v>
      </c>
      <c r="B80" s="41">
        <v>80</v>
      </c>
      <c r="C80" s="50"/>
      <c r="D80" s="41">
        <v>80</v>
      </c>
      <c r="E80" s="50"/>
      <c r="F80" s="41">
        <v>80</v>
      </c>
      <c r="G80" s="70"/>
      <c r="H80" s="41">
        <v>85</v>
      </c>
      <c r="I80" s="41">
        <v>108</v>
      </c>
      <c r="J80" s="41"/>
      <c r="K80" s="41">
        <v>75</v>
      </c>
      <c r="L80" s="48">
        <f t="shared" si="5"/>
        <v>6</v>
      </c>
      <c r="M80" s="44">
        <f>SUM(feb!F80 + mrt!J80 + apr!M80+ L80)</f>
        <v>14</v>
      </c>
      <c r="N80" s="45">
        <f t="shared" si="6"/>
        <v>508</v>
      </c>
      <c r="O80" s="46">
        <f>SUM(feb!H80 + mrt!L80 + apr!O80+ N80)</f>
        <v>1037</v>
      </c>
    </row>
    <row r="81" spans="1:15" x14ac:dyDescent="0.25">
      <c r="A81" s="9" t="s">
        <v>112</v>
      </c>
      <c r="B81" s="41"/>
      <c r="C81" s="50"/>
      <c r="D81" s="41"/>
      <c r="E81" s="50"/>
      <c r="F81" s="41"/>
      <c r="G81" s="70"/>
      <c r="H81" s="41"/>
      <c r="I81" s="41">
        <v>108</v>
      </c>
      <c r="J81" s="41">
        <v>137</v>
      </c>
      <c r="K81" s="41"/>
      <c r="L81" s="48">
        <f t="shared" si="5"/>
        <v>2</v>
      </c>
      <c r="M81" s="44">
        <f>SUM(feb!F81 + mrt!J81 + apr!M81+ L81)</f>
        <v>6</v>
      </c>
      <c r="N81" s="45">
        <f t="shared" si="6"/>
        <v>245</v>
      </c>
      <c r="O81" s="46">
        <f>SUM(feb!H81 + mrt!L81 + apr!O81+ N81)</f>
        <v>623</v>
      </c>
    </row>
    <row r="82" spans="1:15" x14ac:dyDescent="0.25">
      <c r="A82" s="9" t="s">
        <v>119</v>
      </c>
      <c r="B82" s="41"/>
      <c r="C82" s="50"/>
      <c r="D82" s="41"/>
      <c r="E82" s="50"/>
      <c r="F82" s="41"/>
      <c r="G82" s="70"/>
      <c r="H82" s="41"/>
      <c r="I82" s="41"/>
      <c r="J82" s="41"/>
      <c r="K82" s="41"/>
      <c r="L82" s="48">
        <f t="shared" si="5"/>
        <v>0</v>
      </c>
      <c r="M82" s="44">
        <f>SUM(feb!F82 + mrt!J82 + apr!M82+ L82)</f>
        <v>0</v>
      </c>
      <c r="N82" s="45">
        <f t="shared" si="6"/>
        <v>0</v>
      </c>
      <c r="O82" s="46">
        <f>SUM(feb!H82 + mrt!L82 + apr!O82+ N82)</f>
        <v>0</v>
      </c>
    </row>
    <row r="83" spans="1:15" x14ac:dyDescent="0.25">
      <c r="A83" s="9" t="s">
        <v>60</v>
      </c>
      <c r="B83" s="41"/>
      <c r="C83" s="50"/>
      <c r="D83" s="41"/>
      <c r="E83" s="50"/>
      <c r="F83" s="41"/>
      <c r="G83" s="70"/>
      <c r="H83" s="41"/>
      <c r="I83" s="41"/>
      <c r="J83" s="41"/>
      <c r="K83" s="41"/>
      <c r="L83" s="48">
        <f t="shared" si="5"/>
        <v>0</v>
      </c>
      <c r="M83" s="44">
        <f>SUM(feb!F83 + mrt!J83 + apr!M83+ L83)</f>
        <v>0</v>
      </c>
      <c r="N83" s="45">
        <f t="shared" si="6"/>
        <v>0</v>
      </c>
      <c r="O83" s="46">
        <f>SUM(feb!H83 + mrt!L83 + apr!O83+ N83)</f>
        <v>0</v>
      </c>
    </row>
    <row r="84" spans="1:15" x14ac:dyDescent="0.25">
      <c r="A84" s="9" t="s">
        <v>21</v>
      </c>
      <c r="B84" s="41"/>
      <c r="C84" s="50">
        <v>111</v>
      </c>
      <c r="D84" s="41"/>
      <c r="E84" s="50">
        <v>117</v>
      </c>
      <c r="F84" s="41">
        <v>81</v>
      </c>
      <c r="G84" s="70"/>
      <c r="H84" s="41">
        <v>85</v>
      </c>
      <c r="I84" s="41">
        <v>81</v>
      </c>
      <c r="J84" s="41">
        <v>115</v>
      </c>
      <c r="K84" s="41">
        <v>81</v>
      </c>
      <c r="L84" s="48">
        <f t="shared" si="5"/>
        <v>7</v>
      </c>
      <c r="M84" s="44">
        <f>SUM(feb!F84 + mrt!J84 + apr!M84+ L84)</f>
        <v>27</v>
      </c>
      <c r="N84" s="45">
        <f t="shared" si="6"/>
        <v>671</v>
      </c>
      <c r="O84" s="46">
        <f>SUM(feb!H84 + mrt!L84 + apr!O84+ N84)</f>
        <v>2149</v>
      </c>
    </row>
    <row r="85" spans="1:15" x14ac:dyDescent="0.25">
      <c r="A85" s="9" t="s">
        <v>78</v>
      </c>
      <c r="B85" s="41"/>
      <c r="C85" s="50">
        <v>111</v>
      </c>
      <c r="D85" s="41">
        <v>81</v>
      </c>
      <c r="E85" s="50">
        <v>117</v>
      </c>
      <c r="F85" s="41"/>
      <c r="G85" s="70"/>
      <c r="H85" s="41">
        <v>72</v>
      </c>
      <c r="I85" s="41">
        <v>81</v>
      </c>
      <c r="J85" s="41">
        <v>115</v>
      </c>
      <c r="K85" s="41">
        <v>81</v>
      </c>
      <c r="L85" s="48">
        <f t="shared" si="5"/>
        <v>7</v>
      </c>
      <c r="M85" s="44">
        <f>SUM(feb!F85 + mrt!J85 + apr!M85+ L85)</f>
        <v>18</v>
      </c>
      <c r="N85" s="45">
        <f t="shared" si="6"/>
        <v>658</v>
      </c>
      <c r="O85" s="46">
        <f>SUM(feb!H85 + mrt!L85 + apr!O85+ N85)</f>
        <v>1393</v>
      </c>
    </row>
    <row r="86" spans="1:15" x14ac:dyDescent="0.25">
      <c r="A86" s="9" t="s">
        <v>22</v>
      </c>
      <c r="B86" s="41"/>
      <c r="C86" s="50">
        <v>84</v>
      </c>
      <c r="D86" s="41">
        <v>55</v>
      </c>
      <c r="E86" s="50"/>
      <c r="F86" s="41"/>
      <c r="G86" s="70"/>
      <c r="H86" s="41">
        <v>58</v>
      </c>
      <c r="I86" s="41">
        <v>83</v>
      </c>
      <c r="J86" s="41"/>
      <c r="K86" s="41"/>
      <c r="L86" s="48">
        <f t="shared" si="5"/>
        <v>4</v>
      </c>
      <c r="M86" s="44">
        <f>SUM(feb!F86 + mrt!J86 + apr!M86+ L86)</f>
        <v>18</v>
      </c>
      <c r="N86" s="45">
        <f t="shared" si="6"/>
        <v>280</v>
      </c>
      <c r="O86" s="46">
        <f>SUM(feb!H86 + mrt!L86 + apr!O86+ N86)</f>
        <v>1093</v>
      </c>
    </row>
    <row r="87" spans="1:15" x14ac:dyDescent="0.25">
      <c r="A87" s="9" t="s">
        <v>67</v>
      </c>
      <c r="B87" s="41"/>
      <c r="C87" s="50"/>
      <c r="D87" s="41"/>
      <c r="E87" s="50"/>
      <c r="F87" s="41"/>
      <c r="G87" s="70"/>
      <c r="H87" s="41"/>
      <c r="I87" s="41"/>
      <c r="J87" s="41"/>
      <c r="K87" s="41"/>
      <c r="L87" s="48">
        <f t="shared" si="5"/>
        <v>0</v>
      </c>
      <c r="M87" s="44">
        <f>SUM(feb!F87 + mrt!J87 + apr!M87+ L87)</f>
        <v>1</v>
      </c>
      <c r="N87" s="45">
        <f t="shared" si="6"/>
        <v>0</v>
      </c>
      <c r="O87" s="46">
        <f>SUM(feb!H87 + mrt!L87 + apr!O87+ N87)</f>
        <v>63</v>
      </c>
    </row>
    <row r="88" spans="1:15" x14ac:dyDescent="0.25">
      <c r="A88" s="9" t="s">
        <v>28</v>
      </c>
      <c r="B88" s="41"/>
      <c r="C88" s="50"/>
      <c r="D88" s="41"/>
      <c r="E88" s="50"/>
      <c r="F88" s="41"/>
      <c r="G88" s="70"/>
      <c r="H88" s="41"/>
      <c r="I88" s="41"/>
      <c r="J88" s="41"/>
      <c r="K88" s="41"/>
      <c r="L88" s="48">
        <f t="shared" si="5"/>
        <v>0</v>
      </c>
      <c r="M88" s="44">
        <f>SUM(feb!F88 + mrt!J88 + apr!M88+ L88)</f>
        <v>2</v>
      </c>
      <c r="N88" s="45">
        <f t="shared" si="6"/>
        <v>0</v>
      </c>
      <c r="O88" s="46">
        <f>SUM(feb!H88 + mrt!L88 + apr!O88+ N88)</f>
        <v>138</v>
      </c>
    </row>
    <row r="89" spans="1:15" x14ac:dyDescent="0.25">
      <c r="A89" s="9" t="s">
        <v>45</v>
      </c>
      <c r="B89" s="41">
        <v>79</v>
      </c>
      <c r="C89" s="50">
        <v>111</v>
      </c>
      <c r="D89" s="41">
        <v>80</v>
      </c>
      <c r="E89" s="50">
        <v>140</v>
      </c>
      <c r="F89" s="41">
        <v>80</v>
      </c>
      <c r="G89" s="70"/>
      <c r="H89" s="41">
        <v>85</v>
      </c>
      <c r="I89" s="41">
        <v>108</v>
      </c>
      <c r="J89" s="41">
        <v>137</v>
      </c>
      <c r="K89" s="41">
        <v>75</v>
      </c>
      <c r="L89" s="48">
        <f t="shared" si="5"/>
        <v>9</v>
      </c>
      <c r="M89" s="44">
        <f>SUM(feb!F89 + mrt!J89 + apr!M89+ L89)</f>
        <v>22</v>
      </c>
      <c r="N89" s="45">
        <f t="shared" si="6"/>
        <v>895</v>
      </c>
      <c r="O89" s="46">
        <f>SUM(feb!H89 + mrt!L89 + apr!O89+ N89)</f>
        <v>1907</v>
      </c>
    </row>
    <row r="90" spans="1:15" x14ac:dyDescent="0.25">
      <c r="A90" s="9" t="s">
        <v>154</v>
      </c>
      <c r="B90" s="41"/>
      <c r="C90" s="50"/>
      <c r="D90" s="41"/>
      <c r="E90" s="50"/>
      <c r="F90" s="41"/>
      <c r="G90" s="70"/>
      <c r="H90" s="41"/>
      <c r="I90" s="41"/>
      <c r="J90" s="41"/>
      <c r="K90" s="41"/>
      <c r="L90" s="48">
        <f t="shared" ref="L90" si="7">COUNT(B90,C90,D90,E90,F90,H90,I90,J90,K90)</f>
        <v>0</v>
      </c>
      <c r="M90" s="44">
        <f>SUM(feb!F90 + mrt!J90 + apr!M90+ L90)</f>
        <v>0</v>
      </c>
      <c r="N90" s="45">
        <f t="shared" ref="N90" si="8">SUM(B90:K90)</f>
        <v>0</v>
      </c>
      <c r="O90" s="46">
        <f>SUM(feb!H90 + mrt!L90 + apr!O90+ N90)</f>
        <v>0</v>
      </c>
    </row>
    <row r="91" spans="1:15" x14ac:dyDescent="0.25">
      <c r="A91" s="9" t="s">
        <v>64</v>
      </c>
      <c r="B91" s="41"/>
      <c r="C91" s="50"/>
      <c r="D91" s="41"/>
      <c r="E91" s="50"/>
      <c r="F91" s="41"/>
      <c r="G91" s="70"/>
      <c r="H91" s="41"/>
      <c r="I91" s="41"/>
      <c r="J91" s="41"/>
      <c r="K91" s="41"/>
      <c r="L91" s="48">
        <f t="shared" si="5"/>
        <v>0</v>
      </c>
      <c r="M91" s="44">
        <f>SUM(feb!F91 + mrt!J91 + apr!M91+ L91)</f>
        <v>1</v>
      </c>
      <c r="N91" s="45">
        <f t="shared" si="6"/>
        <v>0</v>
      </c>
      <c r="O91" s="46">
        <f>SUM(feb!H91 + mrt!L91 + apr!O91+ N91)</f>
        <v>63</v>
      </c>
    </row>
    <row r="92" spans="1:15" x14ac:dyDescent="0.25">
      <c r="A92" s="9" t="s">
        <v>128</v>
      </c>
      <c r="B92" s="41"/>
      <c r="C92" s="50"/>
      <c r="D92" s="41"/>
      <c r="E92" s="50"/>
      <c r="F92" s="41">
        <v>52</v>
      </c>
      <c r="G92" s="70"/>
      <c r="H92" s="41"/>
      <c r="I92" s="41"/>
      <c r="J92" s="41"/>
      <c r="K92" s="41"/>
      <c r="L92" s="48">
        <f t="shared" si="5"/>
        <v>1</v>
      </c>
      <c r="M92" s="44">
        <f>SUM(feb!F92 + mrt!J92 + apr!M92+ L92)</f>
        <v>5</v>
      </c>
      <c r="N92" s="45">
        <f t="shared" ref="N92:N104" si="9">SUM(B92:K92)</f>
        <v>52</v>
      </c>
      <c r="O92" s="46">
        <f>SUM(feb!H92 + mrt!L92 + apr!O92+ N92)</f>
        <v>266</v>
      </c>
    </row>
    <row r="93" spans="1:15" x14ac:dyDescent="0.25">
      <c r="A93" s="9" t="s">
        <v>101</v>
      </c>
      <c r="B93" s="41"/>
      <c r="C93" s="50"/>
      <c r="D93" s="41"/>
      <c r="E93" s="50"/>
      <c r="F93" s="41"/>
      <c r="G93" s="70"/>
      <c r="H93" s="41"/>
      <c r="I93" s="41"/>
      <c r="J93" s="41"/>
      <c r="K93" s="41"/>
      <c r="L93" s="48">
        <f t="shared" si="5"/>
        <v>0</v>
      </c>
      <c r="M93" s="44">
        <f>SUM(feb!F93 + mrt!J93 + apr!M93+ L93)</f>
        <v>0</v>
      </c>
      <c r="N93" s="45">
        <f t="shared" si="9"/>
        <v>0</v>
      </c>
      <c r="O93" s="46">
        <f>SUM(feb!H93 + mrt!L93 + apr!O93+ N93)</f>
        <v>0</v>
      </c>
    </row>
    <row r="94" spans="1:15" x14ac:dyDescent="0.25">
      <c r="A94" s="9" t="s">
        <v>102</v>
      </c>
      <c r="B94" s="41"/>
      <c r="C94" s="50"/>
      <c r="D94" s="41"/>
      <c r="E94" s="50"/>
      <c r="F94" s="41"/>
      <c r="G94" s="70"/>
      <c r="H94" s="41"/>
      <c r="I94" s="41"/>
      <c r="J94" s="41"/>
      <c r="K94" s="41"/>
      <c r="L94" s="48">
        <f t="shared" si="5"/>
        <v>0</v>
      </c>
      <c r="M94" s="44">
        <f>SUM(feb!F94 + mrt!J94 + apr!M94+ L94)</f>
        <v>0</v>
      </c>
      <c r="N94" s="45">
        <f t="shared" si="9"/>
        <v>0</v>
      </c>
      <c r="O94" s="46">
        <f>SUM(feb!H94 + mrt!L94 + apr!O94+ N94)</f>
        <v>0</v>
      </c>
    </row>
    <row r="95" spans="1:15" x14ac:dyDescent="0.25">
      <c r="A95" s="9" t="s">
        <v>86</v>
      </c>
      <c r="B95" s="41"/>
      <c r="C95" s="50"/>
      <c r="D95" s="41"/>
      <c r="E95" s="50">
        <v>102</v>
      </c>
      <c r="F95" s="41"/>
      <c r="G95" s="70"/>
      <c r="H95" s="41"/>
      <c r="I95" s="41"/>
      <c r="J95" s="41"/>
      <c r="K95" s="41"/>
      <c r="L95" s="48">
        <f t="shared" si="5"/>
        <v>1</v>
      </c>
      <c r="M95" s="44">
        <f>SUM(feb!F95 + mrt!J95 + apr!M95+ L95)</f>
        <v>2</v>
      </c>
      <c r="N95" s="45">
        <f t="shared" si="9"/>
        <v>102</v>
      </c>
      <c r="O95" s="46">
        <f>SUM(feb!H95 + mrt!L95 + apr!O95+ N95)</f>
        <v>245</v>
      </c>
    </row>
    <row r="96" spans="1:15" x14ac:dyDescent="0.25">
      <c r="A96" s="9" t="s">
        <v>76</v>
      </c>
      <c r="B96" s="41"/>
      <c r="C96" s="50"/>
      <c r="D96" s="41"/>
      <c r="E96" s="50"/>
      <c r="F96" s="41"/>
      <c r="G96" s="70"/>
      <c r="H96" s="41"/>
      <c r="I96" s="41"/>
      <c r="J96" s="41"/>
      <c r="K96" s="41"/>
      <c r="L96" s="48">
        <f t="shared" si="5"/>
        <v>0</v>
      </c>
      <c r="M96" s="44">
        <f>SUM(feb!F96 + mrt!J96 + apr!M96+ L96)</f>
        <v>0</v>
      </c>
      <c r="N96" s="45">
        <f t="shared" si="9"/>
        <v>0</v>
      </c>
      <c r="O96" s="46">
        <f>SUM(feb!H96 + mrt!L96 + apr!O96+ N96)</f>
        <v>0</v>
      </c>
    </row>
    <row r="97" spans="1:15" x14ac:dyDescent="0.25">
      <c r="A97" s="9" t="s">
        <v>80</v>
      </c>
      <c r="B97" s="41"/>
      <c r="C97" s="50"/>
      <c r="D97" s="41"/>
      <c r="E97" s="50"/>
      <c r="F97" s="41"/>
      <c r="G97" s="70"/>
      <c r="H97" s="41"/>
      <c r="I97" s="41"/>
      <c r="J97" s="41"/>
      <c r="K97" s="41"/>
      <c r="L97" s="48">
        <f t="shared" si="5"/>
        <v>0</v>
      </c>
      <c r="M97" s="44">
        <f>SUM(feb!F97 + mrt!J97 + apr!M97+ L97)</f>
        <v>0</v>
      </c>
      <c r="N97" s="45">
        <f t="shared" si="9"/>
        <v>0</v>
      </c>
      <c r="O97" s="46">
        <f>SUM(feb!H97 + mrt!L97 + apr!O97+ N97)</f>
        <v>0</v>
      </c>
    </row>
    <row r="98" spans="1:15" x14ac:dyDescent="0.25">
      <c r="A98" s="18" t="s">
        <v>118</v>
      </c>
      <c r="B98" s="41"/>
      <c r="C98" s="50"/>
      <c r="D98" s="41"/>
      <c r="E98" s="50"/>
      <c r="F98" s="41"/>
      <c r="G98" s="70"/>
      <c r="H98" s="41"/>
      <c r="I98" s="41"/>
      <c r="J98" s="41"/>
      <c r="K98" s="41"/>
      <c r="L98" s="48">
        <f t="shared" si="5"/>
        <v>0</v>
      </c>
      <c r="M98" s="44">
        <f>SUM(feb!F98 + mrt!J98 + apr!M98+ L98)</f>
        <v>0</v>
      </c>
      <c r="N98" s="45">
        <f t="shared" si="9"/>
        <v>0</v>
      </c>
      <c r="O98" s="46">
        <f>SUM(feb!H98 + mrt!L98 + apr!O98+ N98)</f>
        <v>0</v>
      </c>
    </row>
    <row r="99" spans="1:15" x14ac:dyDescent="0.25">
      <c r="A99" s="18" t="s">
        <v>103</v>
      </c>
      <c r="B99" s="41"/>
      <c r="C99" s="50"/>
      <c r="D99" s="41"/>
      <c r="E99" s="50"/>
      <c r="F99" s="41">
        <v>81</v>
      </c>
      <c r="G99" s="70"/>
      <c r="H99" s="41">
        <v>72</v>
      </c>
      <c r="I99" s="41"/>
      <c r="J99" s="41"/>
      <c r="K99" s="41"/>
      <c r="L99" s="48">
        <f t="shared" si="5"/>
        <v>2</v>
      </c>
      <c r="M99" s="44">
        <f>SUM(feb!F99 + mrt!J99 + apr!M99+ L99)</f>
        <v>9</v>
      </c>
      <c r="N99" s="45">
        <f t="shared" si="9"/>
        <v>153</v>
      </c>
      <c r="O99" s="46">
        <f>SUM(feb!H99 + mrt!L99 + apr!O99+ N99)</f>
        <v>586</v>
      </c>
    </row>
    <row r="100" spans="1:15" x14ac:dyDescent="0.25">
      <c r="A100" s="18" t="s">
        <v>145</v>
      </c>
      <c r="B100" s="41"/>
      <c r="C100" s="50">
        <v>111</v>
      </c>
      <c r="D100" s="41"/>
      <c r="E100" s="50"/>
      <c r="F100" s="41">
        <v>81</v>
      </c>
      <c r="G100" s="70"/>
      <c r="H100" s="41"/>
      <c r="I100" s="41"/>
      <c r="J100" s="41">
        <v>115</v>
      </c>
      <c r="K100" s="41">
        <v>81</v>
      </c>
      <c r="L100" s="48">
        <f t="shared" si="5"/>
        <v>4</v>
      </c>
      <c r="M100" s="44">
        <f>SUM(feb!F100 + mrt!J100 + apr!M100+ L100)</f>
        <v>14</v>
      </c>
      <c r="N100" s="45">
        <f t="shared" ref="N100" si="10">SUM(B100:K100)</f>
        <v>388</v>
      </c>
      <c r="O100" s="46">
        <f>SUM(feb!H100 + mrt!L100 + apr!O100+ N100)</f>
        <v>1153</v>
      </c>
    </row>
    <row r="101" spans="1:15" x14ac:dyDescent="0.25">
      <c r="A101" s="18" t="s">
        <v>106</v>
      </c>
      <c r="B101" s="41"/>
      <c r="C101" s="50">
        <v>111</v>
      </c>
      <c r="D101" s="41">
        <v>81</v>
      </c>
      <c r="E101" s="50">
        <v>117</v>
      </c>
      <c r="F101" s="41">
        <v>81</v>
      </c>
      <c r="G101" s="70"/>
      <c r="H101" s="41">
        <v>58</v>
      </c>
      <c r="I101" s="41">
        <v>81</v>
      </c>
      <c r="J101" s="41"/>
      <c r="K101" s="41"/>
      <c r="L101" s="48">
        <f t="shared" si="5"/>
        <v>6</v>
      </c>
      <c r="M101" s="44">
        <f>SUM(feb!F101 + mrt!J101 + apr!M101+ L101)</f>
        <v>22</v>
      </c>
      <c r="N101" s="45">
        <f t="shared" si="9"/>
        <v>529</v>
      </c>
      <c r="O101" s="46">
        <f>SUM(feb!H101 + mrt!L101 + apr!O101+ N101)</f>
        <v>1746</v>
      </c>
    </row>
    <row r="102" spans="1:15" x14ac:dyDescent="0.25">
      <c r="A102" s="18" t="s">
        <v>104</v>
      </c>
      <c r="B102" s="41"/>
      <c r="C102" s="50"/>
      <c r="D102" s="41"/>
      <c r="E102" s="50"/>
      <c r="F102" s="41"/>
      <c r="G102" s="70"/>
      <c r="H102" s="41"/>
      <c r="I102" s="41"/>
      <c r="J102" s="41"/>
      <c r="K102" s="41"/>
      <c r="L102" s="48">
        <f t="shared" si="5"/>
        <v>0</v>
      </c>
      <c r="M102" s="44">
        <f>SUM(feb!F102 + mrt!J102 + apr!M102+ L102)</f>
        <v>14</v>
      </c>
      <c r="N102" s="45">
        <f t="shared" si="9"/>
        <v>0</v>
      </c>
      <c r="O102" s="46">
        <f>SUM(feb!H102 + mrt!L102 + apr!O102+ N102)</f>
        <v>1134</v>
      </c>
    </row>
    <row r="103" spans="1:15" x14ac:dyDescent="0.25">
      <c r="A103" s="18" t="s">
        <v>77</v>
      </c>
      <c r="B103" s="41"/>
      <c r="C103" s="50">
        <v>54</v>
      </c>
      <c r="D103" s="41"/>
      <c r="E103" s="50">
        <v>82</v>
      </c>
      <c r="F103" s="41"/>
      <c r="G103" s="70"/>
      <c r="H103" s="41">
        <v>53</v>
      </c>
      <c r="I103" s="41">
        <v>83</v>
      </c>
      <c r="J103" s="41">
        <v>55</v>
      </c>
      <c r="K103" s="41">
        <v>56</v>
      </c>
      <c r="L103" s="48">
        <f t="shared" si="5"/>
        <v>6</v>
      </c>
      <c r="M103" s="44">
        <f>SUM(feb!F103 + mrt!J103 + apr!M103+ L103)</f>
        <v>20</v>
      </c>
      <c r="N103" s="45">
        <f t="shared" si="9"/>
        <v>383</v>
      </c>
      <c r="O103" s="46">
        <f>SUM(feb!H103 + mrt!L103 + apr!O103+ N103)</f>
        <v>1222</v>
      </c>
    </row>
    <row r="104" spans="1:15" ht="13.8" thickBot="1" x14ac:dyDescent="0.3">
      <c r="A104" s="10" t="s">
        <v>23</v>
      </c>
      <c r="B104" s="47"/>
      <c r="C104" s="51"/>
      <c r="D104" s="47">
        <v>55</v>
      </c>
      <c r="E104" s="51"/>
      <c r="F104" s="47"/>
      <c r="G104" s="71"/>
      <c r="H104" s="47"/>
      <c r="I104" s="47"/>
      <c r="J104" s="47"/>
      <c r="K104" s="47"/>
      <c r="L104" s="68">
        <f t="shared" si="5"/>
        <v>1</v>
      </c>
      <c r="M104" s="65">
        <f>SUM(feb!F104 + mrt!J104 + apr!M104+ L104)</f>
        <v>5</v>
      </c>
      <c r="N104" s="66">
        <f t="shared" si="9"/>
        <v>55</v>
      </c>
      <c r="O104" s="67">
        <f>SUM(feb!H104 + mrt!L104 + apr!O104+ N104)</f>
        <v>283</v>
      </c>
    </row>
  </sheetData>
  <mergeCells count="4">
    <mergeCell ref="N2:N3"/>
    <mergeCell ref="O2:O3"/>
    <mergeCell ref="L2:L3"/>
    <mergeCell ref="M2:M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zoomScale="130" zoomScaleNormal="130" workbookViewId="0">
      <pane ySplit="3" topLeftCell="A4" activePane="bottomLeft" state="frozen"/>
      <selection pane="bottomLeft"/>
    </sheetView>
  </sheetViews>
  <sheetFormatPr defaultColWidth="9.109375" defaultRowHeight="13.2" x14ac:dyDescent="0.25"/>
  <cols>
    <col min="1" max="1" width="16.6640625" style="4" customWidth="1"/>
    <col min="2" max="10" width="4" style="4" customWidth="1"/>
    <col min="11" max="14" width="5.6640625" style="4" customWidth="1"/>
    <col min="15" max="16384" width="9.109375" style="4"/>
  </cols>
  <sheetData>
    <row r="1" spans="1:14" ht="27.75" customHeight="1" thickBot="1" x14ac:dyDescent="0.35">
      <c r="A1" s="26" t="s">
        <v>130</v>
      </c>
      <c r="N1" s="27" t="s">
        <v>29</v>
      </c>
    </row>
    <row r="2" spans="1:14" s="6" customFormat="1" ht="57" customHeight="1" x14ac:dyDescent="0.25">
      <c r="A2" s="14"/>
      <c r="B2" s="13" t="s">
        <v>0</v>
      </c>
      <c r="C2" s="13" t="s">
        <v>1</v>
      </c>
      <c r="D2" s="13" t="s">
        <v>142</v>
      </c>
      <c r="E2" s="13" t="s">
        <v>0</v>
      </c>
      <c r="F2" s="13" t="s">
        <v>1</v>
      </c>
      <c r="G2" s="13" t="s">
        <v>0</v>
      </c>
      <c r="H2" s="13" t="s">
        <v>1</v>
      </c>
      <c r="I2" s="13" t="s">
        <v>0</v>
      </c>
      <c r="J2" s="13" t="s">
        <v>1</v>
      </c>
      <c r="K2" s="120" t="s">
        <v>149</v>
      </c>
      <c r="L2" s="118" t="s">
        <v>32</v>
      </c>
      <c r="M2" s="112" t="s">
        <v>33</v>
      </c>
      <c r="N2" s="114" t="s">
        <v>34</v>
      </c>
    </row>
    <row r="3" spans="1:14" ht="18" customHeight="1" thickBot="1" x14ac:dyDescent="0.3">
      <c r="A3" s="15"/>
      <c r="B3" s="3">
        <v>3</v>
      </c>
      <c r="C3" s="3">
        <v>4</v>
      </c>
      <c r="D3" s="3">
        <v>5</v>
      </c>
      <c r="E3" s="3">
        <v>10</v>
      </c>
      <c r="F3" s="3">
        <v>11</v>
      </c>
      <c r="G3" s="3">
        <v>17</v>
      </c>
      <c r="H3" s="3">
        <v>18</v>
      </c>
      <c r="I3" s="3">
        <v>24</v>
      </c>
      <c r="J3" s="3">
        <v>25</v>
      </c>
      <c r="K3" s="121"/>
      <c r="L3" s="119"/>
      <c r="M3" s="113"/>
      <c r="N3" s="115"/>
    </row>
    <row r="4" spans="1:14" x14ac:dyDescent="0.25">
      <c r="A4" s="9" t="s">
        <v>87</v>
      </c>
      <c r="B4" s="41"/>
      <c r="C4" s="41"/>
      <c r="D4" s="41"/>
      <c r="E4" s="41"/>
      <c r="F4" s="41"/>
      <c r="G4" s="41"/>
      <c r="H4" s="41"/>
      <c r="I4" s="41"/>
      <c r="J4" s="41">
        <v>70</v>
      </c>
      <c r="K4" s="48">
        <f>COUNT(B4:J4)</f>
        <v>1</v>
      </c>
      <c r="L4" s="44">
        <f>SUM(feb!F4 + mrt!J4 + apr!M4+ mei!L4+ K4)</f>
        <v>10</v>
      </c>
      <c r="M4" s="45">
        <f t="shared" ref="M4:M35" si="0">SUM(B4:J4)</f>
        <v>70</v>
      </c>
      <c r="N4" s="46">
        <f>SUM(feb!H4 + mrt!L4 + apr!O4+ mei!N4+ M4)</f>
        <v>1079</v>
      </c>
    </row>
    <row r="5" spans="1:14" x14ac:dyDescent="0.25">
      <c r="A5" s="9" t="s">
        <v>2</v>
      </c>
      <c r="B5" s="41"/>
      <c r="C5" s="41"/>
      <c r="D5" s="41"/>
      <c r="E5" s="41"/>
      <c r="F5" s="41"/>
      <c r="G5" s="41"/>
      <c r="H5" s="41">
        <v>52</v>
      </c>
      <c r="I5" s="41"/>
      <c r="J5" s="41"/>
      <c r="K5" s="48">
        <f t="shared" ref="K5:K68" si="1">COUNT(B5:J5)</f>
        <v>1</v>
      </c>
      <c r="L5" s="44">
        <f>SUM(feb!F5 + mrt!J5 + apr!M5+ mei!L5+ K5)</f>
        <v>2</v>
      </c>
      <c r="M5" s="45">
        <f t="shared" si="0"/>
        <v>52</v>
      </c>
      <c r="N5" s="46">
        <f>SUM(feb!H5 + mrt!L5 + apr!O5+ mei!N5+ M5)</f>
        <v>133</v>
      </c>
    </row>
    <row r="6" spans="1:14" x14ac:dyDescent="0.25">
      <c r="A6" s="9" t="s">
        <v>24</v>
      </c>
      <c r="B6" s="41"/>
      <c r="C6" s="41"/>
      <c r="D6" s="41"/>
      <c r="E6" s="41"/>
      <c r="F6" s="41"/>
      <c r="G6" s="41"/>
      <c r="H6" s="41"/>
      <c r="I6" s="41"/>
      <c r="J6" s="41"/>
      <c r="K6" s="48">
        <f t="shared" si="1"/>
        <v>0</v>
      </c>
      <c r="L6" s="44">
        <f>SUM(feb!F6 + mrt!J6 + apr!M6+ mei!L6+ K6)</f>
        <v>0</v>
      </c>
      <c r="M6" s="45">
        <f t="shared" si="0"/>
        <v>0</v>
      </c>
      <c r="N6" s="46">
        <f>SUM(feb!H6 + mrt!L6 + apr!O6+ mei!N6+ M6)</f>
        <v>0</v>
      </c>
    </row>
    <row r="7" spans="1:14" x14ac:dyDescent="0.25">
      <c r="A7" s="9" t="s">
        <v>65</v>
      </c>
      <c r="B7" s="41"/>
      <c r="C7" s="41"/>
      <c r="D7" s="41"/>
      <c r="E7" s="41"/>
      <c r="F7" s="41"/>
      <c r="G7" s="41"/>
      <c r="H7" s="41"/>
      <c r="I7" s="41"/>
      <c r="J7" s="41"/>
      <c r="K7" s="48">
        <f t="shared" si="1"/>
        <v>0</v>
      </c>
      <c r="L7" s="44">
        <f>SUM(feb!F7 + mrt!J7 + apr!M7+ mei!L7+ K7)</f>
        <v>3</v>
      </c>
      <c r="M7" s="45">
        <f t="shared" si="0"/>
        <v>0</v>
      </c>
      <c r="N7" s="46">
        <f>SUM(feb!H7 + mrt!L7 + apr!O7+ mei!N7+ M7)</f>
        <v>186</v>
      </c>
    </row>
    <row r="8" spans="1:14" x14ac:dyDescent="0.25">
      <c r="A8" s="9" t="s">
        <v>58</v>
      </c>
      <c r="B8" s="41"/>
      <c r="C8" s="41"/>
      <c r="D8" s="41"/>
      <c r="E8" s="41"/>
      <c r="F8" s="41"/>
      <c r="G8" s="41"/>
      <c r="H8" s="41"/>
      <c r="I8" s="41"/>
      <c r="J8" s="41"/>
      <c r="K8" s="48">
        <f t="shared" si="1"/>
        <v>0</v>
      </c>
      <c r="L8" s="44">
        <f>SUM(feb!F8 + mrt!J8 + apr!M8+ mei!L8+ K8)</f>
        <v>0</v>
      </c>
      <c r="M8" s="45">
        <f t="shared" si="0"/>
        <v>0</v>
      </c>
      <c r="N8" s="46">
        <f>SUM(feb!H8 + mrt!L8 + apr!O8+ mei!N8+ M8)</f>
        <v>0</v>
      </c>
    </row>
    <row r="9" spans="1:14" x14ac:dyDescent="0.25">
      <c r="A9" s="9" t="s">
        <v>62</v>
      </c>
      <c r="B9" s="41"/>
      <c r="C9" s="41">
        <v>81</v>
      </c>
      <c r="D9" s="41">
        <v>87</v>
      </c>
      <c r="E9" s="41"/>
      <c r="F9" s="41"/>
      <c r="G9" s="41"/>
      <c r="H9" s="41"/>
      <c r="I9" s="41"/>
      <c r="J9" s="41"/>
      <c r="K9" s="48">
        <f t="shared" si="1"/>
        <v>2</v>
      </c>
      <c r="L9" s="44">
        <f>SUM(feb!F9 + mrt!J9 + apr!M9+ mei!L9+ K9)</f>
        <v>13</v>
      </c>
      <c r="M9" s="45">
        <f t="shared" si="0"/>
        <v>168</v>
      </c>
      <c r="N9" s="46">
        <f>SUM(feb!H9 + mrt!L9 + apr!O9+ mei!N9+ M9)</f>
        <v>939</v>
      </c>
    </row>
    <row r="10" spans="1:14" x14ac:dyDescent="0.25">
      <c r="A10" s="9" t="s">
        <v>3</v>
      </c>
      <c r="B10" s="41"/>
      <c r="C10" s="41">
        <v>80</v>
      </c>
      <c r="D10" s="41">
        <v>95</v>
      </c>
      <c r="E10" s="41">
        <v>93</v>
      </c>
      <c r="F10" s="41">
        <v>89</v>
      </c>
      <c r="G10" s="41">
        <v>94</v>
      </c>
      <c r="H10" s="41">
        <v>82</v>
      </c>
      <c r="I10" s="41"/>
      <c r="J10" s="41"/>
      <c r="K10" s="48">
        <f t="shared" si="1"/>
        <v>6</v>
      </c>
      <c r="L10" s="44">
        <f>SUM(feb!F10 + mrt!J10 + apr!M10+ mei!L10+ K10)</f>
        <v>23</v>
      </c>
      <c r="M10" s="45">
        <f t="shared" si="0"/>
        <v>533</v>
      </c>
      <c r="N10" s="46">
        <f>SUM(feb!H10 + mrt!L10 + apr!O10+ mei!N10+ M10)</f>
        <v>1992</v>
      </c>
    </row>
    <row r="11" spans="1:14" x14ac:dyDescent="0.25">
      <c r="A11" s="9" t="s">
        <v>61</v>
      </c>
      <c r="B11" s="41"/>
      <c r="C11" s="41">
        <v>80</v>
      </c>
      <c r="D11" s="41">
        <v>95</v>
      </c>
      <c r="E11" s="41"/>
      <c r="F11" s="41">
        <v>89</v>
      </c>
      <c r="G11" s="41"/>
      <c r="H11" s="41">
        <v>82</v>
      </c>
      <c r="I11" s="41"/>
      <c r="J11" s="41"/>
      <c r="K11" s="48">
        <f t="shared" si="1"/>
        <v>4</v>
      </c>
      <c r="L11" s="44">
        <f>SUM(feb!F11 + mrt!J11 + apr!M11+ mei!L11+ K11)</f>
        <v>20</v>
      </c>
      <c r="M11" s="45">
        <f t="shared" si="0"/>
        <v>346</v>
      </c>
      <c r="N11" s="46">
        <f>SUM(feb!H11 + mrt!L11 + apr!O11+ mei!N11+ M11)</f>
        <v>1612</v>
      </c>
    </row>
    <row r="12" spans="1:14" x14ac:dyDescent="0.25">
      <c r="A12" s="9" t="s">
        <v>46</v>
      </c>
      <c r="B12" s="41">
        <v>121</v>
      </c>
      <c r="C12" s="41">
        <v>81</v>
      </c>
      <c r="D12" s="41">
        <v>87</v>
      </c>
      <c r="E12" s="41">
        <v>143</v>
      </c>
      <c r="F12" s="41">
        <v>84</v>
      </c>
      <c r="G12" s="41"/>
      <c r="H12" s="41"/>
      <c r="I12" s="41">
        <v>108</v>
      </c>
      <c r="J12" s="41"/>
      <c r="K12" s="48">
        <f t="shared" si="1"/>
        <v>6</v>
      </c>
      <c r="L12" s="44">
        <f>SUM(feb!F12 + mrt!J12 + apr!M12+ mei!L12+ K12)</f>
        <v>29</v>
      </c>
      <c r="M12" s="45">
        <f t="shared" si="0"/>
        <v>624</v>
      </c>
      <c r="N12" s="46">
        <f>SUM(feb!H12 + mrt!L12 + apr!O12+ mei!N12+ M12)</f>
        <v>2379</v>
      </c>
    </row>
    <row r="13" spans="1:14" x14ac:dyDescent="0.25">
      <c r="A13" s="9" t="s">
        <v>50</v>
      </c>
      <c r="B13" s="41">
        <v>157</v>
      </c>
      <c r="C13" s="41"/>
      <c r="D13" s="41"/>
      <c r="E13" s="41">
        <v>105</v>
      </c>
      <c r="F13" s="41">
        <v>89</v>
      </c>
      <c r="G13" s="41"/>
      <c r="H13" s="41">
        <v>85</v>
      </c>
      <c r="I13" s="41"/>
      <c r="J13" s="41"/>
      <c r="K13" s="48">
        <f t="shared" si="1"/>
        <v>4</v>
      </c>
      <c r="L13" s="44">
        <f>SUM(feb!F13 + mrt!J13 + apr!M13+ mei!L13+ K13)</f>
        <v>26</v>
      </c>
      <c r="M13" s="45">
        <f t="shared" si="0"/>
        <v>436</v>
      </c>
      <c r="N13" s="46">
        <f>SUM(feb!H13 + mrt!L13 + apr!O13+ mei!N13+ M13)</f>
        <v>2342</v>
      </c>
    </row>
    <row r="14" spans="1:14" x14ac:dyDescent="0.25">
      <c r="A14" s="9" t="s">
        <v>47</v>
      </c>
      <c r="B14" s="41"/>
      <c r="C14" s="41"/>
      <c r="D14" s="41"/>
      <c r="E14" s="41"/>
      <c r="F14" s="41"/>
      <c r="G14" s="41"/>
      <c r="H14" s="41">
        <v>80</v>
      </c>
      <c r="I14" s="41"/>
      <c r="J14" s="41"/>
      <c r="K14" s="48">
        <f t="shared" si="1"/>
        <v>1</v>
      </c>
      <c r="L14" s="44">
        <f>SUM(feb!F14 + mrt!J14 + apr!M14+ mei!L14+ K14)</f>
        <v>1</v>
      </c>
      <c r="M14" s="45">
        <f t="shared" si="0"/>
        <v>80</v>
      </c>
      <c r="N14" s="46">
        <f>SUM(feb!H14 + mrt!L14 + apr!O14+ mei!N14+ M14)</f>
        <v>80</v>
      </c>
    </row>
    <row r="15" spans="1:14" x14ac:dyDescent="0.25">
      <c r="A15" s="9" t="s">
        <v>54</v>
      </c>
      <c r="B15" s="41"/>
      <c r="C15" s="41">
        <v>80</v>
      </c>
      <c r="D15" s="41"/>
      <c r="E15" s="41">
        <v>143</v>
      </c>
      <c r="F15" s="41">
        <v>84</v>
      </c>
      <c r="G15" s="41">
        <v>133</v>
      </c>
      <c r="H15" s="41"/>
      <c r="I15" s="41">
        <v>108</v>
      </c>
      <c r="J15" s="41"/>
      <c r="K15" s="48">
        <f t="shared" si="1"/>
        <v>5</v>
      </c>
      <c r="L15" s="44">
        <f>SUM(feb!F15 + mrt!J15 + apr!M15+ mei!L15+ K15)</f>
        <v>19</v>
      </c>
      <c r="M15" s="45">
        <f t="shared" si="0"/>
        <v>548</v>
      </c>
      <c r="N15" s="46">
        <f>SUM(feb!H15 + mrt!L15 + apr!O15+ mei!N15+ M15)</f>
        <v>1752</v>
      </c>
    </row>
    <row r="16" spans="1:14" x14ac:dyDescent="0.25">
      <c r="A16" s="9" t="s">
        <v>126</v>
      </c>
      <c r="B16" s="41">
        <v>87</v>
      </c>
      <c r="C16" s="41">
        <v>60</v>
      </c>
      <c r="D16" s="41">
        <v>62</v>
      </c>
      <c r="E16" s="41">
        <v>60</v>
      </c>
      <c r="F16" s="41">
        <v>53</v>
      </c>
      <c r="G16" s="41">
        <v>71</v>
      </c>
      <c r="H16" s="41">
        <v>55</v>
      </c>
      <c r="I16" s="41">
        <v>135</v>
      </c>
      <c r="J16" s="41">
        <v>57</v>
      </c>
      <c r="K16" s="48">
        <f t="shared" si="1"/>
        <v>9</v>
      </c>
      <c r="L16" s="44">
        <f>SUM(feb!F16 + mrt!J16 + apr!M16+ mei!L16+ K16)</f>
        <v>29</v>
      </c>
      <c r="M16" s="45">
        <f t="shared" si="0"/>
        <v>640</v>
      </c>
      <c r="N16" s="46">
        <f>SUM(feb!H16 + mrt!L16 + apr!O16+ mei!N16+ M16)</f>
        <v>1916</v>
      </c>
    </row>
    <row r="17" spans="1:14" x14ac:dyDescent="0.25">
      <c r="A17" s="9" t="s">
        <v>117</v>
      </c>
      <c r="B17" s="41">
        <v>121</v>
      </c>
      <c r="C17" s="41"/>
      <c r="D17" s="41">
        <v>87</v>
      </c>
      <c r="E17" s="41">
        <v>140</v>
      </c>
      <c r="F17" s="41">
        <v>89</v>
      </c>
      <c r="G17" s="41"/>
      <c r="H17" s="41">
        <v>82</v>
      </c>
      <c r="I17" s="41"/>
      <c r="J17" s="41"/>
      <c r="K17" s="48">
        <f t="shared" si="1"/>
        <v>5</v>
      </c>
      <c r="L17" s="44">
        <f>SUM(feb!F17 + mrt!J17 + apr!M17+ mei!L17+ K17)</f>
        <v>24</v>
      </c>
      <c r="M17" s="45">
        <f t="shared" si="0"/>
        <v>519</v>
      </c>
      <c r="N17" s="46">
        <f>SUM(feb!H17 + mrt!L17 + apr!O17+ mei!N17+ M17)</f>
        <v>2011</v>
      </c>
    </row>
    <row r="18" spans="1:14" x14ac:dyDescent="0.25">
      <c r="A18" s="9" t="s">
        <v>68</v>
      </c>
      <c r="B18" s="41"/>
      <c r="C18" s="41">
        <v>48</v>
      </c>
      <c r="D18" s="41"/>
      <c r="E18" s="41"/>
      <c r="F18" s="41"/>
      <c r="G18" s="41"/>
      <c r="H18" s="41"/>
      <c r="I18" s="41"/>
      <c r="J18" s="41"/>
      <c r="K18" s="48">
        <f t="shared" si="1"/>
        <v>1</v>
      </c>
      <c r="L18" s="44">
        <f>SUM(feb!F18 + mrt!J18 + apr!M18+ mei!L18+ K18)</f>
        <v>14</v>
      </c>
      <c r="M18" s="45">
        <f t="shared" si="0"/>
        <v>48</v>
      </c>
      <c r="N18" s="46">
        <f>SUM(feb!H18 + mrt!L18 + apr!O18+ mei!N18+ M18)</f>
        <v>755</v>
      </c>
    </row>
    <row r="19" spans="1:14" x14ac:dyDescent="0.25">
      <c r="A19" s="9" t="s">
        <v>99</v>
      </c>
      <c r="B19" s="41"/>
      <c r="C19" s="41"/>
      <c r="D19" s="41"/>
      <c r="E19" s="41"/>
      <c r="F19" s="41"/>
      <c r="G19" s="41">
        <v>66</v>
      </c>
      <c r="H19" s="41">
        <v>55</v>
      </c>
      <c r="I19" s="41"/>
      <c r="J19" s="41">
        <v>57</v>
      </c>
      <c r="K19" s="48">
        <f t="shared" si="1"/>
        <v>3</v>
      </c>
      <c r="L19" s="44">
        <f>SUM(feb!F19 + mrt!J19 + apr!M19+ mei!L19+ K19)</f>
        <v>16</v>
      </c>
      <c r="M19" s="45">
        <f t="shared" si="0"/>
        <v>178</v>
      </c>
      <c r="N19" s="46">
        <f>SUM(feb!H19 + mrt!L19 + apr!O19+ mei!N19+ M19)</f>
        <v>954</v>
      </c>
    </row>
    <row r="20" spans="1:14" x14ac:dyDescent="0.25">
      <c r="A20" s="9" t="s">
        <v>4</v>
      </c>
      <c r="B20" s="41"/>
      <c r="C20" s="41"/>
      <c r="D20" s="41"/>
      <c r="E20" s="41"/>
      <c r="F20" s="41"/>
      <c r="G20" s="41"/>
      <c r="H20" s="41"/>
      <c r="I20" s="41"/>
      <c r="J20" s="41"/>
      <c r="K20" s="48">
        <f t="shared" si="1"/>
        <v>0</v>
      </c>
      <c r="L20" s="44">
        <f>SUM(feb!F20 + mrt!J20 + apr!M20+ mei!L20+ K20)</f>
        <v>0</v>
      </c>
      <c r="M20" s="45">
        <f t="shared" si="0"/>
        <v>0</v>
      </c>
      <c r="N20" s="46">
        <f>SUM(feb!H20 + mrt!L20 + apr!O20+ mei!N20+ M20)</f>
        <v>0</v>
      </c>
    </row>
    <row r="21" spans="1:14" x14ac:dyDescent="0.25">
      <c r="A21" s="9" t="s">
        <v>73</v>
      </c>
      <c r="B21" s="41"/>
      <c r="C21" s="41"/>
      <c r="D21" s="41">
        <v>62</v>
      </c>
      <c r="E21" s="41">
        <v>61</v>
      </c>
      <c r="F21" s="41">
        <v>66</v>
      </c>
      <c r="G21" s="41"/>
      <c r="H21" s="41"/>
      <c r="I21" s="41"/>
      <c r="J21" s="41"/>
      <c r="K21" s="48">
        <f t="shared" si="1"/>
        <v>3</v>
      </c>
      <c r="L21" s="44">
        <f>SUM(feb!F21 + mrt!J21 + apr!M21+ mei!L21+ K21)</f>
        <v>7</v>
      </c>
      <c r="M21" s="45">
        <f t="shared" si="0"/>
        <v>189</v>
      </c>
      <c r="N21" s="46">
        <f>SUM(feb!H21 + mrt!L21 + apr!O21+ mei!N21+ M21)</f>
        <v>410</v>
      </c>
    </row>
    <row r="22" spans="1:14" x14ac:dyDescent="0.25">
      <c r="A22" s="9" t="s">
        <v>85</v>
      </c>
      <c r="B22" s="41"/>
      <c r="C22" s="41"/>
      <c r="D22" s="41"/>
      <c r="E22" s="41"/>
      <c r="F22" s="41"/>
      <c r="G22" s="41"/>
      <c r="H22" s="41"/>
      <c r="I22" s="41"/>
      <c r="J22" s="41"/>
      <c r="K22" s="48">
        <f t="shared" si="1"/>
        <v>0</v>
      </c>
      <c r="L22" s="44">
        <f>SUM(feb!F22 + mrt!J22 + apr!M22+ mei!L22+ K22)</f>
        <v>11</v>
      </c>
      <c r="M22" s="45">
        <f t="shared" si="0"/>
        <v>0</v>
      </c>
      <c r="N22" s="46">
        <f>SUM(feb!H22 + mrt!L22 + apr!O22+ mei!N22+ M22)</f>
        <v>984</v>
      </c>
    </row>
    <row r="23" spans="1:14" x14ac:dyDescent="0.25">
      <c r="A23" s="9" t="s">
        <v>5</v>
      </c>
      <c r="B23" s="41"/>
      <c r="C23" s="41"/>
      <c r="D23" s="41"/>
      <c r="E23" s="41">
        <v>105</v>
      </c>
      <c r="F23" s="41">
        <v>89</v>
      </c>
      <c r="G23" s="41"/>
      <c r="H23" s="41">
        <v>85</v>
      </c>
      <c r="I23" s="41"/>
      <c r="J23" s="41">
        <v>90</v>
      </c>
      <c r="K23" s="48">
        <f t="shared" si="1"/>
        <v>4</v>
      </c>
      <c r="L23" s="44">
        <f>SUM(feb!F23 + mrt!J23 + apr!M23+ mei!L23+ K23)</f>
        <v>21</v>
      </c>
      <c r="M23" s="45">
        <f t="shared" si="0"/>
        <v>369</v>
      </c>
      <c r="N23" s="46">
        <f>SUM(feb!H23 + mrt!L23 + apr!O23+ mei!N23+ M23)</f>
        <v>1923</v>
      </c>
    </row>
    <row r="24" spans="1:14" x14ac:dyDescent="0.25">
      <c r="A24" s="9" t="s">
        <v>90</v>
      </c>
      <c r="B24" s="41"/>
      <c r="C24" s="41"/>
      <c r="D24" s="41"/>
      <c r="E24" s="41"/>
      <c r="F24" s="41"/>
      <c r="G24" s="41"/>
      <c r="H24" s="41"/>
      <c r="I24" s="41"/>
      <c r="J24" s="41"/>
      <c r="K24" s="48">
        <f t="shared" si="1"/>
        <v>0</v>
      </c>
      <c r="L24" s="44">
        <f>SUM(feb!F24 + mrt!J24 + apr!M24+ mei!L24+ K24)</f>
        <v>0</v>
      </c>
      <c r="M24" s="45">
        <f t="shared" si="0"/>
        <v>0</v>
      </c>
      <c r="N24" s="46">
        <f>SUM(feb!H24 + mrt!L24 + apr!O24+ mei!N24+ M24)</f>
        <v>0</v>
      </c>
    </row>
    <row r="25" spans="1:14" x14ac:dyDescent="0.25">
      <c r="A25" s="9" t="s">
        <v>27</v>
      </c>
      <c r="B25" s="41"/>
      <c r="C25" s="41"/>
      <c r="D25" s="41"/>
      <c r="E25" s="41"/>
      <c r="F25" s="41"/>
      <c r="G25" s="41"/>
      <c r="H25" s="41"/>
      <c r="I25" s="41"/>
      <c r="J25" s="41"/>
      <c r="K25" s="48">
        <f t="shared" si="1"/>
        <v>0</v>
      </c>
      <c r="L25" s="44">
        <f>SUM(feb!F25 + mrt!J25 + apr!M25+ mei!L25+ K25)</f>
        <v>2</v>
      </c>
      <c r="M25" s="45">
        <f t="shared" si="0"/>
        <v>0</v>
      </c>
      <c r="N25" s="46">
        <f>SUM(feb!H25 + mrt!L25 + apr!O25+ mei!N25+ M25)</f>
        <v>126</v>
      </c>
    </row>
    <row r="26" spans="1:14" x14ac:dyDescent="0.25">
      <c r="A26" s="9" t="s">
        <v>105</v>
      </c>
      <c r="B26" s="41">
        <v>121</v>
      </c>
      <c r="C26" s="41">
        <v>81</v>
      </c>
      <c r="D26" s="41">
        <v>87</v>
      </c>
      <c r="E26" s="41">
        <v>143</v>
      </c>
      <c r="F26" s="41">
        <v>84</v>
      </c>
      <c r="G26" s="41">
        <v>133</v>
      </c>
      <c r="H26" s="41">
        <v>80</v>
      </c>
      <c r="I26" s="41">
        <v>108</v>
      </c>
      <c r="J26" s="41">
        <v>81</v>
      </c>
      <c r="K26" s="48">
        <f t="shared" si="1"/>
        <v>9</v>
      </c>
      <c r="L26" s="44">
        <f>SUM(feb!F26 + mrt!J26 + apr!M26+ mei!L26+ K26)</f>
        <v>38</v>
      </c>
      <c r="M26" s="45">
        <f t="shared" si="0"/>
        <v>918</v>
      </c>
      <c r="N26" s="46">
        <f>SUM(feb!H26 + mrt!L26 + apr!O26+ mei!N26+ M26)</f>
        <v>3214</v>
      </c>
    </row>
    <row r="27" spans="1:14" x14ac:dyDescent="0.25">
      <c r="A27" s="9" t="s">
        <v>69</v>
      </c>
      <c r="B27" s="41"/>
      <c r="C27" s="41"/>
      <c r="D27" s="41"/>
      <c r="E27" s="41"/>
      <c r="F27" s="41"/>
      <c r="G27" s="41"/>
      <c r="H27" s="41"/>
      <c r="I27" s="41"/>
      <c r="J27" s="41">
        <v>90</v>
      </c>
      <c r="K27" s="48">
        <f t="shared" si="1"/>
        <v>1</v>
      </c>
      <c r="L27" s="44">
        <f>SUM(feb!F27 + mrt!J27 + apr!M27+ mei!L27+ K27)</f>
        <v>7</v>
      </c>
      <c r="M27" s="45">
        <f t="shared" si="0"/>
        <v>90</v>
      </c>
      <c r="N27" s="46">
        <f>SUM(feb!H27 + mrt!L27 + apr!O27+ mei!N27+ M27)</f>
        <v>521</v>
      </c>
    </row>
    <row r="28" spans="1:14" x14ac:dyDescent="0.25">
      <c r="A28" s="9" t="s">
        <v>70</v>
      </c>
      <c r="B28" s="41"/>
      <c r="C28" s="41"/>
      <c r="D28" s="41"/>
      <c r="E28" s="41">
        <v>96</v>
      </c>
      <c r="F28" s="41"/>
      <c r="G28" s="41">
        <v>130</v>
      </c>
      <c r="H28" s="41"/>
      <c r="I28" s="41"/>
      <c r="J28" s="41">
        <v>57</v>
      </c>
      <c r="K28" s="48">
        <f t="shared" si="1"/>
        <v>3</v>
      </c>
      <c r="L28" s="44">
        <f>SUM(feb!F28 + mrt!J28 + apr!M28+ mei!L28+ K28)</f>
        <v>25</v>
      </c>
      <c r="M28" s="45">
        <f t="shared" si="0"/>
        <v>283</v>
      </c>
      <c r="N28" s="46">
        <f>SUM(feb!H28 + mrt!L28 + apr!O28+ mei!N28+ M28)</f>
        <v>2082</v>
      </c>
    </row>
    <row r="29" spans="1:14" x14ac:dyDescent="0.25">
      <c r="A29" s="9" t="s">
        <v>6</v>
      </c>
      <c r="B29" s="41"/>
      <c r="C29" s="41">
        <v>81</v>
      </c>
      <c r="D29" s="41"/>
      <c r="E29" s="41">
        <v>143</v>
      </c>
      <c r="F29" s="41">
        <v>84</v>
      </c>
      <c r="G29" s="41">
        <v>133</v>
      </c>
      <c r="H29" s="41">
        <v>80</v>
      </c>
      <c r="I29" s="41"/>
      <c r="J29" s="41"/>
      <c r="K29" s="48">
        <f t="shared" si="1"/>
        <v>5</v>
      </c>
      <c r="L29" s="44">
        <f>SUM(feb!F29 + mrt!J29 + apr!M29+ mei!L29+ K29)</f>
        <v>29</v>
      </c>
      <c r="M29" s="45">
        <f t="shared" si="0"/>
        <v>521</v>
      </c>
      <c r="N29" s="46">
        <f>SUM(feb!H29 + mrt!L29 + apr!O29+ mei!N29+ M29)</f>
        <v>2369</v>
      </c>
    </row>
    <row r="30" spans="1:14" x14ac:dyDescent="0.25">
      <c r="A30" s="9" t="s">
        <v>7</v>
      </c>
      <c r="B30" s="41">
        <v>52</v>
      </c>
      <c r="C30" s="41"/>
      <c r="D30" s="41"/>
      <c r="E30" s="41"/>
      <c r="F30" s="41">
        <v>66</v>
      </c>
      <c r="G30" s="41">
        <v>66</v>
      </c>
      <c r="H30" s="41"/>
      <c r="I30" s="41"/>
      <c r="J30" s="41">
        <v>57</v>
      </c>
      <c r="K30" s="48">
        <f t="shared" si="1"/>
        <v>4</v>
      </c>
      <c r="L30" s="44">
        <f>SUM(feb!F30 + mrt!J30 + apr!M30+ mei!L30+ K30)</f>
        <v>5</v>
      </c>
      <c r="M30" s="45">
        <f t="shared" si="0"/>
        <v>241</v>
      </c>
      <c r="N30" s="46">
        <f>SUM(feb!H30 + mrt!L30 + apr!O30+ mei!N30+ M30)</f>
        <v>299</v>
      </c>
    </row>
    <row r="31" spans="1:14" x14ac:dyDescent="0.25">
      <c r="A31" s="9" t="s">
        <v>127</v>
      </c>
      <c r="B31" s="41"/>
      <c r="C31" s="41"/>
      <c r="D31" s="41">
        <v>62</v>
      </c>
      <c r="E31" s="41">
        <v>143</v>
      </c>
      <c r="F31" s="41">
        <v>84</v>
      </c>
      <c r="G31" s="41"/>
      <c r="H31" s="41">
        <v>55</v>
      </c>
      <c r="I31" s="41"/>
      <c r="J31" s="41"/>
      <c r="K31" s="48">
        <f t="shared" si="1"/>
        <v>4</v>
      </c>
      <c r="L31" s="44">
        <f>SUM(feb!F31 + mrt!J31 + apr!M31+ mei!L31+ K31)</f>
        <v>14</v>
      </c>
      <c r="M31" s="45">
        <f t="shared" si="0"/>
        <v>344</v>
      </c>
      <c r="N31" s="46">
        <f>SUM(feb!H31 + mrt!L31 + apr!O31+ mei!N31+ M31)</f>
        <v>957</v>
      </c>
    </row>
    <row r="32" spans="1:14" x14ac:dyDescent="0.25">
      <c r="A32" s="9" t="s">
        <v>8</v>
      </c>
      <c r="B32" s="41">
        <v>157</v>
      </c>
      <c r="C32" s="41">
        <v>80</v>
      </c>
      <c r="D32" s="41"/>
      <c r="E32" s="41">
        <v>105</v>
      </c>
      <c r="F32" s="41">
        <v>89</v>
      </c>
      <c r="G32" s="41"/>
      <c r="H32" s="41"/>
      <c r="I32" s="41">
        <v>138</v>
      </c>
      <c r="J32" s="41">
        <v>90</v>
      </c>
      <c r="K32" s="48">
        <f t="shared" si="1"/>
        <v>6</v>
      </c>
      <c r="L32" s="44">
        <f>SUM(feb!F32 + mrt!J32 + apr!M32+ mei!L32+ K32)</f>
        <v>33</v>
      </c>
      <c r="M32" s="45">
        <f t="shared" si="0"/>
        <v>659</v>
      </c>
      <c r="N32" s="46">
        <f>SUM(feb!H32 + mrt!L32 + apr!O32+ mei!N32+ M32)</f>
        <v>2969</v>
      </c>
    </row>
    <row r="33" spans="1:14" x14ac:dyDescent="0.25">
      <c r="A33" s="9" t="s">
        <v>107</v>
      </c>
      <c r="B33" s="41"/>
      <c r="C33" s="41">
        <v>80</v>
      </c>
      <c r="D33" s="41">
        <v>85</v>
      </c>
      <c r="E33" s="41"/>
      <c r="F33" s="41"/>
      <c r="G33" s="41"/>
      <c r="H33" s="41"/>
      <c r="I33" s="41"/>
      <c r="J33" s="41"/>
      <c r="K33" s="48">
        <f t="shared" si="1"/>
        <v>2</v>
      </c>
      <c r="L33" s="44">
        <f>SUM(feb!F33 + mrt!J33 + apr!M33+ mei!L33+ K33)</f>
        <v>14</v>
      </c>
      <c r="M33" s="45">
        <f t="shared" si="0"/>
        <v>165</v>
      </c>
      <c r="N33" s="46">
        <f>SUM(feb!H33 + mrt!L33 + apr!O33+ mei!N33+ M33)</f>
        <v>1238</v>
      </c>
    </row>
    <row r="34" spans="1:14" x14ac:dyDescent="0.25">
      <c r="A34" s="20" t="s">
        <v>82</v>
      </c>
      <c r="B34" s="41"/>
      <c r="C34" s="41">
        <v>80</v>
      </c>
      <c r="D34" s="41"/>
      <c r="E34" s="41"/>
      <c r="F34" s="41">
        <v>89</v>
      </c>
      <c r="G34" s="41">
        <v>130</v>
      </c>
      <c r="H34" s="41"/>
      <c r="I34" s="41"/>
      <c r="J34" s="41"/>
      <c r="K34" s="48">
        <f t="shared" si="1"/>
        <v>3</v>
      </c>
      <c r="L34" s="44">
        <f>SUM(feb!F34 + mrt!J34 + apr!M34+ mei!L34+ K34)</f>
        <v>18</v>
      </c>
      <c r="M34" s="45">
        <f t="shared" si="0"/>
        <v>299</v>
      </c>
      <c r="N34" s="46">
        <f>SUM(feb!H34 + mrt!L34 + apr!O34+ mei!N34+ M34)</f>
        <v>1467</v>
      </c>
    </row>
    <row r="35" spans="1:14" x14ac:dyDescent="0.25">
      <c r="A35" s="20" t="s">
        <v>98</v>
      </c>
      <c r="B35" s="41">
        <v>87</v>
      </c>
      <c r="C35" s="41"/>
      <c r="D35" s="41">
        <v>62</v>
      </c>
      <c r="E35" s="41">
        <v>50</v>
      </c>
      <c r="F35" s="41">
        <v>66</v>
      </c>
      <c r="G35" s="41"/>
      <c r="H35" s="41"/>
      <c r="I35" s="41"/>
      <c r="J35" s="41"/>
      <c r="K35" s="48">
        <f t="shared" si="1"/>
        <v>4</v>
      </c>
      <c r="L35" s="44">
        <f>SUM(feb!F35 + mrt!J35 + apr!M35+ mei!L35+ K35)</f>
        <v>7</v>
      </c>
      <c r="M35" s="45">
        <f t="shared" si="0"/>
        <v>265</v>
      </c>
      <c r="N35" s="46">
        <f>SUM(feb!H35 + mrt!L35 + apr!O35+ mei!N35+ M35)</f>
        <v>456</v>
      </c>
    </row>
    <row r="36" spans="1:14" x14ac:dyDescent="0.25">
      <c r="A36" s="20" t="s">
        <v>100</v>
      </c>
      <c r="B36" s="41"/>
      <c r="C36" s="41"/>
      <c r="D36" s="41"/>
      <c r="E36" s="41"/>
      <c r="F36" s="41"/>
      <c r="G36" s="41"/>
      <c r="H36" s="41"/>
      <c r="I36" s="41"/>
      <c r="J36" s="41"/>
      <c r="K36" s="48">
        <f t="shared" si="1"/>
        <v>0</v>
      </c>
      <c r="L36" s="44">
        <f>SUM(feb!F36 + mrt!J36 + apr!M36+ mei!L36+ K36)</f>
        <v>5</v>
      </c>
      <c r="M36" s="45">
        <f t="shared" ref="M36:M64" si="2">SUM(B36:J36)</f>
        <v>0</v>
      </c>
      <c r="N36" s="46">
        <f>SUM(feb!H36 + mrt!L36 + apr!O36+ mei!N36+ M36)</f>
        <v>520</v>
      </c>
    </row>
    <row r="37" spans="1:14" x14ac:dyDescent="0.25">
      <c r="A37" s="20" t="s">
        <v>109</v>
      </c>
      <c r="B37" s="41">
        <v>135</v>
      </c>
      <c r="C37" s="41">
        <v>80</v>
      </c>
      <c r="D37" s="41">
        <v>85</v>
      </c>
      <c r="E37" s="41">
        <v>105</v>
      </c>
      <c r="F37" s="41">
        <v>89</v>
      </c>
      <c r="G37" s="41"/>
      <c r="H37" s="41"/>
      <c r="I37" s="41"/>
      <c r="J37" s="41"/>
      <c r="K37" s="48">
        <f t="shared" si="1"/>
        <v>5</v>
      </c>
      <c r="L37" s="44">
        <f>SUM(feb!F37 + mrt!J37 + apr!M37+ mei!L37+ K37)</f>
        <v>19</v>
      </c>
      <c r="M37" s="45">
        <f t="shared" si="2"/>
        <v>494</v>
      </c>
      <c r="N37" s="46">
        <f>SUM(feb!H37 + mrt!L37 + apr!O37+ mei!N37+ M37)</f>
        <v>1716</v>
      </c>
    </row>
    <row r="38" spans="1:14" x14ac:dyDescent="0.25">
      <c r="A38" s="20" t="s">
        <v>116</v>
      </c>
      <c r="B38" s="41">
        <v>121</v>
      </c>
      <c r="C38" s="41">
        <v>80</v>
      </c>
      <c r="D38" s="41">
        <v>95</v>
      </c>
      <c r="E38" s="41">
        <v>93</v>
      </c>
      <c r="F38" s="41">
        <v>89</v>
      </c>
      <c r="G38" s="41">
        <v>94</v>
      </c>
      <c r="H38" s="41">
        <v>82</v>
      </c>
      <c r="I38" s="41">
        <v>108</v>
      </c>
      <c r="J38" s="41">
        <v>90</v>
      </c>
      <c r="K38" s="48">
        <f t="shared" si="1"/>
        <v>9</v>
      </c>
      <c r="L38" s="44">
        <f>SUM(feb!F38 + mrt!J38 + apr!M38+ mei!L38+ K38)</f>
        <v>34</v>
      </c>
      <c r="M38" s="45">
        <f t="shared" si="2"/>
        <v>852</v>
      </c>
      <c r="N38" s="46">
        <f>SUM(feb!H38 + mrt!L38 + apr!O38+ mei!N38+ M38)</f>
        <v>2843</v>
      </c>
    </row>
    <row r="39" spans="1:14" x14ac:dyDescent="0.25">
      <c r="A39" s="20" t="s">
        <v>74</v>
      </c>
      <c r="B39" s="41"/>
      <c r="C39" s="41"/>
      <c r="D39" s="41"/>
      <c r="E39" s="41"/>
      <c r="F39" s="41"/>
      <c r="G39" s="41"/>
      <c r="H39" s="41"/>
      <c r="I39" s="41"/>
      <c r="J39" s="41"/>
      <c r="K39" s="48">
        <f t="shared" si="1"/>
        <v>0</v>
      </c>
      <c r="L39" s="44">
        <f>SUM(feb!F39 + mrt!J39 + apr!M39+ mei!L39+ K39)</f>
        <v>0</v>
      </c>
      <c r="M39" s="45">
        <f t="shared" si="2"/>
        <v>0</v>
      </c>
      <c r="N39" s="46">
        <f>SUM(feb!H39 + mrt!L39 + apr!O39+ mei!N39+ M39)</f>
        <v>0</v>
      </c>
    </row>
    <row r="40" spans="1:14" x14ac:dyDescent="0.25">
      <c r="A40" s="20" t="s">
        <v>94</v>
      </c>
      <c r="B40" s="41"/>
      <c r="C40" s="41"/>
      <c r="D40" s="41"/>
      <c r="E40" s="41"/>
      <c r="F40" s="41"/>
      <c r="G40" s="41">
        <v>130</v>
      </c>
      <c r="H40" s="41"/>
      <c r="I40" s="41">
        <v>108</v>
      </c>
      <c r="J40" s="41"/>
      <c r="K40" s="48">
        <f t="shared" si="1"/>
        <v>2</v>
      </c>
      <c r="L40" s="44">
        <f>SUM(feb!F40 + mrt!J40 + apr!M40+ mei!L40+ K40)</f>
        <v>17</v>
      </c>
      <c r="M40" s="45">
        <f t="shared" si="2"/>
        <v>238</v>
      </c>
      <c r="N40" s="46">
        <f>SUM(feb!H40 + mrt!L40 + apr!O40+ mei!N40+ M40)</f>
        <v>1665</v>
      </c>
    </row>
    <row r="41" spans="1:14" x14ac:dyDescent="0.25">
      <c r="A41" s="9" t="s">
        <v>79</v>
      </c>
      <c r="B41" s="41"/>
      <c r="C41" s="41"/>
      <c r="D41" s="41"/>
      <c r="E41" s="41"/>
      <c r="F41" s="41">
        <v>53</v>
      </c>
      <c r="G41" s="41"/>
      <c r="H41" s="41">
        <v>55</v>
      </c>
      <c r="I41" s="41"/>
      <c r="J41" s="41">
        <v>57</v>
      </c>
      <c r="K41" s="48">
        <f t="shared" si="1"/>
        <v>3</v>
      </c>
      <c r="L41" s="44">
        <f>SUM(feb!F41 + mrt!J41 + apr!M41+ mei!L41+ K41)</f>
        <v>9</v>
      </c>
      <c r="M41" s="45">
        <f t="shared" si="2"/>
        <v>165</v>
      </c>
      <c r="N41" s="46">
        <f>SUM(feb!H41 + mrt!L41 + apr!O41+ mei!N41+ M41)</f>
        <v>518</v>
      </c>
    </row>
    <row r="42" spans="1:14" x14ac:dyDescent="0.25">
      <c r="A42" s="9" t="s">
        <v>9</v>
      </c>
      <c r="B42" s="41">
        <v>87</v>
      </c>
      <c r="C42" s="41"/>
      <c r="D42" s="41"/>
      <c r="E42" s="41">
        <v>60</v>
      </c>
      <c r="F42" s="41">
        <v>50</v>
      </c>
      <c r="G42" s="41">
        <v>71</v>
      </c>
      <c r="H42" s="41">
        <v>55</v>
      </c>
      <c r="I42" s="41"/>
      <c r="J42" s="41"/>
      <c r="K42" s="48">
        <f t="shared" si="1"/>
        <v>5</v>
      </c>
      <c r="L42" s="44">
        <f>SUM(feb!F42 + mrt!J42 + apr!M42+ mei!L42+ K42)</f>
        <v>15</v>
      </c>
      <c r="M42" s="45">
        <f t="shared" si="2"/>
        <v>323</v>
      </c>
      <c r="N42" s="46">
        <f>SUM(feb!H42 + mrt!L42 + apr!O42+ mei!N42+ M42)</f>
        <v>982</v>
      </c>
    </row>
    <row r="43" spans="1:14" x14ac:dyDescent="0.25">
      <c r="A43" s="9" t="s">
        <v>52</v>
      </c>
      <c r="B43" s="41">
        <v>87</v>
      </c>
      <c r="C43" s="41"/>
      <c r="D43" s="41">
        <v>62</v>
      </c>
      <c r="E43" s="41">
        <v>143</v>
      </c>
      <c r="F43" s="41">
        <v>84</v>
      </c>
      <c r="G43" s="41">
        <v>66</v>
      </c>
      <c r="H43" s="41">
        <v>55</v>
      </c>
      <c r="I43" s="41">
        <v>135</v>
      </c>
      <c r="J43" s="41">
        <v>57</v>
      </c>
      <c r="K43" s="48">
        <f t="shared" si="1"/>
        <v>8</v>
      </c>
      <c r="L43" s="44">
        <f>SUM(feb!F43 + mrt!J43 + apr!M43+ mei!L43+ K43)</f>
        <v>36</v>
      </c>
      <c r="M43" s="45">
        <f t="shared" si="2"/>
        <v>689</v>
      </c>
      <c r="N43" s="46">
        <f>SUM(feb!H43 + mrt!L43 + apr!O43+ mei!N43+ M43)</f>
        <v>2548</v>
      </c>
    </row>
    <row r="44" spans="1:14" x14ac:dyDescent="0.25">
      <c r="A44" s="9" t="s">
        <v>114</v>
      </c>
      <c r="B44" s="41">
        <v>121</v>
      </c>
      <c r="C44" s="41"/>
      <c r="D44" s="41"/>
      <c r="E44" s="41">
        <v>140</v>
      </c>
      <c r="F44" s="41"/>
      <c r="G44" s="41"/>
      <c r="H44" s="41"/>
      <c r="I44" s="41"/>
      <c r="J44" s="41"/>
      <c r="K44" s="48">
        <f t="shared" si="1"/>
        <v>2</v>
      </c>
      <c r="L44" s="44">
        <f>SUM(feb!F44 + mrt!J44 + apr!M44+ mei!L44+ K44)</f>
        <v>13</v>
      </c>
      <c r="M44" s="45">
        <f t="shared" si="2"/>
        <v>261</v>
      </c>
      <c r="N44" s="46">
        <f>SUM(feb!H44 + mrt!L44 + apr!O44+ mei!N44+ M44)</f>
        <v>1293</v>
      </c>
    </row>
    <row r="45" spans="1:14" x14ac:dyDescent="0.25">
      <c r="A45" s="9" t="s">
        <v>83</v>
      </c>
      <c r="B45" s="41"/>
      <c r="C45" s="41">
        <v>80</v>
      </c>
      <c r="D45" s="41">
        <v>85</v>
      </c>
      <c r="E45" s="41">
        <v>211</v>
      </c>
      <c r="F45" s="41"/>
      <c r="G45" s="41"/>
      <c r="H45" s="41"/>
      <c r="I45" s="41"/>
      <c r="J45" s="41"/>
      <c r="K45" s="48">
        <f t="shared" si="1"/>
        <v>3</v>
      </c>
      <c r="L45" s="44">
        <f>SUM(feb!F45 + mrt!J45 + apr!M45+ mei!L45+ K45)</f>
        <v>19</v>
      </c>
      <c r="M45" s="45">
        <f t="shared" si="2"/>
        <v>376</v>
      </c>
      <c r="N45" s="46">
        <f>SUM(feb!H45 + mrt!L45 + apr!O45+ mei!N45+ M45)</f>
        <v>1803</v>
      </c>
    </row>
    <row r="46" spans="1:14" x14ac:dyDescent="0.25">
      <c r="A46" s="9" t="s">
        <v>115</v>
      </c>
      <c r="B46" s="41"/>
      <c r="C46" s="41"/>
      <c r="D46" s="41"/>
      <c r="E46" s="41"/>
      <c r="F46" s="41"/>
      <c r="G46" s="41"/>
      <c r="H46" s="41"/>
      <c r="I46" s="41"/>
      <c r="J46" s="41"/>
      <c r="K46" s="48">
        <f t="shared" si="1"/>
        <v>0</v>
      </c>
      <c r="L46" s="44">
        <f>SUM(feb!F46 + mrt!J46 + apr!M46+ mei!L46+ K46)</f>
        <v>0</v>
      </c>
      <c r="M46" s="45">
        <f t="shared" si="2"/>
        <v>0</v>
      </c>
      <c r="N46" s="46">
        <f>SUM(feb!H46 + mrt!L46 + apr!O46+ mei!N46+ M46)</f>
        <v>0</v>
      </c>
    </row>
    <row r="47" spans="1:14" x14ac:dyDescent="0.25">
      <c r="A47" s="9" t="s">
        <v>26</v>
      </c>
      <c r="B47" s="41"/>
      <c r="C47" s="41"/>
      <c r="D47" s="41"/>
      <c r="E47" s="41"/>
      <c r="F47" s="41"/>
      <c r="G47" s="41"/>
      <c r="H47" s="41"/>
      <c r="I47" s="41"/>
      <c r="J47" s="41"/>
      <c r="K47" s="48">
        <f t="shared" si="1"/>
        <v>0</v>
      </c>
      <c r="L47" s="44">
        <f>SUM(feb!F47 + mrt!J47 + apr!M47+ mei!L47+ K47)</f>
        <v>10</v>
      </c>
      <c r="M47" s="45">
        <f t="shared" si="2"/>
        <v>0</v>
      </c>
      <c r="N47" s="46">
        <f>SUM(feb!H47 + mrt!L47 + apr!O47+ mei!N47+ M47)</f>
        <v>807</v>
      </c>
    </row>
    <row r="48" spans="1:14" x14ac:dyDescent="0.25">
      <c r="A48" s="9" t="s">
        <v>66</v>
      </c>
      <c r="B48" s="41"/>
      <c r="C48" s="41"/>
      <c r="D48" s="41"/>
      <c r="E48" s="41"/>
      <c r="F48" s="41"/>
      <c r="G48" s="41"/>
      <c r="H48" s="41"/>
      <c r="I48" s="41"/>
      <c r="J48" s="41"/>
      <c r="K48" s="48">
        <f t="shared" si="1"/>
        <v>0</v>
      </c>
      <c r="L48" s="44">
        <f>SUM(feb!F48 + mrt!J48 + apr!M48+ mei!L48+ K48)</f>
        <v>0</v>
      </c>
      <c r="M48" s="45">
        <f t="shared" si="2"/>
        <v>0</v>
      </c>
      <c r="N48" s="46">
        <f>SUM(feb!H48 + mrt!L48 + apr!O48+ mei!N48+ M48)</f>
        <v>0</v>
      </c>
    </row>
    <row r="49" spans="1:14" x14ac:dyDescent="0.25">
      <c r="A49" s="9" t="s">
        <v>10</v>
      </c>
      <c r="B49" s="41"/>
      <c r="C49" s="41"/>
      <c r="D49" s="41"/>
      <c r="E49" s="41"/>
      <c r="F49" s="41">
        <v>50</v>
      </c>
      <c r="G49" s="41"/>
      <c r="H49" s="41">
        <v>52</v>
      </c>
      <c r="I49" s="41"/>
      <c r="J49" s="41"/>
      <c r="K49" s="48">
        <f t="shared" si="1"/>
        <v>2</v>
      </c>
      <c r="L49" s="44">
        <f>SUM(feb!F49 + mrt!J49 + apr!M49+ mei!L49+ K49)</f>
        <v>3</v>
      </c>
      <c r="M49" s="45">
        <f t="shared" si="2"/>
        <v>102</v>
      </c>
      <c r="N49" s="46">
        <f>SUM(feb!H49 + mrt!L49 + apr!O49+ mei!N49+ M49)</f>
        <v>165</v>
      </c>
    </row>
    <row r="50" spans="1:14" x14ac:dyDescent="0.25">
      <c r="A50" s="9" t="s">
        <v>81</v>
      </c>
      <c r="B50" s="41">
        <v>121</v>
      </c>
      <c r="C50" s="41">
        <v>81</v>
      </c>
      <c r="D50" s="41">
        <v>87</v>
      </c>
      <c r="E50" s="41">
        <v>143</v>
      </c>
      <c r="F50" s="41">
        <v>84</v>
      </c>
      <c r="G50" s="41">
        <v>133</v>
      </c>
      <c r="H50" s="41">
        <v>80</v>
      </c>
      <c r="I50" s="41">
        <v>108</v>
      </c>
      <c r="J50" s="41">
        <v>81</v>
      </c>
      <c r="K50" s="48">
        <f t="shared" si="1"/>
        <v>9</v>
      </c>
      <c r="L50" s="44">
        <f>SUM(feb!F50 + mrt!J50 + apr!M50+ mei!L50+ K50)</f>
        <v>36</v>
      </c>
      <c r="M50" s="45">
        <f t="shared" si="2"/>
        <v>918</v>
      </c>
      <c r="N50" s="46">
        <f>SUM(feb!H50 + mrt!L50 + apr!O50+ mei!N50+ M50)</f>
        <v>3075</v>
      </c>
    </row>
    <row r="51" spans="1:14" x14ac:dyDescent="0.25">
      <c r="A51" s="9" t="s">
        <v>11</v>
      </c>
      <c r="B51" s="41">
        <v>157</v>
      </c>
      <c r="C51" s="41">
        <v>80</v>
      </c>
      <c r="D51" s="41">
        <v>95</v>
      </c>
      <c r="E51" s="41">
        <v>105</v>
      </c>
      <c r="F51" s="41">
        <v>89</v>
      </c>
      <c r="G51" s="41"/>
      <c r="H51" s="41">
        <v>85</v>
      </c>
      <c r="I51" s="41"/>
      <c r="J51" s="41"/>
      <c r="K51" s="48">
        <f t="shared" si="1"/>
        <v>6</v>
      </c>
      <c r="L51" s="44">
        <f>SUM(feb!F51 + mrt!J51 + apr!M51+ mei!L51+ K51)</f>
        <v>31</v>
      </c>
      <c r="M51" s="45">
        <f t="shared" si="2"/>
        <v>611</v>
      </c>
      <c r="N51" s="46">
        <f>SUM(feb!H51 + mrt!L51 + apr!O51+ mei!N51+ M51)</f>
        <v>2921</v>
      </c>
    </row>
    <row r="52" spans="1:14" x14ac:dyDescent="0.25">
      <c r="A52" s="9" t="s">
        <v>55</v>
      </c>
      <c r="B52" s="41">
        <v>52</v>
      </c>
      <c r="C52" s="41">
        <v>48</v>
      </c>
      <c r="D52" s="41"/>
      <c r="E52" s="41">
        <v>60</v>
      </c>
      <c r="F52" s="41">
        <v>50</v>
      </c>
      <c r="G52" s="41"/>
      <c r="H52" s="41">
        <v>52</v>
      </c>
      <c r="I52" s="41">
        <v>135</v>
      </c>
      <c r="J52" s="41"/>
      <c r="K52" s="48">
        <f t="shared" si="1"/>
        <v>6</v>
      </c>
      <c r="L52" s="44">
        <f>SUM(feb!F52 + mrt!J52 + apr!M52+ mei!L52+ K52)</f>
        <v>28</v>
      </c>
      <c r="M52" s="45">
        <f t="shared" si="2"/>
        <v>397</v>
      </c>
      <c r="N52" s="46">
        <f>SUM(feb!H52 + mrt!L52 + apr!O52+ mei!N52+ M52)</f>
        <v>1671</v>
      </c>
    </row>
    <row r="53" spans="1:14" x14ac:dyDescent="0.25">
      <c r="A53" s="9" t="s">
        <v>12</v>
      </c>
      <c r="B53" s="41"/>
      <c r="C53" s="41"/>
      <c r="D53" s="41"/>
      <c r="E53" s="41"/>
      <c r="F53" s="41">
        <v>53</v>
      </c>
      <c r="G53" s="41"/>
      <c r="H53" s="41">
        <v>55</v>
      </c>
      <c r="I53" s="41"/>
      <c r="J53" s="41">
        <v>57</v>
      </c>
      <c r="K53" s="48">
        <f t="shared" si="1"/>
        <v>3</v>
      </c>
      <c r="L53" s="44">
        <f>SUM(feb!F53 + mrt!J53 + apr!M53+ mei!L53+ K53)</f>
        <v>14</v>
      </c>
      <c r="M53" s="45">
        <f t="shared" si="2"/>
        <v>165</v>
      </c>
      <c r="N53" s="46">
        <f>SUM(feb!H53 + mrt!L53 + apr!O53+ mei!N53+ M53)</f>
        <v>763</v>
      </c>
    </row>
    <row r="54" spans="1:14" x14ac:dyDescent="0.25">
      <c r="A54" s="9" t="s">
        <v>13</v>
      </c>
      <c r="B54" s="41"/>
      <c r="C54" s="41"/>
      <c r="D54" s="41"/>
      <c r="E54" s="41"/>
      <c r="F54" s="41"/>
      <c r="G54" s="41"/>
      <c r="H54" s="41"/>
      <c r="I54" s="41"/>
      <c r="J54" s="41"/>
      <c r="K54" s="48">
        <f t="shared" si="1"/>
        <v>0</v>
      </c>
      <c r="L54" s="44">
        <f>SUM(feb!F54 + mrt!J54 + apr!M54+ mei!L54+ K54)</f>
        <v>0</v>
      </c>
      <c r="M54" s="45">
        <f t="shared" si="2"/>
        <v>0</v>
      </c>
      <c r="N54" s="46">
        <f>SUM(feb!H54 + mrt!L54 + apr!O54+ mei!N54+ M54)</f>
        <v>0</v>
      </c>
    </row>
    <row r="55" spans="1:14" x14ac:dyDescent="0.25">
      <c r="A55" s="9" t="s">
        <v>51</v>
      </c>
      <c r="B55" s="41"/>
      <c r="C55" s="41">
        <v>80</v>
      </c>
      <c r="D55" s="41">
        <v>95</v>
      </c>
      <c r="E55" s="41"/>
      <c r="F55" s="41">
        <v>89</v>
      </c>
      <c r="G55" s="41"/>
      <c r="H55" s="41"/>
      <c r="I55" s="41"/>
      <c r="J55" s="41"/>
      <c r="K55" s="48">
        <f t="shared" si="1"/>
        <v>3</v>
      </c>
      <c r="L55" s="44">
        <f>SUM(feb!F55 + mrt!J55 + apr!M55+ mei!L55+ K55)</f>
        <v>15</v>
      </c>
      <c r="M55" s="45">
        <f t="shared" si="2"/>
        <v>264</v>
      </c>
      <c r="N55" s="46">
        <f>SUM(feb!H55 + mrt!L55 + apr!O55+ mei!N55+ M55)</f>
        <v>1168</v>
      </c>
    </row>
    <row r="56" spans="1:14" x14ac:dyDescent="0.25">
      <c r="A56" s="9" t="s">
        <v>25</v>
      </c>
      <c r="B56" s="41"/>
      <c r="C56" s="41"/>
      <c r="D56" s="41"/>
      <c r="E56" s="41"/>
      <c r="F56" s="41"/>
      <c r="G56" s="41"/>
      <c r="H56" s="41"/>
      <c r="I56" s="41"/>
      <c r="J56" s="41"/>
      <c r="K56" s="48">
        <f t="shared" si="1"/>
        <v>0</v>
      </c>
      <c r="L56" s="44">
        <f>SUM(feb!F56 + mrt!J56 + apr!M56+ mei!L56+ K56)</f>
        <v>1</v>
      </c>
      <c r="M56" s="45">
        <f t="shared" si="2"/>
        <v>0</v>
      </c>
      <c r="N56" s="46">
        <f>SUM(feb!H56 + mrt!L56 + apr!O56+ mei!N56+ M56)</f>
        <v>63</v>
      </c>
    </row>
    <row r="57" spans="1:14" x14ac:dyDescent="0.25">
      <c r="A57" s="9" t="s">
        <v>144</v>
      </c>
      <c r="B57" s="41"/>
      <c r="C57" s="41"/>
      <c r="D57" s="41"/>
      <c r="E57" s="41"/>
      <c r="F57" s="41"/>
      <c r="G57" s="41">
        <v>55</v>
      </c>
      <c r="H57" s="41"/>
      <c r="I57" s="41"/>
      <c r="J57" s="41"/>
      <c r="K57" s="48">
        <f t="shared" si="1"/>
        <v>1</v>
      </c>
      <c r="L57" s="44">
        <f>SUM(feb!F57 + mrt!J57 + apr!M57+ mei!L57+ K57)</f>
        <v>1</v>
      </c>
      <c r="M57" s="45">
        <f t="shared" ref="M57" si="3">SUM(B57:J57)</f>
        <v>55</v>
      </c>
      <c r="N57" s="46">
        <f>SUM(feb!H57 + mrt!L57 + apr!O57+ mei!N57+ M57)</f>
        <v>55</v>
      </c>
    </row>
    <row r="58" spans="1:14" x14ac:dyDescent="0.25">
      <c r="A58" s="9" t="s">
        <v>88</v>
      </c>
      <c r="B58" s="41"/>
      <c r="C58" s="41"/>
      <c r="D58" s="41">
        <v>87</v>
      </c>
      <c r="E58" s="41">
        <v>143</v>
      </c>
      <c r="F58" s="41">
        <v>84</v>
      </c>
      <c r="G58" s="41">
        <v>133</v>
      </c>
      <c r="H58" s="41">
        <v>80</v>
      </c>
      <c r="I58" s="41">
        <v>108</v>
      </c>
      <c r="J58" s="41"/>
      <c r="K58" s="48">
        <f t="shared" si="1"/>
        <v>6</v>
      </c>
      <c r="L58" s="44">
        <f>SUM(feb!F58 + mrt!J58 + apr!M58+ mei!L58+ K58)</f>
        <v>25</v>
      </c>
      <c r="M58" s="45">
        <f t="shared" si="2"/>
        <v>635</v>
      </c>
      <c r="N58" s="46">
        <f>SUM(feb!H58 + mrt!L58 + apr!O58+ mei!N58+ M58)</f>
        <v>1992</v>
      </c>
    </row>
    <row r="59" spans="1:14" x14ac:dyDescent="0.25">
      <c r="A59" s="9" t="s">
        <v>71</v>
      </c>
      <c r="B59" s="41">
        <v>121</v>
      </c>
      <c r="C59" s="41"/>
      <c r="D59" s="41"/>
      <c r="E59" s="41">
        <v>143</v>
      </c>
      <c r="F59" s="41">
        <v>84</v>
      </c>
      <c r="G59" s="41">
        <v>133</v>
      </c>
      <c r="H59" s="41">
        <v>80</v>
      </c>
      <c r="I59" s="41"/>
      <c r="J59" s="41"/>
      <c r="K59" s="48">
        <f t="shared" si="1"/>
        <v>5</v>
      </c>
      <c r="L59" s="44">
        <f>SUM(feb!F59 + mrt!J59 + apr!M59+ mei!L59+ K59)</f>
        <v>29</v>
      </c>
      <c r="M59" s="45">
        <f t="shared" si="2"/>
        <v>561</v>
      </c>
      <c r="N59" s="46">
        <f>SUM(feb!H59 + mrt!L59 + apr!O59+ mei!N59+ M59)</f>
        <v>2488</v>
      </c>
    </row>
    <row r="60" spans="1:14" x14ac:dyDescent="0.25">
      <c r="A60" s="9" t="s">
        <v>110</v>
      </c>
      <c r="B60" s="41"/>
      <c r="C60" s="41"/>
      <c r="D60" s="41"/>
      <c r="E60" s="41"/>
      <c r="F60" s="41"/>
      <c r="G60" s="41"/>
      <c r="H60" s="41"/>
      <c r="I60" s="41"/>
      <c r="J60" s="41"/>
      <c r="K60" s="48">
        <f t="shared" si="1"/>
        <v>0</v>
      </c>
      <c r="L60" s="44">
        <f>SUM(feb!F60 + mrt!J60 + apr!M60+ mei!L60+ K60)</f>
        <v>0</v>
      </c>
      <c r="M60" s="45">
        <f t="shared" si="2"/>
        <v>0</v>
      </c>
      <c r="N60" s="46">
        <f>SUM(feb!H60 + mrt!L60 + apr!O60+ mei!N60+ M60)</f>
        <v>0</v>
      </c>
    </row>
    <row r="61" spans="1:14" x14ac:dyDescent="0.25">
      <c r="A61" s="9" t="s">
        <v>59</v>
      </c>
      <c r="B61" s="41"/>
      <c r="C61" s="41"/>
      <c r="D61" s="41"/>
      <c r="E61" s="41"/>
      <c r="F61" s="41"/>
      <c r="G61" s="41"/>
      <c r="H61" s="41"/>
      <c r="I61" s="41"/>
      <c r="J61" s="41"/>
      <c r="K61" s="48">
        <f t="shared" si="1"/>
        <v>0</v>
      </c>
      <c r="L61" s="44">
        <f>SUM(feb!F61 + mrt!J61 + apr!M61+ mei!L61+ K61)</f>
        <v>2</v>
      </c>
      <c r="M61" s="45">
        <f t="shared" si="2"/>
        <v>0</v>
      </c>
      <c r="N61" s="46">
        <f>SUM(feb!H61 + mrt!L61 + apr!O61+ mei!N61+ M61)</f>
        <v>117</v>
      </c>
    </row>
    <row r="62" spans="1:14" x14ac:dyDescent="0.25">
      <c r="A62" s="9" t="s">
        <v>53</v>
      </c>
      <c r="B62" s="41"/>
      <c r="C62" s="41"/>
      <c r="D62" s="41"/>
      <c r="E62" s="41">
        <v>143</v>
      </c>
      <c r="F62" s="41">
        <v>84</v>
      </c>
      <c r="G62" s="41">
        <v>133</v>
      </c>
      <c r="H62" s="41"/>
      <c r="I62" s="41"/>
      <c r="J62" s="41"/>
      <c r="K62" s="48">
        <f t="shared" si="1"/>
        <v>3</v>
      </c>
      <c r="L62" s="44">
        <f>SUM(feb!F62 + mrt!J62 + apr!M62+ mei!L62+ K62)</f>
        <v>28</v>
      </c>
      <c r="M62" s="45">
        <f t="shared" si="2"/>
        <v>360</v>
      </c>
      <c r="N62" s="46">
        <f>SUM(feb!H62 + mrt!L62 + apr!O62+ mei!N62+ M62)</f>
        <v>2308</v>
      </c>
    </row>
    <row r="63" spans="1:14" x14ac:dyDescent="0.25">
      <c r="A63" s="9" t="s">
        <v>72</v>
      </c>
      <c r="B63" s="41"/>
      <c r="C63" s="41"/>
      <c r="D63" s="41"/>
      <c r="E63" s="41"/>
      <c r="F63" s="41"/>
      <c r="G63" s="41"/>
      <c r="H63" s="41"/>
      <c r="I63" s="41"/>
      <c r="J63" s="41"/>
      <c r="K63" s="48">
        <f t="shared" si="1"/>
        <v>0</v>
      </c>
      <c r="L63" s="44">
        <f>SUM(feb!F63 + mrt!J63 + apr!M63+ mei!L63+ K63)</f>
        <v>3</v>
      </c>
      <c r="M63" s="45">
        <f t="shared" si="2"/>
        <v>0</v>
      </c>
      <c r="N63" s="46">
        <f>SUM(feb!H63 + mrt!L63 + apr!O63+ mei!N63+ M63)</f>
        <v>153</v>
      </c>
    </row>
    <row r="64" spans="1:14" x14ac:dyDescent="0.25">
      <c r="A64" s="9" t="s">
        <v>14</v>
      </c>
      <c r="B64" s="41"/>
      <c r="C64" s="41"/>
      <c r="D64" s="41"/>
      <c r="E64" s="41"/>
      <c r="F64" s="41"/>
      <c r="G64" s="41"/>
      <c r="H64" s="41"/>
      <c r="I64" s="41"/>
      <c r="J64" s="41"/>
      <c r="K64" s="48">
        <f t="shared" si="1"/>
        <v>0</v>
      </c>
      <c r="L64" s="44">
        <f>SUM(feb!F64 + mrt!J64 + apr!M64+ mei!L64+ K64)</f>
        <v>3</v>
      </c>
      <c r="M64" s="45">
        <f t="shared" si="2"/>
        <v>0</v>
      </c>
      <c r="N64" s="46">
        <f>SUM(feb!H64 + mrt!L64 + apr!O64+ mei!N64+ M64)</f>
        <v>174</v>
      </c>
    </row>
    <row r="65" spans="1:14" x14ac:dyDescent="0.25">
      <c r="A65" s="9" t="s">
        <v>63</v>
      </c>
      <c r="B65" s="41"/>
      <c r="C65" s="41">
        <v>48</v>
      </c>
      <c r="D65" s="41"/>
      <c r="E65" s="41"/>
      <c r="F65" s="41">
        <v>50</v>
      </c>
      <c r="G65" s="41"/>
      <c r="H65" s="41">
        <v>52</v>
      </c>
      <c r="I65" s="41"/>
      <c r="J65" s="41"/>
      <c r="K65" s="48">
        <f t="shared" si="1"/>
        <v>3</v>
      </c>
      <c r="L65" s="44">
        <f>SUM(feb!F65 + mrt!J65 + apr!M65+ mei!L65+ K65)</f>
        <v>12</v>
      </c>
      <c r="M65" s="45">
        <f t="shared" ref="M65:M91" si="4">SUM(B65:J65)</f>
        <v>150</v>
      </c>
      <c r="N65" s="46">
        <f>SUM(feb!H65 + mrt!L65 + apr!O65+ mei!N65+ M65)</f>
        <v>643</v>
      </c>
    </row>
    <row r="66" spans="1:14" x14ac:dyDescent="0.25">
      <c r="A66" s="9" t="s">
        <v>75</v>
      </c>
      <c r="B66" s="41"/>
      <c r="C66" s="41">
        <v>80</v>
      </c>
      <c r="D66" s="41">
        <v>95</v>
      </c>
      <c r="E66" s="41"/>
      <c r="F66" s="41">
        <v>89</v>
      </c>
      <c r="G66" s="41"/>
      <c r="H66" s="41">
        <v>82</v>
      </c>
      <c r="I66" s="41"/>
      <c r="J66" s="41">
        <v>70</v>
      </c>
      <c r="K66" s="48">
        <f t="shared" si="1"/>
        <v>5</v>
      </c>
      <c r="L66" s="44">
        <f>SUM(feb!F66 + mrt!J66 + apr!M66+ mei!L66+ K66)</f>
        <v>24</v>
      </c>
      <c r="M66" s="45">
        <f t="shared" si="4"/>
        <v>416</v>
      </c>
      <c r="N66" s="46">
        <f>SUM(feb!H66 + mrt!L66 + apr!O66+ mei!N66+ M66)</f>
        <v>1983</v>
      </c>
    </row>
    <row r="67" spans="1:14" x14ac:dyDescent="0.25">
      <c r="A67" s="9" t="s">
        <v>146</v>
      </c>
      <c r="B67" s="41">
        <v>121</v>
      </c>
      <c r="C67" s="41">
        <v>80</v>
      </c>
      <c r="D67" s="41">
        <v>95</v>
      </c>
      <c r="E67" s="41">
        <v>93</v>
      </c>
      <c r="F67" s="41">
        <v>89</v>
      </c>
      <c r="G67" s="41">
        <v>94</v>
      </c>
      <c r="H67" s="41">
        <v>82</v>
      </c>
      <c r="I67" s="41">
        <v>108</v>
      </c>
      <c r="J67" s="41">
        <v>90</v>
      </c>
      <c r="K67" s="48">
        <f t="shared" si="1"/>
        <v>9</v>
      </c>
      <c r="L67" s="44">
        <f>SUM(feb!F67 + mrt!J67 + apr!M67+ mei!L67+ K67)</f>
        <v>35</v>
      </c>
      <c r="M67" s="45">
        <f t="shared" ref="M67" si="5">SUM(B67:J67)</f>
        <v>852</v>
      </c>
      <c r="N67" s="46">
        <f>SUM(feb!H67 + mrt!L67 + apr!O67+ mei!N67+ M67)</f>
        <v>2958</v>
      </c>
    </row>
    <row r="68" spans="1:14" x14ac:dyDescent="0.25">
      <c r="A68" s="9" t="s">
        <v>15</v>
      </c>
      <c r="B68" s="41"/>
      <c r="C68" s="41"/>
      <c r="D68" s="41">
        <v>126</v>
      </c>
      <c r="E68" s="41">
        <v>140</v>
      </c>
      <c r="F68" s="41"/>
      <c r="G68" s="41"/>
      <c r="H68" s="41">
        <v>82</v>
      </c>
      <c r="I68" s="41">
        <v>108</v>
      </c>
      <c r="J68" s="41"/>
      <c r="K68" s="48">
        <f t="shared" si="1"/>
        <v>4</v>
      </c>
      <c r="L68" s="44">
        <f>SUM(feb!F68 + mrt!J68 + apr!M68+ mei!L68+ K68)</f>
        <v>17</v>
      </c>
      <c r="M68" s="45">
        <f t="shared" si="4"/>
        <v>456</v>
      </c>
      <c r="N68" s="46">
        <f>SUM(feb!H68 + mrt!L68 + apr!O68+ mei!N68+ M68)</f>
        <v>1445</v>
      </c>
    </row>
    <row r="69" spans="1:14" x14ac:dyDescent="0.25">
      <c r="A69" s="9" t="s">
        <v>49</v>
      </c>
      <c r="B69" s="41">
        <v>157</v>
      </c>
      <c r="C69" s="41">
        <v>80</v>
      </c>
      <c r="D69" s="41">
        <v>85</v>
      </c>
      <c r="E69" s="41">
        <v>143</v>
      </c>
      <c r="F69" s="41">
        <v>84</v>
      </c>
      <c r="G69" s="41"/>
      <c r="H69" s="41">
        <v>83</v>
      </c>
      <c r="I69" s="41"/>
      <c r="J69" s="41"/>
      <c r="K69" s="48">
        <f t="shared" ref="K69:K104" si="6">COUNT(B69:J69)</f>
        <v>6</v>
      </c>
      <c r="L69" s="44">
        <f>SUM(feb!F69 + mrt!J69 + apr!M69+ mei!L69+ K69)</f>
        <v>38</v>
      </c>
      <c r="M69" s="45">
        <f t="shared" si="4"/>
        <v>632</v>
      </c>
      <c r="N69" s="46">
        <f>SUM(feb!H69 + mrt!L69 + apr!O69+ mei!N69+ M69)</f>
        <v>3743</v>
      </c>
    </row>
    <row r="70" spans="1:14" x14ac:dyDescent="0.25">
      <c r="A70" s="9" t="s">
        <v>89</v>
      </c>
      <c r="B70" s="41"/>
      <c r="C70" s="41"/>
      <c r="D70" s="41"/>
      <c r="E70" s="41">
        <v>60</v>
      </c>
      <c r="F70" s="41"/>
      <c r="G70" s="41"/>
      <c r="H70" s="41">
        <v>55</v>
      </c>
      <c r="I70" s="41"/>
      <c r="J70" s="41">
        <v>57</v>
      </c>
      <c r="K70" s="48">
        <f t="shared" si="6"/>
        <v>3</v>
      </c>
      <c r="L70" s="44">
        <f>SUM(feb!F70 + mrt!J70 + apr!M70+ mei!L70+ K70)</f>
        <v>15</v>
      </c>
      <c r="M70" s="45">
        <f t="shared" si="4"/>
        <v>172</v>
      </c>
      <c r="N70" s="46">
        <f>SUM(feb!H70 + mrt!L70 + apr!O70+ mei!N70+ M70)</f>
        <v>856</v>
      </c>
    </row>
    <row r="71" spans="1:14" x14ac:dyDescent="0.25">
      <c r="A71" s="9" t="s">
        <v>16</v>
      </c>
      <c r="B71" s="41">
        <v>157</v>
      </c>
      <c r="C71" s="41"/>
      <c r="D71" s="41">
        <v>126</v>
      </c>
      <c r="E71" s="41">
        <v>105</v>
      </c>
      <c r="F71" s="41">
        <v>89</v>
      </c>
      <c r="G71" s="41"/>
      <c r="H71" s="41">
        <v>85</v>
      </c>
      <c r="I71" s="41"/>
      <c r="J71" s="41"/>
      <c r="K71" s="48">
        <f t="shared" si="6"/>
        <v>5</v>
      </c>
      <c r="L71" s="44">
        <f>SUM(feb!F71 + mrt!J71 + apr!M71+ mei!L71+ K71)</f>
        <v>34</v>
      </c>
      <c r="M71" s="45">
        <f t="shared" si="4"/>
        <v>562</v>
      </c>
      <c r="N71" s="46">
        <f>SUM(feb!H71 + mrt!L71 + apr!O71+ mei!N71+ M71)</f>
        <v>3109</v>
      </c>
    </row>
    <row r="72" spans="1:14" ht="13.5" customHeight="1" x14ac:dyDescent="0.25">
      <c r="A72" s="9" t="s">
        <v>48</v>
      </c>
      <c r="B72" s="41"/>
      <c r="C72" s="41"/>
      <c r="D72" s="41">
        <v>62</v>
      </c>
      <c r="E72" s="41"/>
      <c r="F72" s="41">
        <v>53</v>
      </c>
      <c r="G72" s="41">
        <v>70</v>
      </c>
      <c r="H72" s="41">
        <v>55</v>
      </c>
      <c r="I72" s="41"/>
      <c r="J72" s="41"/>
      <c r="K72" s="48">
        <f t="shared" si="6"/>
        <v>4</v>
      </c>
      <c r="L72" s="44">
        <f>SUM(feb!F72 + mrt!J72 + apr!M72+ mei!L72+ K72)</f>
        <v>15</v>
      </c>
      <c r="M72" s="45">
        <f t="shared" si="4"/>
        <v>240</v>
      </c>
      <c r="N72" s="46">
        <f>SUM(feb!H72 + mrt!L72 + apr!O72+ mei!N72+ M72)</f>
        <v>882</v>
      </c>
    </row>
    <row r="73" spans="1:14" ht="13.5" customHeight="1" x14ac:dyDescent="0.25">
      <c r="A73" s="9" t="s">
        <v>17</v>
      </c>
      <c r="B73" s="41"/>
      <c r="C73" s="41"/>
      <c r="D73" s="41"/>
      <c r="E73" s="41"/>
      <c r="F73" s="41"/>
      <c r="G73" s="41"/>
      <c r="H73" s="41"/>
      <c r="I73" s="41"/>
      <c r="J73" s="41"/>
      <c r="K73" s="48">
        <f t="shared" si="6"/>
        <v>0</v>
      </c>
      <c r="L73" s="44">
        <f>SUM(feb!F73 + mrt!J73 + apr!M73+ mei!L73+ K73)</f>
        <v>0</v>
      </c>
      <c r="M73" s="45">
        <f t="shared" si="4"/>
        <v>0</v>
      </c>
      <c r="N73" s="46">
        <f>SUM(feb!H73 + mrt!L73 + apr!O73+ mei!N73+ M73)</f>
        <v>0</v>
      </c>
    </row>
    <row r="74" spans="1:14" ht="13.5" customHeight="1" x14ac:dyDescent="0.25">
      <c r="A74" s="9" t="s">
        <v>56</v>
      </c>
      <c r="B74" s="41">
        <v>135</v>
      </c>
      <c r="C74" s="41">
        <v>80</v>
      </c>
      <c r="D74" s="41">
        <v>85</v>
      </c>
      <c r="E74" s="41">
        <v>105</v>
      </c>
      <c r="F74" s="41">
        <v>89</v>
      </c>
      <c r="G74" s="41"/>
      <c r="H74" s="41">
        <v>83</v>
      </c>
      <c r="I74" s="41">
        <v>120</v>
      </c>
      <c r="J74" s="41"/>
      <c r="K74" s="48">
        <f t="shared" si="6"/>
        <v>7</v>
      </c>
      <c r="L74" s="44">
        <f>SUM(feb!F74 + mrt!J74 + apr!M74+ mei!L74+ K74)</f>
        <v>25</v>
      </c>
      <c r="M74" s="45">
        <f t="shared" si="4"/>
        <v>697</v>
      </c>
      <c r="N74" s="46">
        <f>SUM(feb!H74 + mrt!L74 + apr!O74+ mei!N74+ M74)</f>
        <v>2196</v>
      </c>
    </row>
    <row r="75" spans="1:14" ht="13.5" customHeight="1" x14ac:dyDescent="0.25">
      <c r="A75" s="9" t="s">
        <v>108</v>
      </c>
      <c r="B75" s="41">
        <v>120</v>
      </c>
      <c r="C75" s="41">
        <v>80</v>
      </c>
      <c r="D75" s="41"/>
      <c r="E75" s="41"/>
      <c r="F75" s="41">
        <v>89</v>
      </c>
      <c r="G75" s="41">
        <v>130</v>
      </c>
      <c r="H75" s="41">
        <v>83</v>
      </c>
      <c r="I75" s="41">
        <v>120</v>
      </c>
      <c r="J75" s="41"/>
      <c r="K75" s="48">
        <f t="shared" si="6"/>
        <v>6</v>
      </c>
      <c r="L75" s="44">
        <f>SUM(feb!F75 + mrt!J75 + apr!M75+ mei!L75+ K75)</f>
        <v>22</v>
      </c>
      <c r="M75" s="45">
        <f t="shared" si="4"/>
        <v>622</v>
      </c>
      <c r="N75" s="46">
        <f>SUM(feb!H75 + mrt!L75 + apr!O75+ mei!N75+ M75)</f>
        <v>1978</v>
      </c>
    </row>
    <row r="76" spans="1:14" ht="13.5" customHeight="1" x14ac:dyDescent="0.25">
      <c r="A76" s="9" t="s">
        <v>57</v>
      </c>
      <c r="B76" s="41"/>
      <c r="C76" s="41"/>
      <c r="D76" s="41"/>
      <c r="E76" s="41"/>
      <c r="F76" s="41"/>
      <c r="G76" s="41"/>
      <c r="H76" s="41"/>
      <c r="I76" s="41"/>
      <c r="J76" s="41"/>
      <c r="K76" s="48">
        <f t="shared" si="6"/>
        <v>0</v>
      </c>
      <c r="L76" s="44">
        <f>SUM(feb!F76 + mrt!J76 + apr!M76+ mei!L76+ K76)</f>
        <v>0</v>
      </c>
      <c r="M76" s="45">
        <f t="shared" si="4"/>
        <v>0</v>
      </c>
      <c r="N76" s="46">
        <f>SUM(feb!H76 + mrt!L76 + apr!O76+ mei!N76+ M76)</f>
        <v>0</v>
      </c>
    </row>
    <row r="77" spans="1:14" x14ac:dyDescent="0.25">
      <c r="A77" s="9" t="s">
        <v>18</v>
      </c>
      <c r="B77" s="41">
        <v>52</v>
      </c>
      <c r="C77" s="41">
        <v>48</v>
      </c>
      <c r="D77" s="41"/>
      <c r="E77" s="41"/>
      <c r="F77" s="41"/>
      <c r="G77" s="41">
        <v>66</v>
      </c>
      <c r="H77" s="41">
        <v>52</v>
      </c>
      <c r="I77" s="41"/>
      <c r="J77" s="41"/>
      <c r="K77" s="48">
        <f t="shared" si="6"/>
        <v>4</v>
      </c>
      <c r="L77" s="44">
        <f>SUM(feb!F77 + mrt!J77 + apr!M77+ mei!L77+ K77)</f>
        <v>13</v>
      </c>
      <c r="M77" s="45">
        <f t="shared" si="4"/>
        <v>218</v>
      </c>
      <c r="N77" s="46">
        <f>SUM(feb!H77 + mrt!L77 + apr!O77+ mei!N77+ M77)</f>
        <v>711</v>
      </c>
    </row>
    <row r="78" spans="1:14" x14ac:dyDescent="0.25">
      <c r="A78" s="9" t="s">
        <v>84</v>
      </c>
      <c r="B78" s="41">
        <v>157</v>
      </c>
      <c r="C78" s="41"/>
      <c r="D78" s="41">
        <v>95</v>
      </c>
      <c r="E78" s="41">
        <v>140</v>
      </c>
      <c r="F78" s="41">
        <v>89</v>
      </c>
      <c r="G78" s="41">
        <v>130</v>
      </c>
      <c r="H78" s="41"/>
      <c r="I78" s="41">
        <v>138</v>
      </c>
      <c r="J78" s="41"/>
      <c r="K78" s="48">
        <f t="shared" si="6"/>
        <v>6</v>
      </c>
      <c r="L78" s="44">
        <f>SUM(feb!F78 + mrt!J78 + apr!M78+ mei!L78+ K78)</f>
        <v>26</v>
      </c>
      <c r="M78" s="45">
        <f t="shared" si="4"/>
        <v>749</v>
      </c>
      <c r="N78" s="46">
        <f>SUM(feb!H78 + mrt!L78 + apr!O78+ mei!N78+ M78)</f>
        <v>2514</v>
      </c>
    </row>
    <row r="79" spans="1:14" x14ac:dyDescent="0.25">
      <c r="A79" s="9" t="s">
        <v>19</v>
      </c>
      <c r="B79" s="41">
        <v>157</v>
      </c>
      <c r="C79" s="41"/>
      <c r="D79" s="41">
        <v>126</v>
      </c>
      <c r="E79" s="41">
        <v>105</v>
      </c>
      <c r="F79" s="41">
        <v>89</v>
      </c>
      <c r="G79" s="41"/>
      <c r="H79" s="41">
        <v>85</v>
      </c>
      <c r="I79" s="41"/>
      <c r="J79" s="41"/>
      <c r="K79" s="48">
        <f t="shared" si="6"/>
        <v>5</v>
      </c>
      <c r="L79" s="44">
        <f>SUM(feb!F79 + mrt!J79 + apr!M79+ mei!L79+ K79)</f>
        <v>26</v>
      </c>
      <c r="M79" s="45">
        <f t="shared" si="4"/>
        <v>562</v>
      </c>
      <c r="N79" s="46">
        <f>SUM(feb!H79 + mrt!L79 + apr!O79+ mei!N79+ M79)</f>
        <v>2303</v>
      </c>
    </row>
    <row r="80" spans="1:14" x14ac:dyDescent="0.25">
      <c r="A80" s="9" t="s">
        <v>20</v>
      </c>
      <c r="B80" s="41"/>
      <c r="C80" s="41">
        <v>80</v>
      </c>
      <c r="D80" s="41"/>
      <c r="E80" s="41"/>
      <c r="F80" s="41">
        <v>89</v>
      </c>
      <c r="G80" s="41"/>
      <c r="H80" s="41">
        <v>82</v>
      </c>
      <c r="I80" s="41"/>
      <c r="J80" s="41">
        <v>90</v>
      </c>
      <c r="K80" s="48">
        <f t="shared" si="6"/>
        <v>4</v>
      </c>
      <c r="L80" s="44">
        <f>SUM(feb!F80 + mrt!J80 + apr!M80+ mei!L80+ K80)</f>
        <v>18</v>
      </c>
      <c r="M80" s="45">
        <f t="shared" si="4"/>
        <v>341</v>
      </c>
      <c r="N80" s="46">
        <f>SUM(feb!H80 + mrt!L80 + apr!O80+ mei!N80+ M80)</f>
        <v>1378</v>
      </c>
    </row>
    <row r="81" spans="1:14" x14ac:dyDescent="0.25">
      <c r="A81" s="9" t="s">
        <v>112</v>
      </c>
      <c r="B81" s="41"/>
      <c r="C81" s="41"/>
      <c r="D81" s="41"/>
      <c r="E81" s="41"/>
      <c r="F81" s="41"/>
      <c r="G81" s="41"/>
      <c r="H81" s="41"/>
      <c r="I81" s="41"/>
      <c r="J81" s="41"/>
      <c r="K81" s="48">
        <f t="shared" si="6"/>
        <v>0</v>
      </c>
      <c r="L81" s="44">
        <f>SUM(feb!F81 + mrt!J81 + apr!M81+ mei!L81+ K81)</f>
        <v>6</v>
      </c>
      <c r="M81" s="45">
        <f t="shared" si="4"/>
        <v>0</v>
      </c>
      <c r="N81" s="46">
        <f>SUM(feb!H81 + mrt!L81 + apr!O81+ mei!N81+ M81)</f>
        <v>623</v>
      </c>
    </row>
    <row r="82" spans="1:14" x14ac:dyDescent="0.25">
      <c r="A82" s="9" t="s">
        <v>119</v>
      </c>
      <c r="B82" s="41"/>
      <c r="C82" s="41"/>
      <c r="D82" s="41"/>
      <c r="E82" s="41"/>
      <c r="F82" s="41"/>
      <c r="G82" s="41"/>
      <c r="H82" s="41"/>
      <c r="I82" s="41"/>
      <c r="J82" s="41"/>
      <c r="K82" s="48">
        <f t="shared" si="6"/>
        <v>0</v>
      </c>
      <c r="L82" s="44">
        <f>SUM(feb!F82 + mrt!J82 + apr!M82+ mei!L82+ K82)</f>
        <v>0</v>
      </c>
      <c r="M82" s="45">
        <f t="shared" si="4"/>
        <v>0</v>
      </c>
      <c r="N82" s="46">
        <f>SUM(feb!H82 + mrt!L82 + apr!O82+ mei!N82+ M82)</f>
        <v>0</v>
      </c>
    </row>
    <row r="83" spans="1:14" x14ac:dyDescent="0.25">
      <c r="A83" s="9" t="s">
        <v>60</v>
      </c>
      <c r="B83" s="41"/>
      <c r="C83" s="41"/>
      <c r="D83" s="41"/>
      <c r="E83" s="41"/>
      <c r="F83" s="41"/>
      <c r="G83" s="41"/>
      <c r="H83" s="41"/>
      <c r="I83" s="41"/>
      <c r="J83" s="41"/>
      <c r="K83" s="48">
        <f t="shared" si="6"/>
        <v>0</v>
      </c>
      <c r="L83" s="44">
        <f>SUM(feb!F83 + mrt!J83 + apr!M83+ mei!L84+ K83)</f>
        <v>7</v>
      </c>
      <c r="M83" s="45">
        <f t="shared" si="4"/>
        <v>0</v>
      </c>
      <c r="N83" s="46">
        <f>SUM(feb!H83 + mrt!L83 + apr!O83+ mei!N84+ M83)</f>
        <v>671</v>
      </c>
    </row>
    <row r="84" spans="1:14" x14ac:dyDescent="0.25">
      <c r="A84" s="9" t="s">
        <v>21</v>
      </c>
      <c r="B84" s="41">
        <v>121</v>
      </c>
      <c r="C84" s="41">
        <v>81</v>
      </c>
      <c r="D84" s="41"/>
      <c r="E84" s="41">
        <v>143</v>
      </c>
      <c r="F84" s="41">
        <v>84</v>
      </c>
      <c r="G84" s="41">
        <v>130</v>
      </c>
      <c r="H84" s="41"/>
      <c r="I84" s="41"/>
      <c r="J84" s="41">
        <v>57</v>
      </c>
      <c r="K84" s="48">
        <f t="shared" si="6"/>
        <v>6</v>
      </c>
      <c r="L84" s="44">
        <f>SUM(feb!F84 + mrt!J84 + apr!M84+ mei!L85+ K84)</f>
        <v>33</v>
      </c>
      <c r="M84" s="45">
        <f t="shared" si="4"/>
        <v>616</v>
      </c>
      <c r="N84" s="46">
        <f>SUM(feb!H84 + mrt!L84 + apr!O84+ mei!N85+ M84)</f>
        <v>2752</v>
      </c>
    </row>
    <row r="85" spans="1:14" x14ac:dyDescent="0.25">
      <c r="A85" s="9" t="s">
        <v>78</v>
      </c>
      <c r="B85" s="41"/>
      <c r="C85" s="41">
        <v>81</v>
      </c>
      <c r="D85" s="41">
        <v>87</v>
      </c>
      <c r="E85" s="41">
        <v>143</v>
      </c>
      <c r="F85" s="41">
        <v>84</v>
      </c>
      <c r="G85" s="41"/>
      <c r="H85" s="41">
        <v>80</v>
      </c>
      <c r="I85" s="41">
        <v>108</v>
      </c>
      <c r="J85" s="41"/>
      <c r="K85" s="48">
        <f t="shared" si="6"/>
        <v>6</v>
      </c>
      <c r="L85" s="44">
        <f>SUM(feb!F85 + mrt!J85 + apr!M85+ mei!L85+ K85)</f>
        <v>24</v>
      </c>
      <c r="M85" s="45">
        <f t="shared" si="4"/>
        <v>583</v>
      </c>
      <c r="N85" s="46">
        <f>SUM(feb!H85 + mrt!L85 + apr!O85+ mei!N85+ M85)</f>
        <v>1976</v>
      </c>
    </row>
    <row r="86" spans="1:14" x14ac:dyDescent="0.25">
      <c r="A86" s="9" t="s">
        <v>22</v>
      </c>
      <c r="B86" s="41">
        <v>87</v>
      </c>
      <c r="C86" s="41"/>
      <c r="D86" s="41">
        <v>62</v>
      </c>
      <c r="E86" s="41">
        <v>143</v>
      </c>
      <c r="F86" s="41">
        <v>84</v>
      </c>
      <c r="G86" s="41"/>
      <c r="H86" s="41">
        <v>55</v>
      </c>
      <c r="I86" s="41"/>
      <c r="J86" s="41"/>
      <c r="K86" s="48">
        <f t="shared" si="6"/>
        <v>5</v>
      </c>
      <c r="L86" s="44">
        <f>SUM(feb!F86 + mrt!J86 + apr!M86+ mei!L86+ K86)</f>
        <v>23</v>
      </c>
      <c r="M86" s="45">
        <f t="shared" si="4"/>
        <v>431</v>
      </c>
      <c r="N86" s="46">
        <f>SUM(feb!H86 + mrt!L86 + apr!O86+ mei!N86+ M86)</f>
        <v>1524</v>
      </c>
    </row>
    <row r="87" spans="1:14" x14ac:dyDescent="0.25">
      <c r="A87" s="9" t="s">
        <v>67</v>
      </c>
      <c r="B87" s="41"/>
      <c r="C87" s="41"/>
      <c r="D87" s="41"/>
      <c r="E87" s="41"/>
      <c r="F87" s="41"/>
      <c r="G87" s="41"/>
      <c r="H87" s="41"/>
      <c r="I87" s="41"/>
      <c r="J87" s="41"/>
      <c r="K87" s="48">
        <f t="shared" si="6"/>
        <v>0</v>
      </c>
      <c r="L87" s="44">
        <f>SUM(feb!F87 + mrt!J87 + apr!M87+ mei!L87+ K87)</f>
        <v>1</v>
      </c>
      <c r="M87" s="45">
        <f t="shared" si="4"/>
        <v>0</v>
      </c>
      <c r="N87" s="46">
        <f>SUM(feb!H87 + mrt!L87 + apr!O87+ mei!N87+ M87)</f>
        <v>63</v>
      </c>
    </row>
    <row r="88" spans="1:14" x14ac:dyDescent="0.25">
      <c r="A88" s="9" t="s">
        <v>28</v>
      </c>
      <c r="B88" s="41">
        <v>52</v>
      </c>
      <c r="C88" s="41">
        <v>48</v>
      </c>
      <c r="D88" s="41"/>
      <c r="E88" s="41">
        <v>61</v>
      </c>
      <c r="F88" s="41">
        <v>66</v>
      </c>
      <c r="G88" s="41">
        <v>70</v>
      </c>
      <c r="H88" s="41"/>
      <c r="I88" s="41"/>
      <c r="J88" s="41"/>
      <c r="K88" s="48">
        <f t="shared" si="6"/>
        <v>5</v>
      </c>
      <c r="L88" s="44">
        <f>SUM(feb!F88 + mrt!J88 + apr!M88+ mei!L88+ K88)</f>
        <v>7</v>
      </c>
      <c r="M88" s="45">
        <f t="shared" si="4"/>
        <v>297</v>
      </c>
      <c r="N88" s="46">
        <f>SUM(feb!H88 + mrt!L88 + apr!O88+ mei!N88+ M88)</f>
        <v>435</v>
      </c>
    </row>
    <row r="89" spans="1:14" x14ac:dyDescent="0.25">
      <c r="A89" s="9" t="s">
        <v>45</v>
      </c>
      <c r="B89" s="41">
        <v>157</v>
      </c>
      <c r="C89" s="41">
        <v>80</v>
      </c>
      <c r="D89" s="41">
        <v>95</v>
      </c>
      <c r="E89" s="41">
        <v>143</v>
      </c>
      <c r="F89" s="41">
        <v>84</v>
      </c>
      <c r="G89" s="41">
        <v>130</v>
      </c>
      <c r="H89" s="41">
        <v>82</v>
      </c>
      <c r="I89" s="41">
        <v>138</v>
      </c>
      <c r="J89" s="41">
        <v>81</v>
      </c>
      <c r="K89" s="48">
        <f t="shared" si="6"/>
        <v>9</v>
      </c>
      <c r="L89" s="44">
        <f>SUM(feb!F89 + mrt!J89 + apr!M89+ mei!L89+ K89)</f>
        <v>31</v>
      </c>
      <c r="M89" s="45">
        <f t="shared" si="4"/>
        <v>990</v>
      </c>
      <c r="N89" s="46">
        <f>SUM(feb!H89 + mrt!L89 + apr!O89+ mei!N89+ M89)</f>
        <v>2897</v>
      </c>
    </row>
    <row r="90" spans="1:14" x14ac:dyDescent="0.25">
      <c r="A90" s="9" t="s">
        <v>154</v>
      </c>
      <c r="B90" s="41"/>
      <c r="C90" s="41"/>
      <c r="D90" s="41"/>
      <c r="E90" s="41"/>
      <c r="F90" s="41"/>
      <c r="G90" s="41"/>
      <c r="H90" s="41"/>
      <c r="I90" s="41"/>
      <c r="J90" s="41"/>
      <c r="K90" s="48">
        <f t="shared" ref="K90" si="7">COUNT(B90:J90)</f>
        <v>0</v>
      </c>
      <c r="L90" s="44">
        <f>SUM(feb!F90 + mrt!J90 + apr!M90+ mei!L90+ K90)</f>
        <v>0</v>
      </c>
      <c r="M90" s="45">
        <f t="shared" ref="M90" si="8">SUM(B90:J90)</f>
        <v>0</v>
      </c>
      <c r="N90" s="46">
        <f>SUM(feb!H90 + mrt!L90 + apr!O90+ mei!N90+ M90)</f>
        <v>0</v>
      </c>
    </row>
    <row r="91" spans="1:14" x14ac:dyDescent="0.25">
      <c r="A91" s="9" t="s">
        <v>64</v>
      </c>
      <c r="B91" s="41"/>
      <c r="C91" s="41"/>
      <c r="D91" s="41"/>
      <c r="E91" s="41"/>
      <c r="F91" s="41"/>
      <c r="G91" s="41"/>
      <c r="H91" s="41"/>
      <c r="I91" s="41"/>
      <c r="J91" s="41"/>
      <c r="K91" s="48">
        <f t="shared" si="6"/>
        <v>0</v>
      </c>
      <c r="L91" s="44">
        <f>SUM(feb!F91 + mrt!J91 + apr!M91+ mei!L91+ K91)</f>
        <v>1</v>
      </c>
      <c r="M91" s="45">
        <f t="shared" si="4"/>
        <v>0</v>
      </c>
      <c r="N91" s="46">
        <f>SUM(feb!H91 + mrt!L91 + apr!O91+ mei!N91+ M91)</f>
        <v>63</v>
      </c>
    </row>
    <row r="92" spans="1:14" x14ac:dyDescent="0.25">
      <c r="A92" s="9" t="s">
        <v>128</v>
      </c>
      <c r="B92" s="41"/>
      <c r="C92" s="41"/>
      <c r="D92" s="41">
        <v>62</v>
      </c>
      <c r="E92" s="41"/>
      <c r="F92" s="41"/>
      <c r="G92" s="41"/>
      <c r="H92" s="41">
        <v>71</v>
      </c>
      <c r="I92" s="41">
        <v>135</v>
      </c>
      <c r="J92" s="41"/>
      <c r="K92" s="48">
        <f t="shared" si="6"/>
        <v>3</v>
      </c>
      <c r="L92" s="44">
        <f>SUM(feb!F92 + mrt!J92 + apr!M92+ mei!L92+ K92)</f>
        <v>8</v>
      </c>
      <c r="M92" s="45">
        <f t="shared" ref="M92:M104" si="9">SUM(B92:J92)</f>
        <v>268</v>
      </c>
      <c r="N92" s="46">
        <f>SUM(feb!H92 + mrt!L92 + apr!O92+ mei!N92+ M92)</f>
        <v>534</v>
      </c>
    </row>
    <row r="93" spans="1:14" x14ac:dyDescent="0.25">
      <c r="A93" s="9" t="s">
        <v>101</v>
      </c>
      <c r="B93" s="41"/>
      <c r="C93" s="41"/>
      <c r="D93" s="41"/>
      <c r="E93" s="41"/>
      <c r="F93" s="41"/>
      <c r="G93" s="41"/>
      <c r="H93" s="41"/>
      <c r="I93" s="41"/>
      <c r="J93" s="41"/>
      <c r="K93" s="48">
        <f t="shared" si="6"/>
        <v>0</v>
      </c>
      <c r="L93" s="44">
        <f>SUM(feb!F93 + mrt!J93 + apr!M93+ mei!L93+ K93)</f>
        <v>0</v>
      </c>
      <c r="M93" s="45">
        <f t="shared" si="9"/>
        <v>0</v>
      </c>
      <c r="N93" s="46">
        <f>SUM(feb!H93 + mrt!L93 + apr!O93+ mei!N93+ M93)</f>
        <v>0</v>
      </c>
    </row>
    <row r="94" spans="1:14" ht="13.5" customHeight="1" x14ac:dyDescent="0.25">
      <c r="A94" s="9" t="s">
        <v>102</v>
      </c>
      <c r="B94" s="41"/>
      <c r="C94" s="41"/>
      <c r="D94" s="41"/>
      <c r="E94" s="41"/>
      <c r="F94" s="41"/>
      <c r="G94" s="41"/>
      <c r="H94" s="41"/>
      <c r="I94" s="41"/>
      <c r="J94" s="41"/>
      <c r="K94" s="48">
        <f t="shared" si="6"/>
        <v>0</v>
      </c>
      <c r="L94" s="44">
        <f>SUM(feb!F94 + mrt!J94 + apr!M94+ mei!L94+ K94)</f>
        <v>0</v>
      </c>
      <c r="M94" s="45">
        <f t="shared" si="9"/>
        <v>0</v>
      </c>
      <c r="N94" s="46">
        <f>SUM(feb!H94 + mrt!L94 + apr!O94+ mei!N94+ M94)</f>
        <v>0</v>
      </c>
    </row>
    <row r="95" spans="1:14" ht="13.5" customHeight="1" x14ac:dyDescent="0.25">
      <c r="A95" s="9" t="s">
        <v>86</v>
      </c>
      <c r="B95" s="41"/>
      <c r="C95" s="41"/>
      <c r="D95" s="41"/>
      <c r="E95" s="41"/>
      <c r="F95" s="41"/>
      <c r="G95" s="41"/>
      <c r="H95" s="41"/>
      <c r="I95" s="41"/>
      <c r="J95" s="41">
        <v>70</v>
      </c>
      <c r="K95" s="48">
        <f t="shared" si="6"/>
        <v>1</v>
      </c>
      <c r="L95" s="44">
        <f>SUM(feb!F95 + mrt!J95 + apr!M95+ mei!L95+ K95)</f>
        <v>3</v>
      </c>
      <c r="M95" s="45">
        <f t="shared" si="9"/>
        <v>70</v>
      </c>
      <c r="N95" s="46">
        <f>SUM(feb!H95 + mrt!L95 + apr!O95+ mei!N95+ M95)</f>
        <v>315</v>
      </c>
    </row>
    <row r="96" spans="1:14" x14ac:dyDescent="0.25">
      <c r="A96" s="9" t="s">
        <v>76</v>
      </c>
      <c r="B96" s="41"/>
      <c r="C96" s="41"/>
      <c r="D96" s="41"/>
      <c r="E96" s="41"/>
      <c r="F96" s="41"/>
      <c r="G96" s="41"/>
      <c r="H96" s="41"/>
      <c r="I96" s="41"/>
      <c r="J96" s="41"/>
      <c r="K96" s="48">
        <f t="shared" si="6"/>
        <v>0</v>
      </c>
      <c r="L96" s="44">
        <f>SUM(feb!F96 + mrt!J96 + apr!M96+ mei!L96+ K96)</f>
        <v>0</v>
      </c>
      <c r="M96" s="45">
        <f t="shared" si="9"/>
        <v>0</v>
      </c>
      <c r="N96" s="46">
        <f>SUM(feb!H96 + mrt!L96 + apr!O96+ mei!N96+ M96)</f>
        <v>0</v>
      </c>
    </row>
    <row r="97" spans="1:14" x14ac:dyDescent="0.25">
      <c r="A97" s="9" t="s">
        <v>80</v>
      </c>
      <c r="B97" s="41"/>
      <c r="C97" s="41"/>
      <c r="D97" s="41"/>
      <c r="E97" s="41"/>
      <c r="F97" s="41"/>
      <c r="G97" s="41"/>
      <c r="H97" s="41"/>
      <c r="I97" s="41"/>
      <c r="J97" s="41"/>
      <c r="K97" s="48">
        <f t="shared" si="6"/>
        <v>0</v>
      </c>
      <c r="L97" s="44">
        <f>SUM(feb!F97 + mrt!J97 + apr!M97+ mei!L97+ K97)</f>
        <v>0</v>
      </c>
      <c r="M97" s="45">
        <f t="shared" si="9"/>
        <v>0</v>
      </c>
      <c r="N97" s="46">
        <f>SUM(feb!H97 + mrt!L97 + apr!O97+ mei!N97+ M97)</f>
        <v>0</v>
      </c>
    </row>
    <row r="98" spans="1:14" x14ac:dyDescent="0.25">
      <c r="A98" s="18" t="s">
        <v>118</v>
      </c>
      <c r="B98" s="41"/>
      <c r="C98" s="41"/>
      <c r="D98" s="41"/>
      <c r="E98" s="41"/>
      <c r="F98" s="41"/>
      <c r="G98" s="41"/>
      <c r="H98" s="41"/>
      <c r="I98" s="41"/>
      <c r="J98" s="41"/>
      <c r="K98" s="48">
        <f t="shared" si="6"/>
        <v>0</v>
      </c>
      <c r="L98" s="44">
        <f>SUM(feb!F98 + mrt!J98 + apr!M98+ mei!L98+ K98)</f>
        <v>0</v>
      </c>
      <c r="M98" s="45">
        <f t="shared" si="9"/>
        <v>0</v>
      </c>
      <c r="N98" s="46">
        <f>SUM(feb!H98 + mrt!L98 + apr!O98+ mei!N98+ M98)</f>
        <v>0</v>
      </c>
    </row>
    <row r="99" spans="1:14" x14ac:dyDescent="0.25">
      <c r="A99" s="18" t="s">
        <v>103</v>
      </c>
      <c r="B99" s="41"/>
      <c r="C99" s="41"/>
      <c r="D99" s="41">
        <v>87</v>
      </c>
      <c r="E99" s="41"/>
      <c r="F99" s="41"/>
      <c r="G99" s="41"/>
      <c r="H99" s="41">
        <v>80</v>
      </c>
      <c r="I99" s="41"/>
      <c r="J99" s="41"/>
      <c r="K99" s="48">
        <f t="shared" si="6"/>
        <v>2</v>
      </c>
      <c r="L99" s="44">
        <f>SUM(feb!F99 + mrt!J99 + apr!M99+ mei!L99+ K99)</f>
        <v>11</v>
      </c>
      <c r="M99" s="45">
        <f t="shared" si="9"/>
        <v>167</v>
      </c>
      <c r="N99" s="46">
        <f>SUM(feb!H99 + mrt!L99 + apr!O99+ mei!N99+ M99)</f>
        <v>753</v>
      </c>
    </row>
    <row r="100" spans="1:14" x14ac:dyDescent="0.25">
      <c r="A100" s="18" t="s">
        <v>145</v>
      </c>
      <c r="B100" s="41"/>
      <c r="C100" s="41"/>
      <c r="D100" s="41"/>
      <c r="E100" s="41"/>
      <c r="F100" s="41"/>
      <c r="G100" s="41"/>
      <c r="H100" s="41"/>
      <c r="I100" s="41"/>
      <c r="J100" s="41"/>
      <c r="K100" s="48">
        <f t="shared" si="6"/>
        <v>0</v>
      </c>
      <c r="L100" s="44">
        <f>SUM(feb!F100 + mrt!J100 + apr!M100+ mei!L100+ K100)</f>
        <v>14</v>
      </c>
      <c r="M100" s="45">
        <f t="shared" ref="M100" si="10">SUM(B100:J100)</f>
        <v>0</v>
      </c>
      <c r="N100" s="46">
        <f>SUM(feb!H100 + mrt!L100 + apr!O100+ mei!N100+ M100)</f>
        <v>1153</v>
      </c>
    </row>
    <row r="101" spans="1:14" x14ac:dyDescent="0.25">
      <c r="A101" s="18" t="s">
        <v>106</v>
      </c>
      <c r="B101" s="41">
        <v>121</v>
      </c>
      <c r="C101" s="41">
        <v>81</v>
      </c>
      <c r="D101" s="41">
        <v>87</v>
      </c>
      <c r="E101" s="41">
        <v>143</v>
      </c>
      <c r="F101" s="41">
        <v>84</v>
      </c>
      <c r="G101" s="41">
        <v>133</v>
      </c>
      <c r="H101" s="41"/>
      <c r="I101" s="41">
        <v>108</v>
      </c>
      <c r="J101" s="41"/>
      <c r="K101" s="48">
        <f t="shared" si="6"/>
        <v>7</v>
      </c>
      <c r="L101" s="44">
        <f>SUM(feb!F101 + mrt!J101 + apr!M101+ mei!L101+ K101)</f>
        <v>29</v>
      </c>
      <c r="M101" s="45">
        <f t="shared" si="9"/>
        <v>757</v>
      </c>
      <c r="N101" s="46">
        <f>SUM(feb!H101 + mrt!L101 + apr!O101+ mei!N101+ M101)</f>
        <v>2503</v>
      </c>
    </row>
    <row r="102" spans="1:14" x14ac:dyDescent="0.25">
      <c r="A102" s="18" t="s">
        <v>104</v>
      </c>
      <c r="B102" s="41"/>
      <c r="C102" s="41"/>
      <c r="D102" s="41"/>
      <c r="E102" s="41"/>
      <c r="F102" s="41"/>
      <c r="G102" s="41"/>
      <c r="H102" s="41"/>
      <c r="I102" s="41"/>
      <c r="J102" s="41"/>
      <c r="K102" s="48">
        <f t="shared" si="6"/>
        <v>0</v>
      </c>
      <c r="L102" s="44">
        <f>SUM(feb!F102 + mrt!J102 + apr!M102+ mei!L102+ K102)</f>
        <v>14</v>
      </c>
      <c r="M102" s="45">
        <f t="shared" si="9"/>
        <v>0</v>
      </c>
      <c r="N102" s="46">
        <f>SUM(feb!H102 + mrt!L102 + apr!O102+ mei!N102+ M102)</f>
        <v>1134</v>
      </c>
    </row>
    <row r="103" spans="1:14" x14ac:dyDescent="0.25">
      <c r="A103" s="18" t="s">
        <v>77</v>
      </c>
      <c r="B103" s="41">
        <v>52</v>
      </c>
      <c r="C103" s="41">
        <v>48</v>
      </c>
      <c r="D103" s="41">
        <v>62</v>
      </c>
      <c r="E103" s="41">
        <v>143</v>
      </c>
      <c r="F103" s="41"/>
      <c r="G103" s="41">
        <v>71</v>
      </c>
      <c r="H103" s="41">
        <v>55</v>
      </c>
      <c r="I103" s="41"/>
      <c r="J103" s="41"/>
      <c r="K103" s="48">
        <f t="shared" si="6"/>
        <v>6</v>
      </c>
      <c r="L103" s="44">
        <f>SUM(feb!F103 + mrt!J103 + apr!M103+ mei!L103+ K103)</f>
        <v>26</v>
      </c>
      <c r="M103" s="45">
        <f t="shared" si="9"/>
        <v>431</v>
      </c>
      <c r="N103" s="46">
        <f>SUM(feb!H103 + mrt!L103 + apr!O103+ mei!N103+ M103)</f>
        <v>1653</v>
      </c>
    </row>
    <row r="104" spans="1:14" ht="13.8" thickBot="1" x14ac:dyDescent="0.3">
      <c r="A104" s="10" t="s">
        <v>23</v>
      </c>
      <c r="B104" s="47"/>
      <c r="C104" s="47"/>
      <c r="D104" s="47"/>
      <c r="E104" s="47">
        <v>61</v>
      </c>
      <c r="F104" s="47">
        <v>66</v>
      </c>
      <c r="G104" s="47">
        <v>70</v>
      </c>
      <c r="H104" s="47">
        <v>52</v>
      </c>
      <c r="I104" s="51"/>
      <c r="J104" s="47"/>
      <c r="K104" s="68">
        <f t="shared" si="6"/>
        <v>4</v>
      </c>
      <c r="L104" s="65">
        <f>SUM(feb!F104 + mrt!J104 + apr!M104+ mei!L104+ K104)</f>
        <v>9</v>
      </c>
      <c r="M104" s="66">
        <f t="shared" si="9"/>
        <v>249</v>
      </c>
      <c r="N104" s="67">
        <f>SUM(feb!H104 + mrt!L104 + apr!O104+ mei!N104+ M104)</f>
        <v>532</v>
      </c>
    </row>
  </sheetData>
  <mergeCells count="4">
    <mergeCell ref="M2:M3"/>
    <mergeCell ref="N2:N3"/>
    <mergeCell ref="K2:K3"/>
    <mergeCell ref="L2:L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zoomScale="130" zoomScaleNormal="130" workbookViewId="0">
      <pane ySplit="3" topLeftCell="A4" activePane="bottomLeft" state="frozen"/>
      <selection pane="bottomLeft"/>
    </sheetView>
  </sheetViews>
  <sheetFormatPr defaultColWidth="9.109375" defaultRowHeight="13.2" x14ac:dyDescent="0.25"/>
  <cols>
    <col min="1" max="1" width="16.6640625" style="4" customWidth="1"/>
    <col min="2" max="12" width="4" style="4" customWidth="1"/>
    <col min="13" max="16" width="5.6640625" style="4" customWidth="1"/>
    <col min="17" max="16384" width="9.109375" style="4"/>
  </cols>
  <sheetData>
    <row r="1" spans="1:16" ht="27.75" customHeight="1" thickBot="1" x14ac:dyDescent="0.35">
      <c r="A1" s="26" t="s">
        <v>134</v>
      </c>
      <c r="P1" s="27" t="s">
        <v>29</v>
      </c>
    </row>
    <row r="2" spans="1:16" s="6" customFormat="1" ht="54.75" customHeight="1" x14ac:dyDescent="0.25">
      <c r="A2" s="14"/>
      <c r="B2" s="13" t="s">
        <v>0</v>
      </c>
      <c r="C2" s="13" t="s">
        <v>1</v>
      </c>
      <c r="D2" s="13" t="s">
        <v>0</v>
      </c>
      <c r="E2" s="13" t="s">
        <v>1</v>
      </c>
      <c r="F2" s="13" t="s">
        <v>0</v>
      </c>
      <c r="G2" s="13" t="s">
        <v>1</v>
      </c>
      <c r="H2" s="13" t="s">
        <v>135</v>
      </c>
      <c r="I2" s="13" t="s">
        <v>0</v>
      </c>
      <c r="J2" s="13" t="s">
        <v>1</v>
      </c>
      <c r="K2" s="13" t="s">
        <v>0</v>
      </c>
      <c r="L2" s="13" t="s">
        <v>1</v>
      </c>
      <c r="M2" s="120" t="s">
        <v>150</v>
      </c>
      <c r="N2" s="118" t="s">
        <v>32</v>
      </c>
      <c r="O2" s="112" t="s">
        <v>30</v>
      </c>
      <c r="P2" s="114" t="s">
        <v>31</v>
      </c>
    </row>
    <row r="3" spans="1:16" ht="18" customHeight="1" thickBot="1" x14ac:dyDescent="0.3">
      <c r="A3" s="15"/>
      <c r="B3" s="3">
        <v>1</v>
      </c>
      <c r="C3" s="3">
        <v>2</v>
      </c>
      <c r="D3" s="3">
        <v>8</v>
      </c>
      <c r="E3" s="3">
        <v>9</v>
      </c>
      <c r="F3" s="3">
        <v>15</v>
      </c>
      <c r="G3" s="3">
        <v>16</v>
      </c>
      <c r="H3" s="3">
        <v>21</v>
      </c>
      <c r="I3" s="3">
        <v>22</v>
      </c>
      <c r="J3" s="3">
        <v>23</v>
      </c>
      <c r="K3" s="39">
        <v>29</v>
      </c>
      <c r="L3" s="39">
        <v>30</v>
      </c>
      <c r="M3" s="121"/>
      <c r="N3" s="119"/>
      <c r="O3" s="113"/>
      <c r="P3" s="115"/>
    </row>
    <row r="4" spans="1:16" x14ac:dyDescent="0.25">
      <c r="A4" s="9" t="s">
        <v>87</v>
      </c>
      <c r="B4" s="41"/>
      <c r="C4" s="41"/>
      <c r="D4" s="41"/>
      <c r="E4" s="41">
        <v>80</v>
      </c>
      <c r="F4" s="41"/>
      <c r="G4" s="41"/>
      <c r="H4" s="41"/>
      <c r="I4" s="41"/>
      <c r="J4" s="41">
        <v>78</v>
      </c>
      <c r="K4" s="42">
        <v>113</v>
      </c>
      <c r="L4" s="42">
        <v>89</v>
      </c>
      <c r="M4" s="48">
        <f>COUNT(B4:L4)</f>
        <v>4</v>
      </c>
      <c r="N4" s="52">
        <f>SUM(feb!F4 + mrt!J4 + apr!M4+ mei!L4+ jun!K4+ M4)</f>
        <v>14</v>
      </c>
      <c r="O4" s="45">
        <f>SUM(B4:L4)</f>
        <v>360</v>
      </c>
      <c r="P4" s="46">
        <f>SUM(feb!H4 + mrt!L4 + apr!O4+ mei!N4+ jun!M4+ O4)</f>
        <v>1439</v>
      </c>
    </row>
    <row r="5" spans="1:16" x14ac:dyDescent="0.25">
      <c r="A5" s="9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2"/>
      <c r="L5" s="42"/>
      <c r="M5" s="48">
        <f t="shared" ref="M5:M68" si="0">COUNT(B5:L5)</f>
        <v>0</v>
      </c>
      <c r="N5" s="52">
        <f>SUM(feb!F5 + mrt!J5 + apr!M5+ mei!L5+ jun!K5+ M5)</f>
        <v>2</v>
      </c>
      <c r="O5" s="45">
        <f t="shared" ref="O5:O62" si="1">SUM(B5:L5)</f>
        <v>0</v>
      </c>
      <c r="P5" s="46">
        <f>SUM(feb!H5 + mrt!L5 + apr!O5+ mei!N5+ jun!M5+ O5)</f>
        <v>133</v>
      </c>
    </row>
    <row r="6" spans="1:16" x14ac:dyDescent="0.25">
      <c r="A6" s="9" t="s">
        <v>24</v>
      </c>
      <c r="B6" s="41"/>
      <c r="C6" s="41"/>
      <c r="D6" s="41"/>
      <c r="E6" s="41"/>
      <c r="F6" s="41"/>
      <c r="G6" s="41"/>
      <c r="H6" s="41"/>
      <c r="I6" s="41"/>
      <c r="J6" s="41"/>
      <c r="K6" s="42"/>
      <c r="L6" s="42"/>
      <c r="M6" s="48">
        <f t="shared" si="0"/>
        <v>0</v>
      </c>
      <c r="N6" s="52">
        <f>SUM(feb!F6 + mrt!J6 + apr!M6+ mei!L6+ jun!K6+ M6)</f>
        <v>0</v>
      </c>
      <c r="O6" s="45">
        <f t="shared" si="1"/>
        <v>0</v>
      </c>
      <c r="P6" s="46">
        <f>SUM(feb!H6 + mrt!L6 + apr!O6+ mei!N6+ jun!M6+ O6)</f>
        <v>0</v>
      </c>
    </row>
    <row r="7" spans="1:16" x14ac:dyDescent="0.25">
      <c r="A7" s="9" t="s">
        <v>65</v>
      </c>
      <c r="B7" s="41"/>
      <c r="C7" s="41"/>
      <c r="D7" s="41"/>
      <c r="E7" s="41"/>
      <c r="F7" s="41"/>
      <c r="G7" s="41"/>
      <c r="H7" s="41"/>
      <c r="I7" s="41"/>
      <c r="J7" s="41"/>
      <c r="K7" s="42"/>
      <c r="L7" s="42"/>
      <c r="M7" s="48">
        <f t="shared" si="0"/>
        <v>0</v>
      </c>
      <c r="N7" s="52">
        <f>SUM(feb!F7 + mrt!J7 + apr!M7+ mei!L7+ jun!K7+ M7)</f>
        <v>3</v>
      </c>
      <c r="O7" s="45">
        <f t="shared" si="1"/>
        <v>0</v>
      </c>
      <c r="P7" s="46">
        <f>SUM(feb!H7 + mrt!L7 + apr!O7+ mei!N7+ jun!M7+ O7)</f>
        <v>186</v>
      </c>
    </row>
    <row r="8" spans="1:16" x14ac:dyDescent="0.25">
      <c r="A8" s="9" t="s">
        <v>58</v>
      </c>
      <c r="B8" s="41"/>
      <c r="C8" s="41"/>
      <c r="D8" s="41"/>
      <c r="E8" s="41"/>
      <c r="F8" s="41"/>
      <c r="G8" s="41"/>
      <c r="H8" s="41"/>
      <c r="I8" s="41"/>
      <c r="J8" s="41"/>
      <c r="K8" s="42"/>
      <c r="L8" s="42"/>
      <c r="M8" s="48">
        <f t="shared" si="0"/>
        <v>0</v>
      </c>
      <c r="N8" s="52">
        <f>SUM(feb!F8 + mrt!J8 + apr!M8+ mei!L8+ jun!K8+ M8)</f>
        <v>0</v>
      </c>
      <c r="O8" s="45">
        <f t="shared" si="1"/>
        <v>0</v>
      </c>
      <c r="P8" s="46">
        <f>SUM(feb!H8 + mrt!L8 + apr!O8+ mei!N8+ jun!M8+ O8)</f>
        <v>0</v>
      </c>
    </row>
    <row r="9" spans="1:16" x14ac:dyDescent="0.25">
      <c r="A9" s="9" t="s">
        <v>62</v>
      </c>
      <c r="B9" s="41"/>
      <c r="C9" s="41">
        <v>79</v>
      </c>
      <c r="D9" s="41"/>
      <c r="E9" s="41">
        <v>81</v>
      </c>
      <c r="F9" s="41">
        <v>117</v>
      </c>
      <c r="G9" s="41"/>
      <c r="H9" s="41">
        <v>81</v>
      </c>
      <c r="I9" s="41"/>
      <c r="J9" s="41">
        <v>82</v>
      </c>
      <c r="K9" s="42">
        <v>113</v>
      </c>
      <c r="L9" s="42">
        <v>75</v>
      </c>
      <c r="M9" s="48">
        <f t="shared" si="0"/>
        <v>7</v>
      </c>
      <c r="N9" s="52">
        <f>SUM(feb!F9 + mrt!J9 + apr!M9+ mei!L9+ jun!K9+ M9)</f>
        <v>20</v>
      </c>
      <c r="O9" s="45">
        <f t="shared" si="1"/>
        <v>628</v>
      </c>
      <c r="P9" s="46">
        <f>SUM(feb!H9 + mrt!L9 + apr!O9+ mei!N9+ jun!M9+ O9)</f>
        <v>1567</v>
      </c>
    </row>
    <row r="10" spans="1:16" x14ac:dyDescent="0.25">
      <c r="A10" s="9" t="s">
        <v>3</v>
      </c>
      <c r="B10" s="41"/>
      <c r="C10" s="41"/>
      <c r="D10" s="41"/>
      <c r="E10" s="41"/>
      <c r="F10" s="41"/>
      <c r="G10" s="41"/>
      <c r="H10" s="41"/>
      <c r="I10" s="41"/>
      <c r="J10" s="41"/>
      <c r="K10" s="42"/>
      <c r="L10" s="42">
        <v>87</v>
      </c>
      <c r="M10" s="48">
        <f t="shared" si="0"/>
        <v>1</v>
      </c>
      <c r="N10" s="52">
        <f>SUM(feb!F10 + mrt!J10 + apr!M10+ mei!L10+ jun!K10+ M10)</f>
        <v>24</v>
      </c>
      <c r="O10" s="45">
        <f t="shared" si="1"/>
        <v>87</v>
      </c>
      <c r="P10" s="46">
        <f>SUM(feb!H10 + mrt!L10 + apr!O10+ mei!N10+ jun!M10+ O10)</f>
        <v>2079</v>
      </c>
    </row>
    <row r="11" spans="1:16" x14ac:dyDescent="0.25">
      <c r="A11" s="9" t="s">
        <v>61</v>
      </c>
      <c r="B11" s="41"/>
      <c r="C11" s="41">
        <v>92</v>
      </c>
      <c r="D11" s="41"/>
      <c r="E11" s="41"/>
      <c r="F11" s="41">
        <v>120</v>
      </c>
      <c r="G11" s="41">
        <v>87</v>
      </c>
      <c r="H11" s="41"/>
      <c r="I11" s="41"/>
      <c r="J11" s="41"/>
      <c r="K11" s="42"/>
      <c r="L11" s="42"/>
      <c r="M11" s="48">
        <f t="shared" si="0"/>
        <v>3</v>
      </c>
      <c r="N11" s="52">
        <f>SUM(feb!F11 + mrt!J11 + apr!M11+ mei!L11+ jun!K11+ M11)</f>
        <v>23</v>
      </c>
      <c r="O11" s="45">
        <f t="shared" si="1"/>
        <v>299</v>
      </c>
      <c r="P11" s="46">
        <f>SUM(feb!H11 + mrt!L11 + apr!O11+ mei!N11+ jun!M11+ O11)</f>
        <v>1911</v>
      </c>
    </row>
    <row r="12" spans="1:16" x14ac:dyDescent="0.25">
      <c r="A12" s="9" t="s">
        <v>46</v>
      </c>
      <c r="B12" s="41"/>
      <c r="C12" s="41">
        <v>79</v>
      </c>
      <c r="D12" s="41">
        <v>83</v>
      </c>
      <c r="E12" s="41">
        <v>81</v>
      </c>
      <c r="F12" s="41"/>
      <c r="G12" s="41">
        <v>81</v>
      </c>
      <c r="H12" s="41">
        <v>81</v>
      </c>
      <c r="I12" s="41">
        <v>135</v>
      </c>
      <c r="J12" s="41">
        <v>82</v>
      </c>
      <c r="K12" s="42">
        <v>113</v>
      </c>
      <c r="L12" s="42">
        <v>134</v>
      </c>
      <c r="M12" s="48">
        <f t="shared" si="0"/>
        <v>9</v>
      </c>
      <c r="N12" s="52">
        <f>SUM(feb!F12 + mrt!J12 + apr!M12+ mei!L12+ jun!K12+ M12)</f>
        <v>38</v>
      </c>
      <c r="O12" s="45">
        <f t="shared" si="1"/>
        <v>869</v>
      </c>
      <c r="P12" s="46">
        <f>SUM(feb!H12 + mrt!L12 + apr!O12+ mei!N12+ jun!M12+ O12)</f>
        <v>3248</v>
      </c>
    </row>
    <row r="13" spans="1:16" x14ac:dyDescent="0.25">
      <c r="A13" s="9" t="s">
        <v>50</v>
      </c>
      <c r="B13" s="41"/>
      <c r="C13" s="41">
        <v>92</v>
      </c>
      <c r="D13" s="41">
        <v>134</v>
      </c>
      <c r="E13" s="41"/>
      <c r="F13" s="41">
        <v>120</v>
      </c>
      <c r="G13" s="41"/>
      <c r="H13" s="41">
        <v>86</v>
      </c>
      <c r="I13" s="41">
        <v>117</v>
      </c>
      <c r="J13" s="41">
        <v>77</v>
      </c>
      <c r="K13" s="42">
        <v>138</v>
      </c>
      <c r="L13" s="42"/>
      <c r="M13" s="48">
        <f t="shared" si="0"/>
        <v>7</v>
      </c>
      <c r="N13" s="52">
        <f>SUM(feb!F13 + mrt!J13 + apr!M13+ mei!L13+ jun!K13+ M13)</f>
        <v>33</v>
      </c>
      <c r="O13" s="45">
        <f t="shared" si="1"/>
        <v>764</v>
      </c>
      <c r="P13" s="46">
        <f>SUM(feb!H13 + mrt!L13 + apr!O13+ mei!N13+ jun!M13+ O13)</f>
        <v>3106</v>
      </c>
    </row>
    <row r="14" spans="1:16" x14ac:dyDescent="0.25">
      <c r="A14" s="9" t="s">
        <v>47</v>
      </c>
      <c r="B14" s="41"/>
      <c r="C14" s="41"/>
      <c r="D14" s="41">
        <v>83</v>
      </c>
      <c r="E14" s="41"/>
      <c r="F14" s="41"/>
      <c r="G14" s="41"/>
      <c r="H14" s="41"/>
      <c r="I14" s="41"/>
      <c r="J14" s="41"/>
      <c r="K14" s="42"/>
      <c r="L14" s="42"/>
      <c r="M14" s="48">
        <f t="shared" si="0"/>
        <v>1</v>
      </c>
      <c r="N14" s="52">
        <f>SUM(feb!F14 + mrt!J14 + apr!M14+ mei!L14+ jun!K14+ M14)</f>
        <v>2</v>
      </c>
      <c r="O14" s="45">
        <f t="shared" si="1"/>
        <v>83</v>
      </c>
      <c r="P14" s="46">
        <f>SUM(feb!H14 + mrt!L14 + apr!O14+ mei!N14+ jun!M14+ O14)</f>
        <v>163</v>
      </c>
    </row>
    <row r="15" spans="1:16" x14ac:dyDescent="0.25">
      <c r="A15" s="9" t="s">
        <v>54</v>
      </c>
      <c r="B15" s="41"/>
      <c r="C15" s="41">
        <v>79</v>
      </c>
      <c r="D15" s="41">
        <v>75</v>
      </c>
      <c r="E15" s="41"/>
      <c r="F15" s="41">
        <v>117</v>
      </c>
      <c r="G15" s="41"/>
      <c r="H15" s="41"/>
      <c r="I15" s="41"/>
      <c r="J15" s="41"/>
      <c r="K15" s="42"/>
      <c r="L15" s="42"/>
      <c r="M15" s="48">
        <f t="shared" si="0"/>
        <v>3</v>
      </c>
      <c r="N15" s="52">
        <f>SUM(feb!F15 + mrt!J15 + apr!M15+ mei!L15+ jun!K15+ M15)</f>
        <v>22</v>
      </c>
      <c r="O15" s="45">
        <f t="shared" si="1"/>
        <v>271</v>
      </c>
      <c r="P15" s="46">
        <f>SUM(feb!H15 + mrt!L15 + apr!O15+ mei!N15+ jun!M15+ O15)</f>
        <v>2023</v>
      </c>
    </row>
    <row r="16" spans="1:16" x14ac:dyDescent="0.25">
      <c r="A16" s="9" t="s">
        <v>126</v>
      </c>
      <c r="B16" s="41"/>
      <c r="C16" s="41">
        <v>50</v>
      </c>
      <c r="D16" s="41">
        <v>108</v>
      </c>
      <c r="E16" s="41">
        <v>50</v>
      </c>
      <c r="F16" s="41">
        <v>82</v>
      </c>
      <c r="G16" s="41">
        <v>62</v>
      </c>
      <c r="H16" s="41"/>
      <c r="I16" s="41"/>
      <c r="J16" s="41"/>
      <c r="K16" s="42"/>
      <c r="L16" s="42"/>
      <c r="M16" s="48">
        <f t="shared" si="0"/>
        <v>5</v>
      </c>
      <c r="N16" s="52">
        <f>SUM(feb!F16 + mrt!J16 + apr!M16+ mei!L16+ jun!K16+ M16)</f>
        <v>34</v>
      </c>
      <c r="O16" s="45">
        <f t="shared" ref="O16" si="2">SUM(B16:L16)</f>
        <v>352</v>
      </c>
      <c r="P16" s="46">
        <f>SUM(feb!H16 + mrt!L16 + apr!O16+ mei!N16+ jun!M16+ O16)</f>
        <v>2268</v>
      </c>
    </row>
    <row r="17" spans="1:16" x14ac:dyDescent="0.25">
      <c r="A17" s="9" t="s">
        <v>117</v>
      </c>
      <c r="B17" s="41"/>
      <c r="C17" s="41"/>
      <c r="D17" s="41">
        <v>83</v>
      </c>
      <c r="E17" s="41">
        <v>81</v>
      </c>
      <c r="F17" s="41">
        <v>117</v>
      </c>
      <c r="G17" s="41">
        <v>81</v>
      </c>
      <c r="H17" s="41">
        <v>81</v>
      </c>
      <c r="I17" s="41">
        <v>135</v>
      </c>
      <c r="J17" s="41"/>
      <c r="K17" s="42"/>
      <c r="L17" s="42">
        <v>75</v>
      </c>
      <c r="M17" s="48">
        <f t="shared" si="0"/>
        <v>7</v>
      </c>
      <c r="N17" s="52">
        <f>SUM(feb!F17 + mrt!J17 + apr!M17+ mei!L17+ jun!K17+ M17)</f>
        <v>31</v>
      </c>
      <c r="O17" s="45">
        <f t="shared" si="1"/>
        <v>653</v>
      </c>
      <c r="P17" s="46">
        <f>SUM(feb!H17 + mrt!L17 + apr!O17+ mei!N17+ jun!M17+ O17)</f>
        <v>2664</v>
      </c>
    </row>
    <row r="18" spans="1:16" x14ac:dyDescent="0.25">
      <c r="A18" s="9" t="s">
        <v>68</v>
      </c>
      <c r="B18" s="41"/>
      <c r="C18" s="41"/>
      <c r="D18" s="41"/>
      <c r="E18" s="41">
        <v>45</v>
      </c>
      <c r="F18" s="41"/>
      <c r="G18" s="41"/>
      <c r="H18" s="41"/>
      <c r="I18" s="41"/>
      <c r="J18" s="41">
        <v>50</v>
      </c>
      <c r="K18" s="42"/>
      <c r="L18" s="42"/>
      <c r="M18" s="48">
        <f t="shared" si="0"/>
        <v>2</v>
      </c>
      <c r="N18" s="52">
        <f>SUM(feb!F18 + mrt!J18 + apr!M18+ mei!L18+ jun!K18+ M18)</f>
        <v>16</v>
      </c>
      <c r="O18" s="45">
        <f t="shared" si="1"/>
        <v>95</v>
      </c>
      <c r="P18" s="46">
        <f>SUM(feb!H18 + mrt!L18 + apr!O18+ mei!N18+ jun!M18+ O18)</f>
        <v>850</v>
      </c>
    </row>
    <row r="19" spans="1:16" x14ac:dyDescent="0.25">
      <c r="A19" s="9" t="s">
        <v>99</v>
      </c>
      <c r="B19" s="41"/>
      <c r="C19" s="41"/>
      <c r="D19" s="41">
        <v>108</v>
      </c>
      <c r="E19" s="41"/>
      <c r="F19" s="41"/>
      <c r="G19" s="41"/>
      <c r="H19" s="41"/>
      <c r="I19" s="41"/>
      <c r="J19" s="41"/>
      <c r="K19" s="42"/>
      <c r="L19" s="42"/>
      <c r="M19" s="48">
        <f t="shared" si="0"/>
        <v>1</v>
      </c>
      <c r="N19" s="52">
        <f>SUM(feb!F19 + mrt!J19 + apr!M19+ mei!L19+ jun!K19+ M19)</f>
        <v>17</v>
      </c>
      <c r="O19" s="45">
        <f t="shared" si="1"/>
        <v>108</v>
      </c>
      <c r="P19" s="46">
        <f>SUM(feb!H19 + mrt!L19 + apr!O19+ mei!N19+ jun!M19+ O19)</f>
        <v>1062</v>
      </c>
    </row>
    <row r="20" spans="1:16" x14ac:dyDescent="0.25">
      <c r="A20" s="9" t="s">
        <v>4</v>
      </c>
      <c r="B20" s="41"/>
      <c r="C20" s="41"/>
      <c r="D20" s="41"/>
      <c r="E20" s="41"/>
      <c r="F20" s="41"/>
      <c r="G20" s="41"/>
      <c r="H20" s="41"/>
      <c r="I20" s="41"/>
      <c r="J20" s="41"/>
      <c r="K20" s="42"/>
      <c r="L20" s="42"/>
      <c r="M20" s="48">
        <f t="shared" si="0"/>
        <v>0</v>
      </c>
      <c r="N20" s="52">
        <f>SUM(feb!F20 + mrt!J20 + apr!M20+ mei!L20+ jun!K20+ M20)</f>
        <v>0</v>
      </c>
      <c r="O20" s="45">
        <f t="shared" si="1"/>
        <v>0</v>
      </c>
      <c r="P20" s="46">
        <f>SUM(feb!H20 + mrt!L20 + apr!O20+ mei!N20+ jun!M20+ O20)</f>
        <v>0</v>
      </c>
    </row>
    <row r="21" spans="1:16" x14ac:dyDescent="0.25">
      <c r="A21" s="9" t="s">
        <v>73</v>
      </c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2"/>
      <c r="M21" s="48">
        <f t="shared" si="0"/>
        <v>0</v>
      </c>
      <c r="N21" s="52">
        <f>SUM(feb!F21 + mrt!J21 + apr!M21+ mei!L21+ jun!K21+ M21)</f>
        <v>7</v>
      </c>
      <c r="O21" s="45">
        <f t="shared" si="1"/>
        <v>0</v>
      </c>
      <c r="P21" s="46">
        <f>SUM(feb!H21 + mrt!L21 + apr!O21+ mei!N21+ jun!M21+ O21)</f>
        <v>410</v>
      </c>
    </row>
    <row r="22" spans="1:16" x14ac:dyDescent="0.25">
      <c r="A22" s="9" t="s">
        <v>85</v>
      </c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2"/>
      <c r="M22" s="48">
        <f t="shared" si="0"/>
        <v>0</v>
      </c>
      <c r="N22" s="52">
        <f>SUM(feb!F22 + mrt!J22 + apr!M22+ mei!L22+ jun!K22+ M22)</f>
        <v>11</v>
      </c>
      <c r="O22" s="45">
        <f t="shared" si="1"/>
        <v>0</v>
      </c>
      <c r="P22" s="46">
        <f>SUM(feb!H22 + mrt!L22 + apr!O22+ mei!N22+ jun!M22+ O22)</f>
        <v>984</v>
      </c>
    </row>
    <row r="23" spans="1:16" x14ac:dyDescent="0.25">
      <c r="A23" s="9" t="s">
        <v>5</v>
      </c>
      <c r="B23" s="41"/>
      <c r="C23" s="41">
        <v>92</v>
      </c>
      <c r="D23" s="41">
        <v>134</v>
      </c>
      <c r="E23" s="41">
        <v>82</v>
      </c>
      <c r="F23" s="41">
        <v>120</v>
      </c>
      <c r="G23" s="41">
        <v>87</v>
      </c>
      <c r="H23" s="41">
        <v>86</v>
      </c>
      <c r="I23" s="41">
        <v>117</v>
      </c>
      <c r="J23" s="41">
        <v>77</v>
      </c>
      <c r="K23" s="42">
        <v>138</v>
      </c>
      <c r="L23" s="42">
        <v>87</v>
      </c>
      <c r="M23" s="48">
        <f t="shared" si="0"/>
        <v>10</v>
      </c>
      <c r="N23" s="52">
        <f>SUM(feb!F23 + mrt!J23 + apr!M23+ mei!L23+ jun!K23+ M23)</f>
        <v>31</v>
      </c>
      <c r="O23" s="45">
        <f t="shared" si="1"/>
        <v>1020</v>
      </c>
      <c r="P23" s="46">
        <f>SUM(feb!H23 + mrt!L23 + apr!O23+ mei!N23+ jun!M23+ O23)</f>
        <v>2943</v>
      </c>
    </row>
    <row r="24" spans="1:16" x14ac:dyDescent="0.25">
      <c r="A24" s="9" t="s">
        <v>90</v>
      </c>
      <c r="B24" s="41"/>
      <c r="C24" s="41"/>
      <c r="D24" s="41"/>
      <c r="E24" s="41"/>
      <c r="F24" s="41"/>
      <c r="G24" s="41"/>
      <c r="H24" s="41"/>
      <c r="I24" s="41"/>
      <c r="J24" s="41"/>
      <c r="K24" s="42"/>
      <c r="L24" s="42"/>
      <c r="M24" s="48">
        <f t="shared" si="0"/>
        <v>0</v>
      </c>
      <c r="N24" s="52">
        <f>SUM(feb!F24 + mrt!J24 + apr!M24+ mei!L24+ jun!K24+ M24)</f>
        <v>0</v>
      </c>
      <c r="O24" s="45">
        <f t="shared" si="1"/>
        <v>0</v>
      </c>
      <c r="P24" s="46">
        <f>SUM(feb!H24 + mrt!L24 + apr!O24+ mei!N24+ jun!M24+ O24)</f>
        <v>0</v>
      </c>
    </row>
    <row r="25" spans="1:16" x14ac:dyDescent="0.25">
      <c r="A25" s="9" t="s">
        <v>27</v>
      </c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8">
        <f t="shared" si="0"/>
        <v>0</v>
      </c>
      <c r="N25" s="52">
        <f>SUM(feb!F25 + mrt!J25 + apr!M25+ mei!L25+ jun!K25+ M25)</f>
        <v>2</v>
      </c>
      <c r="O25" s="45">
        <f t="shared" si="1"/>
        <v>0</v>
      </c>
      <c r="P25" s="46">
        <f>SUM(feb!H25 + mrt!L25 + apr!O25+ mei!N25+ jun!M25+ O25)</f>
        <v>126</v>
      </c>
    </row>
    <row r="26" spans="1:16" x14ac:dyDescent="0.25">
      <c r="A26" s="9" t="s">
        <v>105</v>
      </c>
      <c r="B26" s="41">
        <v>47</v>
      </c>
      <c r="C26" s="41">
        <v>79</v>
      </c>
      <c r="D26" s="41">
        <v>83</v>
      </c>
      <c r="E26" s="41">
        <v>81</v>
      </c>
      <c r="F26" s="41">
        <v>117</v>
      </c>
      <c r="G26" s="41">
        <v>81</v>
      </c>
      <c r="H26" s="41">
        <v>81</v>
      </c>
      <c r="I26" s="41">
        <v>135</v>
      </c>
      <c r="J26" s="41">
        <v>82</v>
      </c>
      <c r="K26" s="42">
        <v>113</v>
      </c>
      <c r="L26" s="42">
        <v>134</v>
      </c>
      <c r="M26" s="48">
        <f t="shared" si="0"/>
        <v>11</v>
      </c>
      <c r="N26" s="52">
        <f>SUM(feb!F26 + mrt!J26 + apr!M26+ mei!L26+ jun!K26+ M26)</f>
        <v>49</v>
      </c>
      <c r="O26" s="45">
        <f t="shared" si="1"/>
        <v>1033</v>
      </c>
      <c r="P26" s="46">
        <f>SUM(feb!H26 + mrt!L26 + apr!O26+ mei!N26+ jun!M26+ O26)</f>
        <v>4247</v>
      </c>
    </row>
    <row r="27" spans="1:16" x14ac:dyDescent="0.25">
      <c r="A27" s="9" t="s">
        <v>69</v>
      </c>
      <c r="B27" s="41"/>
      <c r="C27" s="41">
        <v>92</v>
      </c>
      <c r="D27" s="41"/>
      <c r="E27" s="41">
        <v>82</v>
      </c>
      <c r="F27" s="41"/>
      <c r="G27" s="41">
        <v>87</v>
      </c>
      <c r="H27" s="41"/>
      <c r="I27" s="41"/>
      <c r="J27" s="41"/>
      <c r="K27" s="42"/>
      <c r="L27" s="42">
        <v>87</v>
      </c>
      <c r="M27" s="48">
        <f t="shared" si="0"/>
        <v>4</v>
      </c>
      <c r="N27" s="52">
        <f>SUM(feb!F27 + mrt!J27 + apr!M27+ mei!L27+ jun!K27+ M27)</f>
        <v>11</v>
      </c>
      <c r="O27" s="45">
        <f t="shared" si="1"/>
        <v>348</v>
      </c>
      <c r="P27" s="46">
        <f>SUM(feb!H27 + mrt!L27 + apr!O27+ mei!N27+ jun!M27+ O27)</f>
        <v>869</v>
      </c>
    </row>
    <row r="28" spans="1:16" x14ac:dyDescent="0.25">
      <c r="A28" s="9" t="s">
        <v>70</v>
      </c>
      <c r="B28" s="41"/>
      <c r="C28" s="41">
        <v>79</v>
      </c>
      <c r="D28" s="41"/>
      <c r="E28" s="41"/>
      <c r="F28" s="41"/>
      <c r="G28" s="41"/>
      <c r="H28" s="41">
        <v>81</v>
      </c>
      <c r="I28" s="41">
        <v>135</v>
      </c>
      <c r="J28" s="41">
        <v>82</v>
      </c>
      <c r="K28" s="42">
        <v>113</v>
      </c>
      <c r="L28" s="42">
        <v>75</v>
      </c>
      <c r="M28" s="48">
        <f t="shared" si="0"/>
        <v>6</v>
      </c>
      <c r="N28" s="52">
        <f>SUM(feb!F28 + mrt!J28 + apr!M28+ mei!L28+ jun!K28+ M28)</f>
        <v>31</v>
      </c>
      <c r="O28" s="45">
        <f t="shared" si="1"/>
        <v>565</v>
      </c>
      <c r="P28" s="46">
        <f>SUM(feb!H28 + mrt!L28 + apr!O28+ mei!N28+ jun!M28+ O28)</f>
        <v>2647</v>
      </c>
    </row>
    <row r="29" spans="1:16" x14ac:dyDescent="0.25">
      <c r="A29" s="9" t="s">
        <v>6</v>
      </c>
      <c r="B29" s="41"/>
      <c r="C29" s="41">
        <v>79</v>
      </c>
      <c r="D29" s="41">
        <v>83</v>
      </c>
      <c r="E29" s="41">
        <v>81</v>
      </c>
      <c r="F29" s="41">
        <v>117</v>
      </c>
      <c r="G29" s="41"/>
      <c r="H29" s="41">
        <v>81</v>
      </c>
      <c r="I29" s="41">
        <v>135</v>
      </c>
      <c r="J29" s="41"/>
      <c r="K29" s="42"/>
      <c r="L29" s="42">
        <v>134</v>
      </c>
      <c r="M29" s="48">
        <f t="shared" si="0"/>
        <v>7</v>
      </c>
      <c r="N29" s="52">
        <f>SUM(feb!F29 + mrt!J29 + apr!M29+ mei!L29+ jun!K29+ M29)</f>
        <v>36</v>
      </c>
      <c r="O29" s="45">
        <f t="shared" si="1"/>
        <v>710</v>
      </c>
      <c r="P29" s="46">
        <f>SUM(feb!H29 + mrt!L29 + apr!O29+ mei!N29+ jun!M29+ O29)</f>
        <v>3079</v>
      </c>
    </row>
    <row r="30" spans="1:16" x14ac:dyDescent="0.25">
      <c r="A30" s="9" t="s">
        <v>7</v>
      </c>
      <c r="B30" s="41"/>
      <c r="C30" s="41"/>
      <c r="D30" s="41"/>
      <c r="E30" s="41">
        <v>45</v>
      </c>
      <c r="F30" s="41"/>
      <c r="G30" s="41"/>
      <c r="H30" s="41"/>
      <c r="I30" s="41"/>
      <c r="J30" s="41"/>
      <c r="K30" s="42"/>
      <c r="L30" s="42">
        <v>48</v>
      </c>
      <c r="M30" s="48">
        <f t="shared" si="0"/>
        <v>2</v>
      </c>
      <c r="N30" s="52">
        <f>SUM(feb!F30 + mrt!J30 + apr!M30+ mei!L30+ jun!K30+ M30)</f>
        <v>7</v>
      </c>
      <c r="O30" s="45">
        <f t="shared" si="1"/>
        <v>93</v>
      </c>
      <c r="P30" s="46">
        <f>SUM(feb!H30 + mrt!L30 + apr!O30+ mei!N30+ jun!M30+ O30)</f>
        <v>392</v>
      </c>
    </row>
    <row r="31" spans="1:16" x14ac:dyDescent="0.25">
      <c r="A31" s="9" t="s">
        <v>127</v>
      </c>
      <c r="B31" s="41"/>
      <c r="C31" s="41">
        <v>50</v>
      </c>
      <c r="D31" s="41"/>
      <c r="E31" s="41"/>
      <c r="F31" s="41"/>
      <c r="G31" s="41"/>
      <c r="H31" s="41"/>
      <c r="I31" s="41"/>
      <c r="J31" s="41"/>
      <c r="K31" s="42"/>
      <c r="L31" s="42">
        <v>55</v>
      </c>
      <c r="M31" s="48">
        <f t="shared" si="0"/>
        <v>2</v>
      </c>
      <c r="N31" s="52">
        <f>SUM(feb!F31 + mrt!J31 + apr!M31+ mei!L31+ jun!K31+ M31)</f>
        <v>16</v>
      </c>
      <c r="O31" s="45">
        <f t="shared" ref="O31" si="3">SUM(B31:L31)</f>
        <v>105</v>
      </c>
      <c r="P31" s="46">
        <f>SUM(feb!H31 + mrt!L31 + apr!O31+ mei!N31+ jun!M31+ O31)</f>
        <v>1062</v>
      </c>
    </row>
    <row r="32" spans="1:16" x14ac:dyDescent="0.25">
      <c r="A32" s="9" t="s">
        <v>8</v>
      </c>
      <c r="B32" s="41"/>
      <c r="C32" s="41">
        <v>92</v>
      </c>
      <c r="D32" s="41">
        <v>134</v>
      </c>
      <c r="E32" s="41">
        <v>82</v>
      </c>
      <c r="F32" s="41">
        <v>120</v>
      </c>
      <c r="G32" s="41">
        <v>87</v>
      </c>
      <c r="H32" s="41">
        <v>86</v>
      </c>
      <c r="I32" s="41">
        <v>117</v>
      </c>
      <c r="J32" s="41">
        <v>77</v>
      </c>
      <c r="K32" s="42">
        <v>138</v>
      </c>
      <c r="L32" s="42">
        <v>87</v>
      </c>
      <c r="M32" s="48">
        <f t="shared" si="0"/>
        <v>10</v>
      </c>
      <c r="N32" s="52">
        <f>SUM(feb!F32 + mrt!J32 + apr!M32+ mei!L32+ jun!K32+ M32)</f>
        <v>43</v>
      </c>
      <c r="O32" s="45">
        <f t="shared" si="1"/>
        <v>1020</v>
      </c>
      <c r="P32" s="46">
        <f>SUM(feb!H32 + mrt!L32 + apr!O32+ mei!N32+ jun!M32+ O32)</f>
        <v>3989</v>
      </c>
    </row>
    <row r="33" spans="1:16" x14ac:dyDescent="0.25">
      <c r="A33" s="9" t="s">
        <v>107</v>
      </c>
      <c r="B33" s="41"/>
      <c r="C33" s="41"/>
      <c r="D33" s="41"/>
      <c r="E33" s="41"/>
      <c r="F33" s="41"/>
      <c r="G33" s="41"/>
      <c r="H33" s="41"/>
      <c r="I33" s="41"/>
      <c r="J33" s="41"/>
      <c r="K33" s="42"/>
      <c r="L33" s="42"/>
      <c r="M33" s="48">
        <f t="shared" si="0"/>
        <v>0</v>
      </c>
      <c r="N33" s="52">
        <f>SUM(feb!F33 + mrt!J33 + apr!M33+ mei!L33+ jun!K33+ M33)</f>
        <v>14</v>
      </c>
      <c r="O33" s="45">
        <f t="shared" si="1"/>
        <v>0</v>
      </c>
      <c r="P33" s="46">
        <f>SUM(feb!H33 + mrt!L33 + apr!O33+ mei!N33+ jun!M33+ O33)</f>
        <v>1238</v>
      </c>
    </row>
    <row r="34" spans="1:16" x14ac:dyDescent="0.25">
      <c r="A34" s="20" t="s">
        <v>82</v>
      </c>
      <c r="B34" s="41"/>
      <c r="C34" s="41"/>
      <c r="D34" s="41"/>
      <c r="E34" s="41"/>
      <c r="F34" s="41"/>
      <c r="G34" s="41"/>
      <c r="H34" s="41"/>
      <c r="I34" s="41"/>
      <c r="J34" s="41"/>
      <c r="K34" s="42"/>
      <c r="L34" s="42">
        <v>87</v>
      </c>
      <c r="M34" s="48">
        <f t="shared" si="0"/>
        <v>1</v>
      </c>
      <c r="N34" s="52">
        <f>SUM(feb!F34 + mrt!J34 + apr!M34+ mei!L34+ jun!K34+ M34)</f>
        <v>19</v>
      </c>
      <c r="O34" s="45">
        <f t="shared" si="1"/>
        <v>87</v>
      </c>
      <c r="P34" s="46">
        <f>SUM(feb!H34 + mrt!L34 + apr!O34+ mei!N34+ jun!M34+ O34)</f>
        <v>1554</v>
      </c>
    </row>
    <row r="35" spans="1:16" x14ac:dyDescent="0.25">
      <c r="A35" s="20" t="s">
        <v>98</v>
      </c>
      <c r="B35" s="41"/>
      <c r="C35" s="41"/>
      <c r="D35" s="41"/>
      <c r="E35" s="41"/>
      <c r="F35" s="41"/>
      <c r="G35" s="41"/>
      <c r="H35" s="41"/>
      <c r="I35" s="41">
        <v>50</v>
      </c>
      <c r="J35" s="41">
        <v>50</v>
      </c>
      <c r="K35" s="42"/>
      <c r="L35" s="42"/>
      <c r="M35" s="48">
        <f t="shared" si="0"/>
        <v>2</v>
      </c>
      <c r="N35" s="52">
        <f>SUM(feb!F35 + mrt!J35 + apr!M35+ mei!L35+ jun!K35+ M35)</f>
        <v>9</v>
      </c>
      <c r="O35" s="45">
        <f t="shared" si="1"/>
        <v>100</v>
      </c>
      <c r="P35" s="46">
        <f>SUM(feb!H35 + mrt!L35 + apr!O35+ mei!N35+ jun!M35+ O35)</f>
        <v>556</v>
      </c>
    </row>
    <row r="36" spans="1:16" x14ac:dyDescent="0.25">
      <c r="A36" s="20" t="s">
        <v>100</v>
      </c>
      <c r="B36" s="41"/>
      <c r="C36" s="41"/>
      <c r="D36" s="41"/>
      <c r="E36" s="41">
        <v>80</v>
      </c>
      <c r="F36" s="41"/>
      <c r="G36" s="41">
        <v>102</v>
      </c>
      <c r="H36" s="41"/>
      <c r="I36" s="41"/>
      <c r="J36" s="41">
        <v>83</v>
      </c>
      <c r="K36" s="42"/>
      <c r="L36" s="42"/>
      <c r="M36" s="48">
        <f t="shared" si="0"/>
        <v>3</v>
      </c>
      <c r="N36" s="52">
        <f>SUM(feb!F36 + mrt!J36 + apr!M36+ mei!L36+ jun!K36+ M36)</f>
        <v>8</v>
      </c>
      <c r="O36" s="45">
        <f t="shared" si="1"/>
        <v>265</v>
      </c>
      <c r="P36" s="46">
        <f>SUM(feb!H36 + mrt!L36 + apr!O36+ mei!N36+ jun!M36+ O36)</f>
        <v>785</v>
      </c>
    </row>
    <row r="37" spans="1:16" x14ac:dyDescent="0.25">
      <c r="A37" s="20" t="s">
        <v>109</v>
      </c>
      <c r="B37" s="41"/>
      <c r="C37" s="41"/>
      <c r="D37" s="41">
        <v>134</v>
      </c>
      <c r="E37" s="41"/>
      <c r="F37" s="41"/>
      <c r="G37" s="41">
        <v>102</v>
      </c>
      <c r="H37" s="41">
        <v>86</v>
      </c>
      <c r="I37" s="41">
        <v>117</v>
      </c>
      <c r="J37" s="41">
        <v>83</v>
      </c>
      <c r="K37" s="42">
        <v>138</v>
      </c>
      <c r="L37" s="42">
        <v>89</v>
      </c>
      <c r="M37" s="48">
        <f t="shared" si="0"/>
        <v>7</v>
      </c>
      <c r="N37" s="52">
        <f>SUM(feb!F37 + mrt!J37 + apr!M37+ mei!L37+ jun!K37+ M37)</f>
        <v>26</v>
      </c>
      <c r="O37" s="45">
        <f t="shared" si="1"/>
        <v>749</v>
      </c>
      <c r="P37" s="46">
        <f>SUM(feb!H37 + mrt!L37 + apr!O37+ mei!N37+ jun!M37+ O37)</f>
        <v>2465</v>
      </c>
    </row>
    <row r="38" spans="1:16" x14ac:dyDescent="0.25">
      <c r="A38" s="20" t="s">
        <v>116</v>
      </c>
      <c r="B38" s="41"/>
      <c r="C38" s="41"/>
      <c r="D38" s="41"/>
      <c r="E38" s="41"/>
      <c r="F38" s="41"/>
      <c r="G38" s="41"/>
      <c r="H38" s="41"/>
      <c r="I38" s="41"/>
      <c r="J38" s="41"/>
      <c r="K38" s="42">
        <v>138</v>
      </c>
      <c r="L38" s="42">
        <v>75</v>
      </c>
      <c r="M38" s="48">
        <f t="shared" si="0"/>
        <v>2</v>
      </c>
      <c r="N38" s="52">
        <f>SUM(feb!F38 + mrt!J38 + apr!M38+ mei!L38+ jun!K38+ M38)</f>
        <v>36</v>
      </c>
      <c r="O38" s="45">
        <f t="shared" si="1"/>
        <v>213</v>
      </c>
      <c r="P38" s="46">
        <f>SUM(feb!H38 + mrt!L38 + apr!O38+ mei!N38+ jun!M38+ O38)</f>
        <v>3056</v>
      </c>
    </row>
    <row r="39" spans="1:16" x14ac:dyDescent="0.25">
      <c r="A39" s="20" t="s">
        <v>74</v>
      </c>
      <c r="B39" s="41"/>
      <c r="C39" s="41"/>
      <c r="D39" s="41"/>
      <c r="E39" s="41"/>
      <c r="F39" s="41"/>
      <c r="G39" s="41"/>
      <c r="H39" s="41"/>
      <c r="I39" s="41"/>
      <c r="J39" s="41"/>
      <c r="K39" s="42"/>
      <c r="L39" s="42"/>
      <c r="M39" s="48">
        <f t="shared" si="0"/>
        <v>0</v>
      </c>
      <c r="N39" s="52">
        <f>SUM(feb!F39 + mrt!J39 + apr!M39+ mei!L39+ jun!K39+ M39)</f>
        <v>0</v>
      </c>
      <c r="O39" s="45">
        <f t="shared" si="1"/>
        <v>0</v>
      </c>
      <c r="P39" s="46">
        <f>SUM(feb!H39 + mrt!L39 + apr!O39+ mei!N39+ jun!M39+ O39)</f>
        <v>0</v>
      </c>
    </row>
    <row r="40" spans="1:16" x14ac:dyDescent="0.25">
      <c r="A40" s="20" t="s">
        <v>94</v>
      </c>
      <c r="B40" s="41"/>
      <c r="C40" s="41"/>
      <c r="D40" s="41"/>
      <c r="E40" s="41">
        <v>82</v>
      </c>
      <c r="F40" s="41">
        <v>120</v>
      </c>
      <c r="G40" s="41"/>
      <c r="H40" s="41">
        <v>81</v>
      </c>
      <c r="I40" s="41">
        <v>117</v>
      </c>
      <c r="J40" s="41"/>
      <c r="K40" s="42"/>
      <c r="L40" s="42">
        <v>87</v>
      </c>
      <c r="M40" s="48">
        <f t="shared" si="0"/>
        <v>5</v>
      </c>
      <c r="N40" s="52">
        <f>SUM(feb!F40 + mrt!J40 + apr!M40+ mei!L40+ jun!K40+ M40)</f>
        <v>22</v>
      </c>
      <c r="O40" s="45">
        <f t="shared" si="1"/>
        <v>487</v>
      </c>
      <c r="P40" s="46">
        <f>SUM(feb!H40 + mrt!L40 + apr!O40+ mei!N40+ jun!M40+ O40)</f>
        <v>2152</v>
      </c>
    </row>
    <row r="41" spans="1:16" x14ac:dyDescent="0.25">
      <c r="A41" s="9" t="s">
        <v>79</v>
      </c>
      <c r="B41" s="41"/>
      <c r="C41" s="41"/>
      <c r="D41" s="41"/>
      <c r="E41" s="41">
        <v>50</v>
      </c>
      <c r="F41" s="41"/>
      <c r="G41" s="41"/>
      <c r="H41" s="41">
        <v>52</v>
      </c>
      <c r="I41" s="41"/>
      <c r="J41" s="41">
        <v>50</v>
      </c>
      <c r="K41" s="42"/>
      <c r="L41" s="42"/>
      <c r="M41" s="48">
        <f t="shared" si="0"/>
        <v>3</v>
      </c>
      <c r="N41" s="52">
        <f>SUM(feb!F41 + mrt!J41 + apr!M41+ mei!L41+ jun!K41+ M41)</f>
        <v>12</v>
      </c>
      <c r="O41" s="45">
        <f t="shared" si="1"/>
        <v>152</v>
      </c>
      <c r="P41" s="46">
        <f>SUM(feb!H41 + mrt!L41 + apr!O41+ mei!N41+ jun!M41+ O41)</f>
        <v>670</v>
      </c>
    </row>
    <row r="42" spans="1:16" x14ac:dyDescent="0.25">
      <c r="A42" s="9" t="s">
        <v>9</v>
      </c>
      <c r="B42" s="41"/>
      <c r="C42" s="41"/>
      <c r="D42" s="41"/>
      <c r="E42" s="41">
        <v>50</v>
      </c>
      <c r="F42" s="41"/>
      <c r="G42" s="41"/>
      <c r="H42" s="41">
        <v>61</v>
      </c>
      <c r="I42" s="41"/>
      <c r="J42" s="41">
        <v>50</v>
      </c>
      <c r="K42" s="42"/>
      <c r="L42" s="42"/>
      <c r="M42" s="48">
        <f t="shared" si="0"/>
        <v>3</v>
      </c>
      <c r="N42" s="52">
        <f>SUM(feb!F42 + mrt!J42 + apr!M42+ mei!L42+ jun!K42+ M42)</f>
        <v>18</v>
      </c>
      <c r="O42" s="45">
        <f t="shared" si="1"/>
        <v>161</v>
      </c>
      <c r="P42" s="46">
        <f>SUM(feb!H42 + mrt!L42 + apr!O42+ mei!N42+ jun!M42+ O42)</f>
        <v>1143</v>
      </c>
    </row>
    <row r="43" spans="1:16" x14ac:dyDescent="0.25">
      <c r="A43" s="9" t="s">
        <v>52</v>
      </c>
      <c r="B43" s="41">
        <v>63</v>
      </c>
      <c r="C43" s="41">
        <v>50</v>
      </c>
      <c r="D43" s="41">
        <v>108</v>
      </c>
      <c r="E43" s="41">
        <v>50</v>
      </c>
      <c r="F43" s="41">
        <v>82</v>
      </c>
      <c r="G43" s="41"/>
      <c r="H43" s="41">
        <v>61</v>
      </c>
      <c r="I43" s="41">
        <v>95</v>
      </c>
      <c r="J43" s="41">
        <v>60</v>
      </c>
      <c r="K43" s="42">
        <v>84</v>
      </c>
      <c r="L43" s="42">
        <v>55</v>
      </c>
      <c r="M43" s="48">
        <f t="shared" si="0"/>
        <v>10</v>
      </c>
      <c r="N43" s="52">
        <f>SUM(feb!F43 + mrt!J43 + apr!M43+ mei!L43+ jun!K43+ M43)</f>
        <v>46</v>
      </c>
      <c r="O43" s="45">
        <f t="shared" si="1"/>
        <v>708</v>
      </c>
      <c r="P43" s="46">
        <f>SUM(feb!H43 + mrt!L43 + apr!O43+ mei!N43+ jun!M43+ O43)</f>
        <v>3256</v>
      </c>
    </row>
    <row r="44" spans="1:16" x14ac:dyDescent="0.25">
      <c r="A44" s="9" t="s">
        <v>114</v>
      </c>
      <c r="B44" s="41"/>
      <c r="C44" s="41">
        <v>79</v>
      </c>
      <c r="D44" s="41"/>
      <c r="E44" s="41"/>
      <c r="F44" s="41">
        <v>117</v>
      </c>
      <c r="G44" s="41"/>
      <c r="H44" s="41"/>
      <c r="I44" s="41"/>
      <c r="J44" s="41"/>
      <c r="K44" s="42">
        <v>113</v>
      </c>
      <c r="L44" s="42"/>
      <c r="M44" s="48">
        <f t="shared" si="0"/>
        <v>3</v>
      </c>
      <c r="N44" s="52">
        <f>SUM(feb!F44 + mrt!J44 + apr!M44+ mei!L44+ jun!K44+ M44)</f>
        <v>16</v>
      </c>
      <c r="O44" s="45">
        <f t="shared" si="1"/>
        <v>309</v>
      </c>
      <c r="P44" s="46">
        <f>SUM(feb!H44 + mrt!L44 + apr!O44+ mei!N44+ jun!M44+ O44)</f>
        <v>1602</v>
      </c>
    </row>
    <row r="45" spans="1:16" x14ac:dyDescent="0.25">
      <c r="A45" s="9" t="s">
        <v>83</v>
      </c>
      <c r="B45" s="41"/>
      <c r="C45" s="41">
        <v>92</v>
      </c>
      <c r="D45" s="41">
        <v>134</v>
      </c>
      <c r="E45" s="41">
        <v>80</v>
      </c>
      <c r="F45" s="41"/>
      <c r="G45" s="41">
        <v>102</v>
      </c>
      <c r="H45" s="41">
        <v>86</v>
      </c>
      <c r="I45" s="41">
        <v>117</v>
      </c>
      <c r="J45" s="41">
        <v>83</v>
      </c>
      <c r="K45" s="42"/>
      <c r="L45" s="42">
        <v>89</v>
      </c>
      <c r="M45" s="48">
        <f t="shared" si="0"/>
        <v>8</v>
      </c>
      <c r="N45" s="52">
        <f>SUM(feb!F45 + mrt!J45 + apr!M45+ mei!L45+ jun!K45+ M45)</f>
        <v>27</v>
      </c>
      <c r="O45" s="45">
        <f t="shared" si="1"/>
        <v>783</v>
      </c>
      <c r="P45" s="46">
        <f>SUM(feb!H45 + mrt!L45 + apr!O45+ mei!N45+ jun!M45+ O45)</f>
        <v>2586</v>
      </c>
    </row>
    <row r="46" spans="1:16" x14ac:dyDescent="0.25">
      <c r="A46" s="9" t="s">
        <v>115</v>
      </c>
      <c r="B46" s="41"/>
      <c r="C46" s="41"/>
      <c r="D46" s="41"/>
      <c r="E46" s="41"/>
      <c r="F46" s="41"/>
      <c r="G46" s="41"/>
      <c r="H46" s="41"/>
      <c r="I46" s="41"/>
      <c r="J46" s="41"/>
      <c r="K46" s="42"/>
      <c r="L46" s="42"/>
      <c r="M46" s="48">
        <f t="shared" si="0"/>
        <v>0</v>
      </c>
      <c r="N46" s="52">
        <f>SUM(feb!F46 + mrt!J46 + apr!M46+ mei!L46+ jun!K46+ M46)</f>
        <v>0</v>
      </c>
      <c r="O46" s="45">
        <f t="shared" si="1"/>
        <v>0</v>
      </c>
      <c r="P46" s="46">
        <f>SUM(feb!H46 + mrt!L46 + apr!O46+ mei!N46+ jun!M46+ O46)</f>
        <v>0</v>
      </c>
    </row>
    <row r="47" spans="1:16" x14ac:dyDescent="0.25">
      <c r="A47" s="9" t="s">
        <v>26</v>
      </c>
      <c r="B47" s="41"/>
      <c r="C47" s="41"/>
      <c r="D47" s="41"/>
      <c r="E47" s="41"/>
      <c r="F47" s="41"/>
      <c r="G47" s="41"/>
      <c r="H47" s="41"/>
      <c r="I47" s="41"/>
      <c r="J47" s="41"/>
      <c r="K47" s="42"/>
      <c r="L47" s="42"/>
      <c r="M47" s="48">
        <f t="shared" si="0"/>
        <v>0</v>
      </c>
      <c r="N47" s="52">
        <f>SUM(feb!F47 + mrt!J47 + apr!M47+ mei!L47+ jun!K47+ M47)</f>
        <v>10</v>
      </c>
      <c r="O47" s="45">
        <f t="shared" si="1"/>
        <v>0</v>
      </c>
      <c r="P47" s="46">
        <f>SUM(feb!H47 + mrt!L47 + apr!O47+ mei!N47+ jun!M47+ O47)</f>
        <v>807</v>
      </c>
    </row>
    <row r="48" spans="1:16" x14ac:dyDescent="0.25">
      <c r="A48" s="9" t="s">
        <v>66</v>
      </c>
      <c r="B48" s="41"/>
      <c r="C48" s="41"/>
      <c r="D48" s="41"/>
      <c r="E48" s="41"/>
      <c r="F48" s="41"/>
      <c r="G48" s="41"/>
      <c r="H48" s="41"/>
      <c r="I48" s="41"/>
      <c r="J48" s="41"/>
      <c r="K48" s="42"/>
      <c r="L48" s="42"/>
      <c r="M48" s="48">
        <f t="shared" si="0"/>
        <v>0</v>
      </c>
      <c r="N48" s="52">
        <f>SUM(feb!F48 + mrt!J48 + apr!M48+ mei!L48+ jun!K48+ M48)</f>
        <v>0</v>
      </c>
      <c r="O48" s="45">
        <f t="shared" si="1"/>
        <v>0</v>
      </c>
      <c r="P48" s="46">
        <f>SUM(feb!H48 + mrt!L48 + apr!O48+ mei!N48+ jun!M48+ O48)</f>
        <v>0</v>
      </c>
    </row>
    <row r="49" spans="1:16" x14ac:dyDescent="0.25">
      <c r="A49" s="9" t="s">
        <v>10</v>
      </c>
      <c r="B49" s="41"/>
      <c r="C49" s="41"/>
      <c r="D49" s="41"/>
      <c r="E49" s="41"/>
      <c r="F49" s="41"/>
      <c r="G49" s="41"/>
      <c r="H49" s="41"/>
      <c r="I49" s="41"/>
      <c r="J49" s="41"/>
      <c r="K49" s="42"/>
      <c r="L49" s="42"/>
      <c r="M49" s="48">
        <f t="shared" si="0"/>
        <v>0</v>
      </c>
      <c r="N49" s="52">
        <f>SUM(feb!F49 + mrt!J49 + apr!M49+ mei!L49+ jun!K49+ M49)</f>
        <v>3</v>
      </c>
      <c r="O49" s="45">
        <f t="shared" si="1"/>
        <v>0</v>
      </c>
      <c r="P49" s="46">
        <f>SUM(feb!H49 + mrt!L49 + apr!O49+ mei!N49+ jun!M49+ O49)</f>
        <v>165</v>
      </c>
    </row>
    <row r="50" spans="1:16" x14ac:dyDescent="0.25">
      <c r="A50" s="9" t="s">
        <v>81</v>
      </c>
      <c r="B50" s="41"/>
      <c r="C50" s="41"/>
      <c r="D50" s="41"/>
      <c r="E50" s="41"/>
      <c r="F50" s="41"/>
      <c r="G50" s="41"/>
      <c r="H50" s="41"/>
      <c r="I50" s="41"/>
      <c r="J50" s="41">
        <v>82</v>
      </c>
      <c r="K50" s="42">
        <v>113</v>
      </c>
      <c r="L50" s="42">
        <v>75</v>
      </c>
      <c r="M50" s="48">
        <f t="shared" si="0"/>
        <v>3</v>
      </c>
      <c r="N50" s="52">
        <f>SUM(feb!F50 + mrt!J50 + apr!M50+ mei!L50+ jun!K50+ M50)</f>
        <v>39</v>
      </c>
      <c r="O50" s="45">
        <f t="shared" si="1"/>
        <v>270</v>
      </c>
      <c r="P50" s="46">
        <f>SUM(feb!H50 + mrt!L50 + apr!O50+ mei!N50+ jun!M50+ O50)</f>
        <v>3345</v>
      </c>
    </row>
    <row r="51" spans="1:16" x14ac:dyDescent="0.25">
      <c r="A51" s="9" t="s">
        <v>11</v>
      </c>
      <c r="B51" s="41"/>
      <c r="C51" s="41">
        <v>92</v>
      </c>
      <c r="D51" s="41">
        <v>134</v>
      </c>
      <c r="E51" s="41">
        <v>82</v>
      </c>
      <c r="F51" s="41">
        <v>120</v>
      </c>
      <c r="G51" s="41">
        <v>87</v>
      </c>
      <c r="H51" s="41"/>
      <c r="I51" s="41">
        <v>117</v>
      </c>
      <c r="J51" s="41">
        <v>77</v>
      </c>
      <c r="K51" s="42">
        <v>138</v>
      </c>
      <c r="L51" s="42">
        <v>87</v>
      </c>
      <c r="M51" s="48">
        <f t="shared" si="0"/>
        <v>9</v>
      </c>
      <c r="N51" s="52">
        <f>SUM(feb!F51 + mrt!J51 + apr!M51+ mei!L51+ jun!K51+ M51)</f>
        <v>40</v>
      </c>
      <c r="O51" s="45">
        <f t="shared" si="1"/>
        <v>934</v>
      </c>
      <c r="P51" s="46">
        <f>SUM(feb!H51 + mrt!L51 + apr!O51+ mei!N51+ jun!M51+ O51)</f>
        <v>3855</v>
      </c>
    </row>
    <row r="52" spans="1:16" x14ac:dyDescent="0.25">
      <c r="A52" s="9" t="s">
        <v>55</v>
      </c>
      <c r="B52" s="41"/>
      <c r="C52" s="41"/>
      <c r="D52" s="41">
        <v>67</v>
      </c>
      <c r="E52" s="41"/>
      <c r="F52" s="41"/>
      <c r="G52" s="41"/>
      <c r="H52" s="41"/>
      <c r="I52" s="41"/>
      <c r="J52" s="41"/>
      <c r="K52" s="42">
        <v>52</v>
      </c>
      <c r="L52" s="42">
        <v>48</v>
      </c>
      <c r="M52" s="48">
        <f t="shared" si="0"/>
        <v>3</v>
      </c>
      <c r="N52" s="52">
        <f>SUM(feb!F52 + mrt!J52 + apr!M52+ mei!L52+ jun!K52+ M52)</f>
        <v>31</v>
      </c>
      <c r="O52" s="45">
        <f t="shared" si="1"/>
        <v>167</v>
      </c>
      <c r="P52" s="46">
        <f>SUM(feb!H52 + mrt!L52 + apr!O52+ mei!N52+ jun!M52+ O52)</f>
        <v>1838</v>
      </c>
    </row>
    <row r="53" spans="1:16" x14ac:dyDescent="0.25">
      <c r="A53" s="9" t="s">
        <v>12</v>
      </c>
      <c r="B53" s="41"/>
      <c r="C53" s="41">
        <v>50</v>
      </c>
      <c r="D53" s="41"/>
      <c r="E53" s="41">
        <v>50</v>
      </c>
      <c r="F53" s="41"/>
      <c r="G53" s="41">
        <v>62</v>
      </c>
      <c r="H53" s="41"/>
      <c r="I53" s="41"/>
      <c r="J53" s="41">
        <v>50</v>
      </c>
      <c r="K53" s="42"/>
      <c r="L53" s="42">
        <v>55</v>
      </c>
      <c r="M53" s="48">
        <f t="shared" si="0"/>
        <v>5</v>
      </c>
      <c r="N53" s="52">
        <f>SUM(feb!F53 + mrt!J53 + apr!M53+ mei!L53+ jun!K53+ M53)</f>
        <v>19</v>
      </c>
      <c r="O53" s="45">
        <f t="shared" si="1"/>
        <v>267</v>
      </c>
      <c r="P53" s="46">
        <f>SUM(feb!H53 + mrt!L53 + apr!O53+ mei!N53+ jun!M53+ O53)</f>
        <v>1030</v>
      </c>
    </row>
    <row r="54" spans="1:16" x14ac:dyDescent="0.25">
      <c r="A54" s="9" t="s">
        <v>13</v>
      </c>
      <c r="B54" s="41"/>
      <c r="C54" s="41"/>
      <c r="D54" s="41"/>
      <c r="E54" s="41"/>
      <c r="F54" s="41"/>
      <c r="G54" s="41"/>
      <c r="H54" s="41"/>
      <c r="I54" s="41"/>
      <c r="J54" s="41"/>
      <c r="K54" s="42"/>
      <c r="L54" s="42"/>
      <c r="M54" s="48">
        <f t="shared" si="0"/>
        <v>0</v>
      </c>
      <c r="N54" s="52">
        <f>SUM(feb!F54 + mrt!J54 + apr!M54+ mei!L54+ jun!K54+ M54)</f>
        <v>0</v>
      </c>
      <c r="O54" s="45">
        <f t="shared" si="1"/>
        <v>0</v>
      </c>
      <c r="P54" s="46">
        <f>SUM(feb!H54 + mrt!L54 + apr!O54+ mei!N54+ jun!M54+ O54)</f>
        <v>0</v>
      </c>
    </row>
    <row r="55" spans="1:16" x14ac:dyDescent="0.25">
      <c r="A55" s="9" t="s">
        <v>51</v>
      </c>
      <c r="B55" s="41"/>
      <c r="C55" s="41"/>
      <c r="D55" s="41"/>
      <c r="E55" s="41"/>
      <c r="F55" s="41"/>
      <c r="G55" s="41"/>
      <c r="H55" s="41"/>
      <c r="I55" s="41"/>
      <c r="J55" s="41"/>
      <c r="K55" s="42"/>
      <c r="L55" s="42"/>
      <c r="M55" s="48">
        <f t="shared" si="0"/>
        <v>0</v>
      </c>
      <c r="N55" s="52">
        <f>SUM(feb!F55 + mrt!J55 + apr!M55+ mei!L55+ jun!K55+ M55)</f>
        <v>15</v>
      </c>
      <c r="O55" s="45">
        <f t="shared" si="1"/>
        <v>0</v>
      </c>
      <c r="P55" s="46">
        <f>SUM(feb!H55 + mrt!L55 + apr!O55+ mei!N55+ jun!M55+ O55)</f>
        <v>1168</v>
      </c>
    </row>
    <row r="56" spans="1:16" x14ac:dyDescent="0.25">
      <c r="A56" s="9" t="s">
        <v>25</v>
      </c>
      <c r="B56" s="41"/>
      <c r="C56" s="41"/>
      <c r="D56" s="41"/>
      <c r="E56" s="41"/>
      <c r="F56" s="41"/>
      <c r="G56" s="41"/>
      <c r="H56" s="41"/>
      <c r="I56" s="41"/>
      <c r="J56" s="41"/>
      <c r="K56" s="42"/>
      <c r="L56" s="42"/>
      <c r="M56" s="48">
        <f t="shared" si="0"/>
        <v>0</v>
      </c>
      <c r="N56" s="52">
        <f>SUM(feb!F56 + mrt!J56 + apr!M56+ mei!L56+ jun!K56+ M56)</f>
        <v>1</v>
      </c>
      <c r="O56" s="45">
        <f t="shared" si="1"/>
        <v>0</v>
      </c>
      <c r="P56" s="46">
        <f>SUM(feb!H56 + mrt!L56 + apr!O56+ mei!N56+ jun!M56+ O56)</f>
        <v>63</v>
      </c>
    </row>
    <row r="57" spans="1:16" x14ac:dyDescent="0.25">
      <c r="A57" s="9" t="s">
        <v>144</v>
      </c>
      <c r="B57" s="41"/>
      <c r="C57" s="41"/>
      <c r="D57" s="41"/>
      <c r="E57" s="41"/>
      <c r="F57" s="41"/>
      <c r="G57" s="41"/>
      <c r="H57" s="41"/>
      <c r="I57" s="41"/>
      <c r="J57" s="41"/>
      <c r="K57" s="42"/>
      <c r="L57" s="42"/>
      <c r="M57" s="48">
        <f t="shared" si="0"/>
        <v>0</v>
      </c>
      <c r="N57" s="52">
        <f>SUM(feb!F57 + mrt!J57 + apr!M57+ mei!L57+ jun!K57+ M57)</f>
        <v>1</v>
      </c>
      <c r="O57" s="45">
        <f t="shared" ref="O57" si="4">SUM(B57:L57)</f>
        <v>0</v>
      </c>
      <c r="P57" s="46">
        <f>SUM(feb!H57 + mrt!L57 + apr!O57+ mei!N57+ jun!M57+ O57)</f>
        <v>55</v>
      </c>
    </row>
    <row r="58" spans="1:16" x14ac:dyDescent="0.25">
      <c r="A58" s="9" t="s">
        <v>88</v>
      </c>
      <c r="B58" s="41"/>
      <c r="C58" s="41"/>
      <c r="D58" s="41">
        <v>83</v>
      </c>
      <c r="E58" s="41">
        <v>81</v>
      </c>
      <c r="F58" s="41"/>
      <c r="G58" s="41"/>
      <c r="H58" s="41"/>
      <c r="I58" s="41"/>
      <c r="J58" s="41"/>
      <c r="K58" s="42"/>
      <c r="L58" s="42">
        <v>75</v>
      </c>
      <c r="M58" s="48">
        <f t="shared" si="0"/>
        <v>3</v>
      </c>
      <c r="N58" s="52">
        <f>SUM(feb!F58 + mrt!J58 + apr!M58+ mei!L58+ jun!K58+ M58)</f>
        <v>28</v>
      </c>
      <c r="O58" s="45">
        <f t="shared" si="1"/>
        <v>239</v>
      </c>
      <c r="P58" s="46">
        <f>SUM(feb!H58 + mrt!L58 + apr!O58+ mei!N58+ jun!M58+ O58)</f>
        <v>2231</v>
      </c>
    </row>
    <row r="59" spans="1:16" x14ac:dyDescent="0.25">
      <c r="A59" s="9" t="s">
        <v>71</v>
      </c>
      <c r="B59" s="41"/>
      <c r="C59" s="41"/>
      <c r="D59" s="41"/>
      <c r="E59" s="41">
        <v>81</v>
      </c>
      <c r="F59" s="41">
        <v>117</v>
      </c>
      <c r="G59" s="41"/>
      <c r="H59" s="41">
        <v>81</v>
      </c>
      <c r="I59" s="41"/>
      <c r="J59" s="41">
        <v>82</v>
      </c>
      <c r="K59" s="42">
        <v>113</v>
      </c>
      <c r="L59" s="42">
        <v>75</v>
      </c>
      <c r="M59" s="48">
        <f t="shared" si="0"/>
        <v>6</v>
      </c>
      <c r="N59" s="52">
        <f>SUM(feb!F59 + mrt!J59 + apr!M59+ mei!L59+ jun!K59+ M59)</f>
        <v>35</v>
      </c>
      <c r="O59" s="45">
        <f t="shared" si="1"/>
        <v>549</v>
      </c>
      <c r="P59" s="46">
        <f>SUM(feb!H59 + mrt!L59 + apr!O59+ mei!N59+ jun!M59+ O59)</f>
        <v>3037</v>
      </c>
    </row>
    <row r="60" spans="1:16" x14ac:dyDescent="0.25">
      <c r="A60" s="9" t="s">
        <v>110</v>
      </c>
      <c r="B60" s="41"/>
      <c r="C60" s="41"/>
      <c r="D60" s="41"/>
      <c r="E60" s="41"/>
      <c r="F60" s="41"/>
      <c r="G60" s="41"/>
      <c r="H60" s="41"/>
      <c r="I60" s="41"/>
      <c r="J60" s="41"/>
      <c r="K60" s="42"/>
      <c r="L60" s="42"/>
      <c r="M60" s="48">
        <f t="shared" si="0"/>
        <v>0</v>
      </c>
      <c r="N60" s="52">
        <f>SUM(feb!F60 + mrt!J60 + apr!M60+ mei!L60+ jun!K60+ M60)</f>
        <v>0</v>
      </c>
      <c r="O60" s="45">
        <f t="shared" si="1"/>
        <v>0</v>
      </c>
      <c r="P60" s="46">
        <f>SUM(feb!H60 + mrt!L60 + apr!O60+ mei!N60+ jun!M60+ O60)</f>
        <v>0</v>
      </c>
    </row>
    <row r="61" spans="1:16" x14ac:dyDescent="0.25">
      <c r="A61" s="9" t="s">
        <v>59</v>
      </c>
      <c r="B61" s="41"/>
      <c r="C61" s="41"/>
      <c r="D61" s="41"/>
      <c r="E61" s="41"/>
      <c r="F61" s="41"/>
      <c r="G61" s="41"/>
      <c r="H61" s="41"/>
      <c r="I61" s="41"/>
      <c r="J61" s="41"/>
      <c r="K61" s="42"/>
      <c r="L61" s="42"/>
      <c r="M61" s="48">
        <f t="shared" si="0"/>
        <v>0</v>
      </c>
      <c r="N61" s="52">
        <f>SUM(feb!F61 + mrt!J61 + apr!M61+ mei!L61+ jun!K61+ M61)</f>
        <v>2</v>
      </c>
      <c r="O61" s="45">
        <f t="shared" si="1"/>
        <v>0</v>
      </c>
      <c r="P61" s="46">
        <f>SUM(feb!H61 + mrt!L61 + apr!O61+ mei!N61+ jun!M61+ O61)</f>
        <v>117</v>
      </c>
    </row>
    <row r="62" spans="1:16" x14ac:dyDescent="0.25">
      <c r="A62" s="9" t="s">
        <v>53</v>
      </c>
      <c r="B62" s="41"/>
      <c r="C62" s="41">
        <v>79</v>
      </c>
      <c r="D62" s="41">
        <v>83</v>
      </c>
      <c r="E62" s="41"/>
      <c r="F62" s="41"/>
      <c r="G62" s="41">
        <v>81</v>
      </c>
      <c r="H62" s="41"/>
      <c r="I62" s="41">
        <v>135</v>
      </c>
      <c r="J62" s="41"/>
      <c r="K62" s="42">
        <v>113</v>
      </c>
      <c r="L62" s="42">
        <v>134</v>
      </c>
      <c r="M62" s="48">
        <f t="shared" si="0"/>
        <v>6</v>
      </c>
      <c r="N62" s="52">
        <f>SUM(feb!F62 + mrt!J62 + apr!M62+ mei!L62+ jun!K62+ M62)</f>
        <v>34</v>
      </c>
      <c r="O62" s="45">
        <f t="shared" si="1"/>
        <v>625</v>
      </c>
      <c r="P62" s="46">
        <f>SUM(feb!H62 + mrt!L62 + apr!O62+ mei!N62+ jun!M62+ O62)</f>
        <v>2933</v>
      </c>
    </row>
    <row r="63" spans="1:16" x14ac:dyDescent="0.25">
      <c r="A63" s="9" t="s">
        <v>72</v>
      </c>
      <c r="B63" s="41"/>
      <c r="C63" s="41"/>
      <c r="D63" s="41"/>
      <c r="E63" s="41"/>
      <c r="F63" s="41"/>
      <c r="G63" s="41"/>
      <c r="H63" s="41"/>
      <c r="I63" s="41"/>
      <c r="J63" s="41"/>
      <c r="K63" s="42">
        <v>84</v>
      </c>
      <c r="L63" s="42"/>
      <c r="M63" s="48">
        <f t="shared" si="0"/>
        <v>1</v>
      </c>
      <c r="N63" s="52">
        <f>SUM(feb!F63 + mrt!J63 + apr!M63+ mei!L63+ jun!K63+ M63)</f>
        <v>4</v>
      </c>
      <c r="O63" s="45">
        <f t="shared" ref="O63:O91" si="5">SUM(B63:L63)</f>
        <v>84</v>
      </c>
      <c r="P63" s="46">
        <f>SUM(feb!H63 + mrt!L63 + apr!O63+ mei!N63+ jun!M63+ O63)</f>
        <v>237</v>
      </c>
    </row>
    <row r="64" spans="1:16" x14ac:dyDescent="0.25">
      <c r="A64" s="9" t="s">
        <v>14</v>
      </c>
      <c r="B64" s="41"/>
      <c r="C64" s="41"/>
      <c r="D64" s="41"/>
      <c r="E64" s="41"/>
      <c r="F64" s="41"/>
      <c r="G64" s="41"/>
      <c r="H64" s="41">
        <v>61</v>
      </c>
      <c r="I64" s="41"/>
      <c r="J64" s="41"/>
      <c r="K64" s="42"/>
      <c r="L64" s="42"/>
      <c r="M64" s="48">
        <f t="shared" si="0"/>
        <v>1</v>
      </c>
      <c r="N64" s="52">
        <f>SUM(feb!F64 + mrt!J64 + apr!M64+ mei!L64+ jun!K64+ M64)</f>
        <v>4</v>
      </c>
      <c r="O64" s="45">
        <f t="shared" si="5"/>
        <v>61</v>
      </c>
      <c r="P64" s="46">
        <f>SUM(feb!H64 + mrt!L64 + apr!O64+ mei!N64+ jun!M64+ O64)</f>
        <v>235</v>
      </c>
    </row>
    <row r="65" spans="1:16" x14ac:dyDescent="0.25">
      <c r="A65" s="9" t="s">
        <v>63</v>
      </c>
      <c r="B65" s="41"/>
      <c r="C65" s="41"/>
      <c r="D65" s="41"/>
      <c r="E65" s="41">
        <v>45</v>
      </c>
      <c r="F65" s="41"/>
      <c r="G65" s="41"/>
      <c r="H65" s="41">
        <v>52</v>
      </c>
      <c r="I65" s="41"/>
      <c r="J65" s="41"/>
      <c r="K65" s="42"/>
      <c r="L65" s="42"/>
      <c r="M65" s="48">
        <f t="shared" si="0"/>
        <v>2</v>
      </c>
      <c r="N65" s="52">
        <f>SUM(feb!F65 + mrt!J65 + apr!M65+ mei!L65+ jun!K65+ M65)</f>
        <v>14</v>
      </c>
      <c r="O65" s="45">
        <f t="shared" si="5"/>
        <v>97</v>
      </c>
      <c r="P65" s="46">
        <f>SUM(feb!H65 + mrt!L65 + apr!O65+ mei!N65+ jun!M65+ O65)</f>
        <v>740</v>
      </c>
    </row>
    <row r="66" spans="1:16" x14ac:dyDescent="0.25">
      <c r="A66" s="9" t="s">
        <v>75</v>
      </c>
      <c r="B66" s="41"/>
      <c r="C66" s="41"/>
      <c r="D66" s="41">
        <v>134</v>
      </c>
      <c r="E66" s="41"/>
      <c r="F66" s="41"/>
      <c r="G66" s="41">
        <v>87</v>
      </c>
      <c r="H66" s="41">
        <v>86</v>
      </c>
      <c r="I66" s="41"/>
      <c r="J66" s="41">
        <v>77</v>
      </c>
      <c r="K66" s="42"/>
      <c r="L66" s="42">
        <v>87</v>
      </c>
      <c r="M66" s="48">
        <f t="shared" si="0"/>
        <v>5</v>
      </c>
      <c r="N66" s="52">
        <f>SUM(feb!F66 + mrt!J66 + apr!M66+ mei!L66+ jun!K66+ M66)</f>
        <v>29</v>
      </c>
      <c r="O66" s="45">
        <f t="shared" si="5"/>
        <v>471</v>
      </c>
      <c r="P66" s="46">
        <f>SUM(feb!H66 + mrt!L66 + apr!O66+ mei!N66+ jun!M66+ O66)</f>
        <v>2454</v>
      </c>
    </row>
    <row r="67" spans="1:16" x14ac:dyDescent="0.25">
      <c r="A67" s="9" t="s">
        <v>146</v>
      </c>
      <c r="B67" s="41"/>
      <c r="C67" s="41">
        <v>92</v>
      </c>
      <c r="D67" s="41">
        <v>134</v>
      </c>
      <c r="E67" s="41">
        <v>82</v>
      </c>
      <c r="F67" s="41"/>
      <c r="G67" s="41"/>
      <c r="H67" s="41"/>
      <c r="I67" s="41"/>
      <c r="J67" s="41">
        <v>77</v>
      </c>
      <c r="K67" s="42">
        <v>138</v>
      </c>
      <c r="L67" s="42"/>
      <c r="M67" s="48">
        <f t="shared" si="0"/>
        <v>5</v>
      </c>
      <c r="N67" s="52">
        <f>SUM(feb!F67 + mrt!J67 + apr!M67+ mei!L67+ jun!K67+ M67)</f>
        <v>40</v>
      </c>
      <c r="O67" s="45">
        <f t="shared" ref="O67" si="6">SUM(B67:L67)</f>
        <v>523</v>
      </c>
      <c r="P67" s="46">
        <f>SUM(feb!H67 + mrt!L67 + apr!O67+ mei!N67+ jun!M67+ O67)</f>
        <v>3481</v>
      </c>
    </row>
    <row r="68" spans="1:16" x14ac:dyDescent="0.25">
      <c r="A68" s="9" t="s">
        <v>15</v>
      </c>
      <c r="B68" s="41"/>
      <c r="C68" s="41"/>
      <c r="D68" s="41">
        <v>75</v>
      </c>
      <c r="E68" s="41"/>
      <c r="F68" s="41"/>
      <c r="G68" s="41"/>
      <c r="H68" s="41"/>
      <c r="I68" s="41"/>
      <c r="J68" s="41"/>
      <c r="K68" s="42"/>
      <c r="L68" s="42">
        <v>75</v>
      </c>
      <c r="M68" s="48">
        <f t="shared" si="0"/>
        <v>2</v>
      </c>
      <c r="N68" s="52">
        <f>SUM(feb!F68 + mrt!J68 + apr!M68+ mei!L68+ jun!K68+ M68)</f>
        <v>19</v>
      </c>
      <c r="O68" s="45">
        <f t="shared" si="5"/>
        <v>150</v>
      </c>
      <c r="P68" s="46">
        <f>SUM(feb!H68 + mrt!L68 + apr!O68+ mei!N68+ jun!M68+ O68)</f>
        <v>1595</v>
      </c>
    </row>
    <row r="69" spans="1:16" x14ac:dyDescent="0.25">
      <c r="A69" s="9" t="s">
        <v>49</v>
      </c>
      <c r="B69" s="41">
        <v>165</v>
      </c>
      <c r="C69" s="41">
        <v>92</v>
      </c>
      <c r="D69" s="41">
        <v>203</v>
      </c>
      <c r="E69" s="41">
        <v>80</v>
      </c>
      <c r="F69" s="41">
        <v>133</v>
      </c>
      <c r="G69" s="41">
        <v>102</v>
      </c>
      <c r="H69" s="41">
        <v>86</v>
      </c>
      <c r="I69" s="41">
        <v>130</v>
      </c>
      <c r="J69" s="41">
        <v>83</v>
      </c>
      <c r="K69" s="42">
        <v>160</v>
      </c>
      <c r="L69" s="42">
        <v>89</v>
      </c>
      <c r="M69" s="48">
        <f t="shared" ref="M69:M104" si="7">COUNT(B69:L69)</f>
        <v>11</v>
      </c>
      <c r="N69" s="52">
        <f>SUM(feb!F69 + mrt!J69 + apr!M69+ mei!L69+ jun!K69+ M69)</f>
        <v>49</v>
      </c>
      <c r="O69" s="45">
        <f t="shared" si="5"/>
        <v>1323</v>
      </c>
      <c r="P69" s="46">
        <f>SUM(feb!H69 + mrt!L69 + apr!O69+ mei!N69+ jun!M69+ O69)</f>
        <v>5066</v>
      </c>
    </row>
    <row r="70" spans="1:16" x14ac:dyDescent="0.25">
      <c r="A70" s="9" t="s">
        <v>89</v>
      </c>
      <c r="B70" s="41"/>
      <c r="C70" s="41">
        <v>50</v>
      </c>
      <c r="D70" s="41"/>
      <c r="E70" s="41">
        <v>50</v>
      </c>
      <c r="F70" s="41"/>
      <c r="G70" s="41"/>
      <c r="H70" s="41"/>
      <c r="I70" s="41"/>
      <c r="J70" s="41"/>
      <c r="K70" s="42"/>
      <c r="L70" s="42"/>
      <c r="M70" s="48">
        <f t="shared" si="7"/>
        <v>2</v>
      </c>
      <c r="N70" s="52">
        <f>SUM(feb!F70 + mrt!J70 + apr!M70+ mei!L70+ jun!K70+ M70)</f>
        <v>17</v>
      </c>
      <c r="O70" s="45">
        <f t="shared" si="5"/>
        <v>100</v>
      </c>
      <c r="P70" s="46">
        <f>SUM(feb!H70 + mrt!L70 + apr!O70+ mei!N70+ jun!M70+ O70)</f>
        <v>956</v>
      </c>
    </row>
    <row r="71" spans="1:16" x14ac:dyDescent="0.25">
      <c r="A71" s="9" t="s">
        <v>16</v>
      </c>
      <c r="B71" s="41"/>
      <c r="C71" s="41">
        <v>92</v>
      </c>
      <c r="D71" s="41">
        <v>134</v>
      </c>
      <c r="E71" s="41">
        <v>82</v>
      </c>
      <c r="F71" s="41">
        <v>120</v>
      </c>
      <c r="G71" s="41">
        <v>87</v>
      </c>
      <c r="H71" s="41"/>
      <c r="I71" s="41"/>
      <c r="J71" s="41">
        <v>77</v>
      </c>
      <c r="K71" s="42"/>
      <c r="L71" s="42"/>
      <c r="M71" s="48">
        <f t="shared" si="7"/>
        <v>6</v>
      </c>
      <c r="N71" s="52">
        <f>SUM(feb!F71 + mrt!J71 + apr!M71+ mei!L71+ jun!K71+ M71)</f>
        <v>40</v>
      </c>
      <c r="O71" s="45">
        <f t="shared" si="5"/>
        <v>592</v>
      </c>
      <c r="P71" s="46">
        <f>SUM(feb!H71 + mrt!L71 + apr!O71+ mei!N71+ jun!M71+ O71)</f>
        <v>3701</v>
      </c>
    </row>
    <row r="72" spans="1:16" x14ac:dyDescent="0.25">
      <c r="A72" s="9" t="s">
        <v>48</v>
      </c>
      <c r="B72" s="41"/>
      <c r="C72" s="41"/>
      <c r="D72" s="41">
        <v>67</v>
      </c>
      <c r="E72" s="41">
        <v>50</v>
      </c>
      <c r="F72" s="41"/>
      <c r="G72" s="41">
        <v>62</v>
      </c>
      <c r="H72" s="41">
        <v>52</v>
      </c>
      <c r="I72" s="41">
        <v>95</v>
      </c>
      <c r="J72" s="41">
        <v>50</v>
      </c>
      <c r="K72" s="42"/>
      <c r="L72" s="42"/>
      <c r="M72" s="48">
        <f t="shared" si="7"/>
        <v>6</v>
      </c>
      <c r="N72" s="52">
        <f>SUM(feb!F72 + mrt!J72 + apr!M72+ mei!L72+ jun!K72+ M72)</f>
        <v>21</v>
      </c>
      <c r="O72" s="45">
        <f t="shared" si="5"/>
        <v>376</v>
      </c>
      <c r="P72" s="46">
        <f>SUM(feb!H72 + mrt!L72 + apr!O72+ mei!N72+ jun!M72+ O72)</f>
        <v>1258</v>
      </c>
    </row>
    <row r="73" spans="1:16" x14ac:dyDescent="0.25">
      <c r="A73" s="9" t="s">
        <v>17</v>
      </c>
      <c r="B73" s="41"/>
      <c r="C73" s="41"/>
      <c r="D73" s="41"/>
      <c r="E73" s="41"/>
      <c r="F73" s="41"/>
      <c r="G73" s="41"/>
      <c r="H73" s="41"/>
      <c r="I73" s="41"/>
      <c r="J73" s="41"/>
      <c r="K73" s="42"/>
      <c r="L73" s="42"/>
      <c r="M73" s="48">
        <f t="shared" si="7"/>
        <v>0</v>
      </c>
      <c r="N73" s="52">
        <f>SUM(feb!F73 + mrt!J73 + apr!M73+ mei!L73+ jun!K73+ M73)</f>
        <v>0</v>
      </c>
      <c r="O73" s="45">
        <f t="shared" si="5"/>
        <v>0</v>
      </c>
      <c r="P73" s="46">
        <f>SUM(feb!H73 + mrt!L73 + apr!O73+ mei!N73+ jun!M73+ O73)</f>
        <v>0</v>
      </c>
    </row>
    <row r="74" spans="1:16" x14ac:dyDescent="0.25">
      <c r="A74" s="9" t="s">
        <v>56</v>
      </c>
      <c r="B74" s="41"/>
      <c r="C74" s="41">
        <v>92</v>
      </c>
      <c r="D74" s="41">
        <v>134</v>
      </c>
      <c r="E74" s="41">
        <v>80</v>
      </c>
      <c r="F74" s="41"/>
      <c r="G74" s="41"/>
      <c r="H74" s="41">
        <v>86</v>
      </c>
      <c r="I74" s="41">
        <v>117</v>
      </c>
      <c r="J74" s="41">
        <v>83</v>
      </c>
      <c r="K74" s="42">
        <v>138</v>
      </c>
      <c r="L74" s="42">
        <v>89</v>
      </c>
      <c r="M74" s="48">
        <f t="shared" si="7"/>
        <v>8</v>
      </c>
      <c r="N74" s="52">
        <f>SUM(feb!F74 + mrt!J74 + apr!M74+ mei!L74+ jun!K74+ M74)</f>
        <v>33</v>
      </c>
      <c r="O74" s="45">
        <f t="shared" si="5"/>
        <v>819</v>
      </c>
      <c r="P74" s="46">
        <f>SUM(feb!H74 + mrt!L74 + apr!O74+ mei!N74+ jun!M74+ O74)</f>
        <v>3015</v>
      </c>
    </row>
    <row r="75" spans="1:16" x14ac:dyDescent="0.25">
      <c r="A75" s="9" t="s">
        <v>108</v>
      </c>
      <c r="B75" s="41"/>
      <c r="C75" s="41"/>
      <c r="D75" s="41"/>
      <c r="E75" s="41">
        <v>80</v>
      </c>
      <c r="F75" s="41"/>
      <c r="G75" s="41"/>
      <c r="H75" s="41">
        <v>86</v>
      </c>
      <c r="I75" s="41"/>
      <c r="J75" s="41"/>
      <c r="K75" s="42"/>
      <c r="L75" s="42"/>
      <c r="M75" s="48">
        <f t="shared" si="7"/>
        <v>2</v>
      </c>
      <c r="N75" s="52">
        <f>SUM(feb!F75 + mrt!J75 + apr!M75+ mei!L75+ jun!K75+ M75)</f>
        <v>24</v>
      </c>
      <c r="O75" s="45">
        <f t="shared" si="5"/>
        <v>166</v>
      </c>
      <c r="P75" s="46">
        <f>SUM(feb!H75 + mrt!L75 + apr!O75+ mei!N75+ jun!M75+ O75)</f>
        <v>2144</v>
      </c>
    </row>
    <row r="76" spans="1:16" x14ac:dyDescent="0.25">
      <c r="A76" s="9" t="s">
        <v>57</v>
      </c>
      <c r="B76" s="41"/>
      <c r="C76" s="41"/>
      <c r="D76" s="41"/>
      <c r="E76" s="41"/>
      <c r="F76" s="41"/>
      <c r="G76" s="41"/>
      <c r="H76" s="41"/>
      <c r="I76" s="41"/>
      <c r="J76" s="41"/>
      <c r="K76" s="42"/>
      <c r="L76" s="42"/>
      <c r="M76" s="48">
        <f t="shared" si="7"/>
        <v>0</v>
      </c>
      <c r="N76" s="52">
        <f>SUM(feb!F76 + mrt!J76 + apr!M76+ mei!L76+ jun!K76+ M76)</f>
        <v>0</v>
      </c>
      <c r="O76" s="45">
        <f t="shared" si="5"/>
        <v>0</v>
      </c>
      <c r="P76" s="46">
        <f>SUM(feb!H76 + mrt!L76 + apr!O76+ mei!N76+ jun!M76+ O76)</f>
        <v>0</v>
      </c>
    </row>
    <row r="77" spans="1:16" x14ac:dyDescent="0.25">
      <c r="A77" s="9" t="s">
        <v>18</v>
      </c>
      <c r="B77" s="41"/>
      <c r="C77" s="41"/>
      <c r="D77" s="41"/>
      <c r="E77" s="41"/>
      <c r="F77" s="41"/>
      <c r="G77" s="41"/>
      <c r="H77" s="41"/>
      <c r="I77" s="41"/>
      <c r="J77" s="41"/>
      <c r="K77" s="42"/>
      <c r="L77" s="42">
        <v>48</v>
      </c>
      <c r="M77" s="48">
        <f t="shared" si="7"/>
        <v>1</v>
      </c>
      <c r="N77" s="52">
        <f>SUM(feb!F77 + mrt!J77 + apr!M77+ mei!L77+ jun!K77+ M77)</f>
        <v>14</v>
      </c>
      <c r="O77" s="45">
        <f t="shared" si="5"/>
        <v>48</v>
      </c>
      <c r="P77" s="46">
        <f>SUM(feb!H77 + mrt!L77 + apr!O77+ mei!N77+ jun!M77+ O77)</f>
        <v>759</v>
      </c>
    </row>
    <row r="78" spans="1:16" x14ac:dyDescent="0.25">
      <c r="A78" s="9" t="s">
        <v>84</v>
      </c>
      <c r="B78" s="41"/>
      <c r="C78" s="41"/>
      <c r="D78" s="41">
        <v>134</v>
      </c>
      <c r="E78" s="41"/>
      <c r="F78" s="41"/>
      <c r="G78" s="41"/>
      <c r="H78" s="41"/>
      <c r="I78" s="41"/>
      <c r="J78" s="41"/>
      <c r="K78" s="42"/>
      <c r="L78" s="42"/>
      <c r="M78" s="48">
        <f t="shared" si="7"/>
        <v>1</v>
      </c>
      <c r="N78" s="52">
        <f>SUM(feb!F78 + mrt!J78 + apr!M78+ mei!L78+ jun!K78+ M78)</f>
        <v>27</v>
      </c>
      <c r="O78" s="45">
        <f t="shared" si="5"/>
        <v>134</v>
      </c>
      <c r="P78" s="46">
        <f>SUM(feb!H78 + mrt!L78 + apr!O78+ mei!N78+ jun!M78+ O78)</f>
        <v>2648</v>
      </c>
    </row>
    <row r="79" spans="1:16" x14ac:dyDescent="0.25">
      <c r="A79" s="9" t="s">
        <v>19</v>
      </c>
      <c r="B79" s="41"/>
      <c r="C79" s="41">
        <v>92</v>
      </c>
      <c r="D79" s="41"/>
      <c r="E79" s="41"/>
      <c r="F79" s="41"/>
      <c r="G79" s="41"/>
      <c r="H79" s="41"/>
      <c r="I79" s="41"/>
      <c r="J79" s="41"/>
      <c r="K79" s="42"/>
      <c r="L79" s="42"/>
      <c r="M79" s="48">
        <f t="shared" si="7"/>
        <v>1</v>
      </c>
      <c r="N79" s="52">
        <f>SUM(feb!F79 + mrt!J79 + apr!M79+ mei!L79+ jun!K79+ M79)</f>
        <v>27</v>
      </c>
      <c r="O79" s="45">
        <f t="shared" si="5"/>
        <v>92</v>
      </c>
      <c r="P79" s="46">
        <f>SUM(feb!H79 + mrt!L79 + apr!O79+ mei!N79+ jun!M79+ O79)</f>
        <v>2395</v>
      </c>
    </row>
    <row r="80" spans="1:16" x14ac:dyDescent="0.25">
      <c r="A80" s="9" t="s">
        <v>20</v>
      </c>
      <c r="B80" s="41"/>
      <c r="C80" s="41">
        <v>92</v>
      </c>
      <c r="D80" s="41"/>
      <c r="E80" s="41">
        <v>82</v>
      </c>
      <c r="F80" s="41"/>
      <c r="G80" s="41"/>
      <c r="H80" s="41"/>
      <c r="I80" s="41"/>
      <c r="J80" s="41">
        <v>77</v>
      </c>
      <c r="K80" s="42"/>
      <c r="L80" s="42">
        <v>87</v>
      </c>
      <c r="M80" s="48">
        <f t="shared" si="7"/>
        <v>4</v>
      </c>
      <c r="N80" s="52">
        <f>SUM(feb!F80 + mrt!J80 + apr!M80+ mei!L80+ jun!K80+ M80)</f>
        <v>22</v>
      </c>
      <c r="O80" s="45">
        <f t="shared" si="5"/>
        <v>338</v>
      </c>
      <c r="P80" s="46">
        <f>SUM(feb!H80 + mrt!L80 + apr!O80+ mei!N80+ jun!M80+ O80)</f>
        <v>1716</v>
      </c>
    </row>
    <row r="81" spans="1:16" x14ac:dyDescent="0.25">
      <c r="A81" s="9" t="s">
        <v>112</v>
      </c>
      <c r="B81" s="41"/>
      <c r="C81" s="41"/>
      <c r="D81" s="41"/>
      <c r="E81" s="41"/>
      <c r="F81" s="41"/>
      <c r="G81" s="41"/>
      <c r="H81" s="41"/>
      <c r="I81" s="41">
        <v>117</v>
      </c>
      <c r="J81" s="41"/>
      <c r="K81" s="42"/>
      <c r="L81" s="42"/>
      <c r="M81" s="48">
        <f t="shared" si="7"/>
        <v>1</v>
      </c>
      <c r="N81" s="52">
        <f>SUM(feb!F81 + mrt!J81 + apr!M81+ mei!L83+ jun!K81+ M81)</f>
        <v>5</v>
      </c>
      <c r="O81" s="45">
        <f t="shared" si="5"/>
        <v>117</v>
      </c>
      <c r="P81" s="46">
        <f>SUM(feb!H81 + mrt!L81 + apr!O81+ mei!N81+ jun!M81+ O81)</f>
        <v>740</v>
      </c>
    </row>
    <row r="82" spans="1:16" x14ac:dyDescent="0.25">
      <c r="A82" s="9" t="s">
        <v>119</v>
      </c>
      <c r="B82" s="41"/>
      <c r="C82" s="41"/>
      <c r="D82" s="41"/>
      <c r="E82" s="41"/>
      <c r="F82" s="41"/>
      <c r="G82" s="41"/>
      <c r="H82" s="41"/>
      <c r="I82" s="41"/>
      <c r="J82" s="41"/>
      <c r="K82" s="42"/>
      <c r="L82" s="42"/>
      <c r="M82" s="48">
        <f t="shared" si="7"/>
        <v>0</v>
      </c>
      <c r="N82" s="52">
        <f>SUM(feb!F82 + mrt!J82 + apr!M82+ mei!L84+ jun!K82+ M82)</f>
        <v>7</v>
      </c>
      <c r="O82" s="45">
        <f t="shared" si="5"/>
        <v>0</v>
      </c>
      <c r="P82" s="46">
        <f>SUM(feb!H82 + mrt!L82 + apr!O82+ mei!N82+ jun!M82+ O82)</f>
        <v>0</v>
      </c>
    </row>
    <row r="83" spans="1:16" x14ac:dyDescent="0.25">
      <c r="A83" s="9" t="s">
        <v>60</v>
      </c>
      <c r="B83" s="41"/>
      <c r="C83" s="41"/>
      <c r="D83" s="41"/>
      <c r="E83" s="41"/>
      <c r="F83" s="41"/>
      <c r="G83" s="41"/>
      <c r="H83" s="41"/>
      <c r="I83" s="41"/>
      <c r="J83" s="41"/>
      <c r="K83" s="42"/>
      <c r="L83" s="42"/>
      <c r="M83" s="48">
        <f t="shared" si="7"/>
        <v>0</v>
      </c>
      <c r="N83" s="52">
        <f>SUM(feb!F83 + mrt!J83 + apr!M83+ mei!L84+ jun!K83+ M83)</f>
        <v>7</v>
      </c>
      <c r="O83" s="45">
        <f t="shared" si="5"/>
        <v>0</v>
      </c>
      <c r="P83" s="46">
        <f>SUM(feb!H83 + mrt!L83 + apr!O83+ mei!N83+ jun!M83+ O83)</f>
        <v>0</v>
      </c>
    </row>
    <row r="84" spans="1:16" x14ac:dyDescent="0.25">
      <c r="A84" s="9" t="s">
        <v>21</v>
      </c>
      <c r="B84" s="41"/>
      <c r="C84" s="41">
        <v>79</v>
      </c>
      <c r="D84" s="41"/>
      <c r="E84" s="41">
        <v>81</v>
      </c>
      <c r="F84" s="41">
        <v>117</v>
      </c>
      <c r="G84" s="41">
        <v>81</v>
      </c>
      <c r="H84" s="41">
        <v>81</v>
      </c>
      <c r="I84" s="41"/>
      <c r="J84" s="41"/>
      <c r="K84" s="42">
        <v>113</v>
      </c>
      <c r="L84" s="42">
        <v>75</v>
      </c>
      <c r="M84" s="48">
        <f t="shared" si="7"/>
        <v>7</v>
      </c>
      <c r="N84" s="52">
        <f>SUM(feb!F84 + mrt!J84 + apr!M84+ mei!L85+ jun!K84+ M84)</f>
        <v>40</v>
      </c>
      <c r="O84" s="45">
        <f t="shared" si="5"/>
        <v>627</v>
      </c>
      <c r="P84" s="46">
        <f>SUM(feb!H84 + mrt!L84 + apr!O84+ mei!N84+ jun!M84+ O84)</f>
        <v>3392</v>
      </c>
    </row>
    <row r="85" spans="1:16" x14ac:dyDescent="0.25">
      <c r="A85" s="9" t="s">
        <v>78</v>
      </c>
      <c r="B85" s="41"/>
      <c r="C85" s="41"/>
      <c r="D85" s="41"/>
      <c r="E85" s="41">
        <v>81</v>
      </c>
      <c r="F85" s="41"/>
      <c r="G85" s="41">
        <v>81</v>
      </c>
      <c r="H85" s="41">
        <v>81</v>
      </c>
      <c r="I85" s="41">
        <v>135</v>
      </c>
      <c r="J85" s="41"/>
      <c r="K85" s="42">
        <v>113</v>
      </c>
      <c r="L85" s="42">
        <v>134</v>
      </c>
      <c r="M85" s="48">
        <f t="shared" si="7"/>
        <v>6</v>
      </c>
      <c r="N85" s="52">
        <f>SUM(feb!F85 + mrt!J85 + apr!M85+ mei!L86+ jun!K85+ M85)</f>
        <v>27</v>
      </c>
      <c r="O85" s="45">
        <f t="shared" si="5"/>
        <v>625</v>
      </c>
      <c r="P85" s="46">
        <f>SUM(feb!H85 + mrt!L85 + apr!O85+ mei!N85+ jun!M85+ O85)</f>
        <v>2601</v>
      </c>
    </row>
    <row r="86" spans="1:16" x14ac:dyDescent="0.25">
      <c r="A86" s="9" t="s">
        <v>22</v>
      </c>
      <c r="B86" s="41"/>
      <c r="C86" s="41"/>
      <c r="D86" s="41"/>
      <c r="E86" s="41"/>
      <c r="F86" s="41"/>
      <c r="G86" s="41"/>
      <c r="H86" s="41">
        <v>61</v>
      </c>
      <c r="I86" s="41">
        <v>95</v>
      </c>
      <c r="J86" s="41">
        <v>50</v>
      </c>
      <c r="K86" s="42"/>
      <c r="L86" s="42"/>
      <c r="M86" s="48">
        <f t="shared" si="7"/>
        <v>3</v>
      </c>
      <c r="N86" s="52">
        <f>SUM(feb!F86 + mrt!J86 + apr!M86+ mei!L86+ jun!K86+ M86)</f>
        <v>26</v>
      </c>
      <c r="O86" s="45">
        <f t="shared" si="5"/>
        <v>206</v>
      </c>
      <c r="P86" s="46">
        <f>SUM(feb!H86 + mrt!L86 + apr!O86+ mei!N86+ jun!M86+ O86)</f>
        <v>1730</v>
      </c>
    </row>
    <row r="87" spans="1:16" x14ac:dyDescent="0.25">
      <c r="A87" s="9" t="s">
        <v>67</v>
      </c>
      <c r="B87" s="41"/>
      <c r="C87" s="41"/>
      <c r="D87" s="41"/>
      <c r="E87" s="41"/>
      <c r="F87" s="41"/>
      <c r="G87" s="41"/>
      <c r="H87" s="41"/>
      <c r="I87" s="41"/>
      <c r="J87" s="41"/>
      <c r="K87" s="42"/>
      <c r="L87" s="42"/>
      <c r="M87" s="48">
        <f t="shared" si="7"/>
        <v>0</v>
      </c>
      <c r="N87" s="52">
        <f>SUM(feb!F87 + mrt!J87 + apr!M87+ mei!L87+ jun!K87+ M87)</f>
        <v>1</v>
      </c>
      <c r="O87" s="45">
        <f t="shared" si="5"/>
        <v>0</v>
      </c>
      <c r="P87" s="46">
        <f>SUM(feb!H87 + mrt!L87 + apr!O87+ mei!N87+ jun!M87+ O87)</f>
        <v>63</v>
      </c>
    </row>
    <row r="88" spans="1:16" x14ac:dyDescent="0.25">
      <c r="A88" s="9" t="s">
        <v>28</v>
      </c>
      <c r="B88" s="41"/>
      <c r="C88" s="41"/>
      <c r="D88" s="41">
        <v>67</v>
      </c>
      <c r="E88" s="41"/>
      <c r="F88" s="41"/>
      <c r="G88" s="41"/>
      <c r="H88" s="41">
        <v>52</v>
      </c>
      <c r="I88" s="41"/>
      <c r="J88" s="41">
        <v>50</v>
      </c>
      <c r="K88" s="42">
        <v>52</v>
      </c>
      <c r="L88" s="42"/>
      <c r="M88" s="48">
        <f t="shared" si="7"/>
        <v>4</v>
      </c>
      <c r="N88" s="52">
        <f>SUM(feb!F88 + mrt!J88 + apr!M88+ mei!L88+ jun!K88+ M88)</f>
        <v>11</v>
      </c>
      <c r="O88" s="45">
        <f t="shared" si="5"/>
        <v>221</v>
      </c>
      <c r="P88" s="46">
        <f>SUM(feb!H88 + mrt!L88 + apr!O88+ mei!N88+ jun!M88+ O88)</f>
        <v>656</v>
      </c>
    </row>
    <row r="89" spans="1:16" x14ac:dyDescent="0.25">
      <c r="A89" s="9" t="s">
        <v>45</v>
      </c>
      <c r="B89" s="41"/>
      <c r="C89" s="41">
        <v>92</v>
      </c>
      <c r="D89" s="41">
        <v>134</v>
      </c>
      <c r="E89" s="41">
        <v>82</v>
      </c>
      <c r="F89" s="41">
        <v>120</v>
      </c>
      <c r="G89" s="41">
        <v>87</v>
      </c>
      <c r="H89" s="41">
        <v>86</v>
      </c>
      <c r="I89" s="41">
        <v>117</v>
      </c>
      <c r="J89" s="41">
        <v>77</v>
      </c>
      <c r="K89" s="42">
        <v>138</v>
      </c>
      <c r="L89" s="42">
        <v>87</v>
      </c>
      <c r="M89" s="48">
        <f t="shared" si="7"/>
        <v>10</v>
      </c>
      <c r="N89" s="52">
        <f>SUM(feb!F89 + mrt!J89 + apr!M89+ mei!L89+ jun!K89+ M89)</f>
        <v>41</v>
      </c>
      <c r="O89" s="45">
        <f t="shared" si="5"/>
        <v>1020</v>
      </c>
      <c r="P89" s="46">
        <f>SUM(feb!H89 + mrt!L89 + apr!O89+ mei!N89+ jun!M89+ O89)</f>
        <v>3917</v>
      </c>
    </row>
    <row r="90" spans="1:16" x14ac:dyDescent="0.25">
      <c r="A90" s="9" t="s">
        <v>154</v>
      </c>
      <c r="B90" s="41"/>
      <c r="C90" s="41"/>
      <c r="D90" s="41"/>
      <c r="E90" s="41"/>
      <c r="F90" s="41"/>
      <c r="G90" s="41"/>
      <c r="H90" s="41"/>
      <c r="I90" s="41"/>
      <c r="J90" s="41"/>
      <c r="K90" s="42"/>
      <c r="L90" s="42"/>
      <c r="M90" s="48">
        <f t="shared" ref="M90" si="8">COUNT(B90:L90)</f>
        <v>0</v>
      </c>
      <c r="N90" s="52">
        <f>SUM(feb!F90 + mrt!J90 + apr!M90+ mei!L90+ jun!K90+ M90)</f>
        <v>0</v>
      </c>
      <c r="O90" s="45">
        <f t="shared" ref="O90" si="9">SUM(B90:L90)</f>
        <v>0</v>
      </c>
      <c r="P90" s="46">
        <f>SUM(feb!H90 + mrt!L90 + apr!O90+ mei!N90+ jun!M90+ O90)</f>
        <v>0</v>
      </c>
    </row>
    <row r="91" spans="1:16" x14ac:dyDescent="0.25">
      <c r="A91" s="9" t="s">
        <v>64</v>
      </c>
      <c r="B91" s="41"/>
      <c r="C91" s="41"/>
      <c r="D91" s="41"/>
      <c r="E91" s="41"/>
      <c r="F91" s="41"/>
      <c r="G91" s="41"/>
      <c r="H91" s="41"/>
      <c r="I91" s="41"/>
      <c r="J91" s="41"/>
      <c r="K91" s="42"/>
      <c r="L91" s="42"/>
      <c r="M91" s="48">
        <f t="shared" si="7"/>
        <v>0</v>
      </c>
      <c r="N91" s="52">
        <f>SUM(feb!F91 + mrt!J91 + apr!M91+ mei!L91+ jun!K91+ M91)</f>
        <v>1</v>
      </c>
      <c r="O91" s="45">
        <f t="shared" si="5"/>
        <v>0</v>
      </c>
      <c r="P91" s="46">
        <f>SUM(feb!H91 + mrt!L91 + apr!O91+ mei!N91+ jun!M91+ O91)</f>
        <v>63</v>
      </c>
    </row>
    <row r="92" spans="1:16" x14ac:dyDescent="0.25">
      <c r="A92" s="9" t="s">
        <v>128</v>
      </c>
      <c r="B92" s="41"/>
      <c r="C92" s="41"/>
      <c r="D92" s="41">
        <v>108</v>
      </c>
      <c r="E92" s="41"/>
      <c r="F92" s="41"/>
      <c r="G92" s="41">
        <v>62</v>
      </c>
      <c r="H92" s="41">
        <v>61</v>
      </c>
      <c r="I92" s="41"/>
      <c r="J92" s="41"/>
      <c r="K92" s="42">
        <v>84</v>
      </c>
      <c r="L92" s="42"/>
      <c r="M92" s="48">
        <f t="shared" si="7"/>
        <v>4</v>
      </c>
      <c r="N92" s="52">
        <f>SUM(feb!F92 + mrt!J92 + apr!M92+ mei!L92+ jun!K92+ M92)</f>
        <v>12</v>
      </c>
      <c r="O92" s="45">
        <f t="shared" ref="O92:O104" si="10">SUM(B92:L92)</f>
        <v>315</v>
      </c>
      <c r="P92" s="46">
        <f>SUM(feb!H92 + mrt!L92 + apr!O92+ mei!N92+ jun!M92+ O92)</f>
        <v>849</v>
      </c>
    </row>
    <row r="93" spans="1:16" x14ac:dyDescent="0.25">
      <c r="A93" s="9" t="s">
        <v>101</v>
      </c>
      <c r="B93" s="41"/>
      <c r="C93" s="41"/>
      <c r="D93" s="41"/>
      <c r="E93" s="41"/>
      <c r="F93" s="41"/>
      <c r="G93" s="41"/>
      <c r="H93" s="41"/>
      <c r="I93" s="41"/>
      <c r="J93" s="41"/>
      <c r="K93" s="42"/>
      <c r="L93" s="42"/>
      <c r="M93" s="48">
        <f t="shared" si="7"/>
        <v>0</v>
      </c>
      <c r="N93" s="52">
        <f>SUM(feb!F93 + mrt!J93 + apr!M93+ mei!L93+ jun!K93+ M93)</f>
        <v>0</v>
      </c>
      <c r="O93" s="45">
        <f t="shared" si="10"/>
        <v>0</v>
      </c>
      <c r="P93" s="46">
        <f>SUM(feb!H93 + mrt!L93 + apr!O93+ mei!N93+ jun!M93+ O93)</f>
        <v>0</v>
      </c>
    </row>
    <row r="94" spans="1:16" x14ac:dyDescent="0.25">
      <c r="A94" s="9" t="s">
        <v>102</v>
      </c>
      <c r="B94" s="41"/>
      <c r="C94" s="41"/>
      <c r="D94" s="41"/>
      <c r="E94" s="41"/>
      <c r="F94" s="41"/>
      <c r="G94" s="41"/>
      <c r="H94" s="41"/>
      <c r="I94" s="41"/>
      <c r="J94" s="41"/>
      <c r="K94" s="42"/>
      <c r="L94" s="42"/>
      <c r="M94" s="48">
        <f t="shared" si="7"/>
        <v>0</v>
      </c>
      <c r="N94" s="52">
        <f>SUM(feb!F94 + mrt!J94 + apr!M94+ mei!L94+ jun!K94+ M94)</f>
        <v>0</v>
      </c>
      <c r="O94" s="45">
        <f t="shared" si="10"/>
        <v>0</v>
      </c>
      <c r="P94" s="46">
        <f>SUM(feb!H94 + mrt!L94 + apr!O94+ mei!N94+ jun!M94+ O94)</f>
        <v>0</v>
      </c>
    </row>
    <row r="95" spans="1:16" x14ac:dyDescent="0.25">
      <c r="A95" s="9" t="s">
        <v>86</v>
      </c>
      <c r="B95" s="41"/>
      <c r="C95" s="41"/>
      <c r="D95" s="41"/>
      <c r="E95" s="41"/>
      <c r="F95" s="41"/>
      <c r="G95" s="41"/>
      <c r="H95" s="41"/>
      <c r="I95" s="41"/>
      <c r="J95" s="41"/>
      <c r="K95" s="42"/>
      <c r="L95" s="42"/>
      <c r="M95" s="48">
        <f t="shared" si="7"/>
        <v>0</v>
      </c>
      <c r="N95" s="52">
        <f>SUM(feb!F95 + mrt!J95 + apr!M95+ mei!L95+ jun!K95+ M95)</f>
        <v>3</v>
      </c>
      <c r="O95" s="45">
        <f t="shared" si="10"/>
        <v>0</v>
      </c>
      <c r="P95" s="46">
        <f>SUM(feb!H95 + mrt!L95 + apr!O95+ mei!N95+ jun!M95+ O95)</f>
        <v>315</v>
      </c>
    </row>
    <row r="96" spans="1:16" x14ac:dyDescent="0.25">
      <c r="A96" s="9" t="s">
        <v>76</v>
      </c>
      <c r="B96" s="41"/>
      <c r="C96" s="41"/>
      <c r="D96" s="41"/>
      <c r="E96" s="41"/>
      <c r="F96" s="41"/>
      <c r="G96" s="41"/>
      <c r="H96" s="41"/>
      <c r="I96" s="41"/>
      <c r="J96" s="41"/>
      <c r="K96" s="42"/>
      <c r="L96" s="42"/>
      <c r="M96" s="48">
        <f t="shared" si="7"/>
        <v>0</v>
      </c>
      <c r="N96" s="52">
        <f>SUM(feb!F96 + mrt!J96 + apr!M96+ mei!L96+ jun!K96+ M96)</f>
        <v>0</v>
      </c>
      <c r="O96" s="45">
        <f t="shared" si="10"/>
        <v>0</v>
      </c>
      <c r="P96" s="46">
        <f>SUM(feb!H96 + mrt!L96 + apr!O96+ mei!N96+ jun!M96+ O96)</f>
        <v>0</v>
      </c>
    </row>
    <row r="97" spans="1:16" x14ac:dyDescent="0.25">
      <c r="A97" s="9" t="s">
        <v>80</v>
      </c>
      <c r="B97" s="41"/>
      <c r="C97" s="41"/>
      <c r="D97" s="41"/>
      <c r="E97" s="41"/>
      <c r="F97" s="41"/>
      <c r="G97" s="41"/>
      <c r="H97" s="41"/>
      <c r="I97" s="41"/>
      <c r="J97" s="41"/>
      <c r="K97" s="42"/>
      <c r="L97" s="42"/>
      <c r="M97" s="48">
        <f t="shared" si="7"/>
        <v>0</v>
      </c>
      <c r="N97" s="52">
        <f>SUM(feb!F97 + mrt!J97 + apr!M97+ mei!L97+ jun!K97+ M97)</f>
        <v>0</v>
      </c>
      <c r="O97" s="45">
        <f t="shared" si="10"/>
        <v>0</v>
      </c>
      <c r="P97" s="46">
        <f>SUM(feb!H97 + mrt!L97 + apr!O97+ mei!N97+ jun!M97+ O97)</f>
        <v>0</v>
      </c>
    </row>
    <row r="98" spans="1:16" x14ac:dyDescent="0.25">
      <c r="A98" s="18" t="s">
        <v>118</v>
      </c>
      <c r="B98" s="41"/>
      <c r="C98" s="41"/>
      <c r="D98" s="41"/>
      <c r="E98" s="41"/>
      <c r="F98" s="41"/>
      <c r="G98" s="41"/>
      <c r="H98" s="41"/>
      <c r="I98" s="41"/>
      <c r="J98" s="41"/>
      <c r="K98" s="42"/>
      <c r="L98" s="42"/>
      <c r="M98" s="48">
        <f t="shared" si="7"/>
        <v>0</v>
      </c>
      <c r="N98" s="52">
        <f>SUM(feb!F98 + mrt!J98 + apr!M98+ mei!L98+ jun!K98+ M98)</f>
        <v>0</v>
      </c>
      <c r="O98" s="45">
        <f t="shared" si="10"/>
        <v>0</v>
      </c>
      <c r="P98" s="46">
        <f>SUM(feb!H98 + mrt!L98 + apr!O98+ mei!N98+ jun!M98+ O98)</f>
        <v>0</v>
      </c>
    </row>
    <row r="99" spans="1:16" x14ac:dyDescent="0.25">
      <c r="A99" s="18" t="s">
        <v>103</v>
      </c>
      <c r="B99" s="41"/>
      <c r="C99" s="41"/>
      <c r="D99" s="41"/>
      <c r="E99" s="41"/>
      <c r="F99" s="41"/>
      <c r="G99" s="41">
        <v>81</v>
      </c>
      <c r="H99" s="41">
        <v>81</v>
      </c>
      <c r="I99" s="41"/>
      <c r="J99" s="41">
        <v>82</v>
      </c>
      <c r="K99" s="42"/>
      <c r="L99" s="42">
        <v>48</v>
      </c>
      <c r="M99" s="48">
        <f t="shared" si="7"/>
        <v>4</v>
      </c>
      <c r="N99" s="52">
        <f>SUM(feb!F99 + mrt!J99 + apr!M99+ mei!L99+ jun!K99+ M99)</f>
        <v>15</v>
      </c>
      <c r="O99" s="45">
        <f t="shared" si="10"/>
        <v>292</v>
      </c>
      <c r="P99" s="46">
        <f>SUM(feb!H99 + mrt!L99 + apr!O99+ mei!N99+ jun!M99+ O99)</f>
        <v>1045</v>
      </c>
    </row>
    <row r="100" spans="1:16" x14ac:dyDescent="0.25">
      <c r="A100" s="18" t="s">
        <v>145</v>
      </c>
      <c r="B100" s="41"/>
      <c r="C100" s="41"/>
      <c r="D100" s="41">
        <v>83</v>
      </c>
      <c r="E100" s="41"/>
      <c r="F100" s="41"/>
      <c r="G100" s="41"/>
      <c r="H100" s="41"/>
      <c r="I100" s="41"/>
      <c r="J100" s="41">
        <v>82</v>
      </c>
      <c r="K100" s="42"/>
      <c r="L100" s="42"/>
      <c r="M100" s="48">
        <f t="shared" si="7"/>
        <v>2</v>
      </c>
      <c r="N100" s="52">
        <f>SUM(feb!F100 + mrt!J100 + apr!M100+ mei!L100+ jun!K100+ M100)</f>
        <v>16</v>
      </c>
      <c r="O100" s="45">
        <f t="shared" ref="O100" si="11">SUM(B100:L100)</f>
        <v>165</v>
      </c>
      <c r="P100" s="46">
        <f>SUM(feb!H100 + mrt!L100 + apr!O100+ mei!N100+ jun!M100+ O100)</f>
        <v>1318</v>
      </c>
    </row>
    <row r="101" spans="1:16" x14ac:dyDescent="0.25">
      <c r="A101" s="18" t="s">
        <v>106</v>
      </c>
      <c r="B101" s="41"/>
      <c r="C101" s="41">
        <v>79</v>
      </c>
      <c r="D101" s="41"/>
      <c r="E101" s="41"/>
      <c r="F101" s="41"/>
      <c r="G101" s="41"/>
      <c r="H101" s="41">
        <v>81</v>
      </c>
      <c r="I101" s="41">
        <v>135</v>
      </c>
      <c r="J101" s="41"/>
      <c r="K101" s="42"/>
      <c r="L101" s="42">
        <v>134</v>
      </c>
      <c r="M101" s="48">
        <f t="shared" si="7"/>
        <v>4</v>
      </c>
      <c r="N101" s="52">
        <f>SUM(feb!F101 + mrt!J101 + apr!M101+ mei!L101+ jun!K101+ M101)</f>
        <v>33</v>
      </c>
      <c r="O101" s="45">
        <f t="shared" si="10"/>
        <v>429</v>
      </c>
      <c r="P101" s="46">
        <f>SUM(feb!H101 + mrt!L101 + apr!O101+ mei!N101+ jun!M101+ O101)</f>
        <v>2932</v>
      </c>
    </row>
    <row r="102" spans="1:16" x14ac:dyDescent="0.25">
      <c r="A102" s="18" t="s">
        <v>104</v>
      </c>
      <c r="B102" s="41"/>
      <c r="C102" s="41"/>
      <c r="D102" s="41"/>
      <c r="E102" s="41"/>
      <c r="F102" s="41"/>
      <c r="G102" s="41"/>
      <c r="H102" s="41"/>
      <c r="I102" s="41"/>
      <c r="J102" s="41"/>
      <c r="K102" s="42"/>
      <c r="L102" s="42"/>
      <c r="M102" s="48">
        <f t="shared" si="7"/>
        <v>0</v>
      </c>
      <c r="N102" s="52">
        <f>SUM(feb!F102 + mrt!J102 + apr!M102+ mei!L102+ jun!K102+ M102)</f>
        <v>14</v>
      </c>
      <c r="O102" s="45">
        <f t="shared" si="10"/>
        <v>0</v>
      </c>
      <c r="P102" s="46">
        <f>SUM(feb!H102 + mrt!L102 + apr!O102+ mei!N102+ jun!M102+ O102)</f>
        <v>1134</v>
      </c>
    </row>
    <row r="103" spans="1:16" x14ac:dyDescent="0.25">
      <c r="A103" s="18" t="s">
        <v>77</v>
      </c>
      <c r="B103" s="41"/>
      <c r="C103" s="41">
        <v>50</v>
      </c>
      <c r="D103" s="41">
        <v>67</v>
      </c>
      <c r="E103" s="41">
        <v>45</v>
      </c>
      <c r="F103" s="41"/>
      <c r="G103" s="41">
        <v>62</v>
      </c>
      <c r="H103" s="41">
        <v>52</v>
      </c>
      <c r="I103" s="41">
        <v>95</v>
      </c>
      <c r="J103" s="41">
        <v>50</v>
      </c>
      <c r="K103" s="42">
        <v>52</v>
      </c>
      <c r="L103" s="42">
        <v>48</v>
      </c>
      <c r="M103" s="48">
        <f t="shared" si="7"/>
        <v>9</v>
      </c>
      <c r="N103" s="52">
        <f>SUM(feb!F103 + mrt!J103 + apr!M103+ mei!L103+ jun!K103+ M103)</f>
        <v>35</v>
      </c>
      <c r="O103" s="45">
        <f t="shared" si="10"/>
        <v>521</v>
      </c>
      <c r="P103" s="46">
        <f>SUM(feb!H103 + mrt!L103 + apr!O103+ mei!N103+ jun!M103+ O103)</f>
        <v>2174</v>
      </c>
    </row>
    <row r="104" spans="1:16" ht="13.8" thickBot="1" x14ac:dyDescent="0.3">
      <c r="A104" s="10" t="s">
        <v>23</v>
      </c>
      <c r="B104" s="47"/>
      <c r="C104" s="47"/>
      <c r="D104" s="47"/>
      <c r="E104" s="47"/>
      <c r="F104" s="47"/>
      <c r="G104" s="47"/>
      <c r="H104" s="47"/>
      <c r="I104" s="47"/>
      <c r="J104" s="47"/>
      <c r="K104" s="49"/>
      <c r="L104" s="47"/>
      <c r="M104" s="68">
        <f t="shared" si="7"/>
        <v>0</v>
      </c>
      <c r="N104" s="69">
        <f>SUM(feb!F104 + mrt!J104 + apr!M104+ mei!L104+ jun!K104+ M104)</f>
        <v>9</v>
      </c>
      <c r="O104" s="66">
        <f t="shared" si="10"/>
        <v>0</v>
      </c>
      <c r="P104" s="67">
        <f>SUM(feb!H104 + mrt!L104 + apr!O104+ mei!N104+ jun!M104+ O104)</f>
        <v>532</v>
      </c>
    </row>
  </sheetData>
  <mergeCells count="4">
    <mergeCell ref="O2:O3"/>
    <mergeCell ref="P2:P3"/>
    <mergeCell ref="M2:M3"/>
    <mergeCell ref="N2:N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12</vt:i4>
      </vt:variant>
      <vt:variant>
        <vt:lpstr>Benoemde bereiken</vt:lpstr>
      </vt:variant>
      <vt:variant>
        <vt:i4>10</vt:i4>
      </vt:variant>
    </vt:vector>
  </HeadingPairs>
  <TitlesOfParts>
    <vt:vector size="22" baseType="lpstr">
      <vt:lpstr>Punten</vt:lpstr>
      <vt:lpstr>KM</vt:lpstr>
      <vt:lpstr>boterpunten</vt:lpstr>
      <vt:lpstr>feb</vt:lpstr>
      <vt:lpstr>mrt</vt:lpstr>
      <vt:lpstr>apr</vt:lpstr>
      <vt:lpstr>mei</vt:lpstr>
      <vt:lpstr>jun</vt:lpstr>
      <vt:lpstr>jul</vt:lpstr>
      <vt:lpstr>aug</vt:lpstr>
      <vt:lpstr>sep</vt:lpstr>
      <vt:lpstr>okt</vt:lpstr>
      <vt:lpstr>apr!Afdruktitels</vt:lpstr>
      <vt:lpstr>aug!Afdruktitels</vt:lpstr>
      <vt:lpstr>boterpunten!Afdruktitels</vt:lpstr>
      <vt:lpstr>feb!Afdruktitels</vt:lpstr>
      <vt:lpstr>jul!Afdruktitels</vt:lpstr>
      <vt:lpstr>jun!Afdruktitels</vt:lpstr>
      <vt:lpstr>mei!Afdruktitels</vt:lpstr>
      <vt:lpstr>mrt!Afdruktitels</vt:lpstr>
      <vt:lpstr>okt!Afdruktitels</vt:lpstr>
      <vt:lpstr>sep!Afdruktitels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wauterda</dc:creator>
  <cp:lastModifiedBy>WAUTERS, David</cp:lastModifiedBy>
  <cp:lastPrinted>2017-09-29T07:48:17Z</cp:lastPrinted>
  <dcterms:created xsi:type="dcterms:W3CDTF">2006-02-10T07:21:09Z</dcterms:created>
  <dcterms:modified xsi:type="dcterms:W3CDTF">2017-10-24T05:07:15Z</dcterms:modified>
</cp:coreProperties>
</file>