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wauterda\Downloads\"/>
    </mc:Choice>
  </mc:AlternateContent>
  <bookViews>
    <workbookView xWindow="0" yWindow="0" windowWidth="19200" windowHeight="6645"/>
  </bookViews>
  <sheets>
    <sheet name="boterpunten" sheetId="57" r:id="rId1"/>
    <sheet name="feb" sheetId="4" r:id="rId2"/>
    <sheet name="mrt" sheetId="16" r:id="rId3"/>
    <sheet name="apr" sheetId="22" r:id="rId4"/>
    <sheet name="mei" sheetId="31" r:id="rId5"/>
    <sheet name="jun" sheetId="36" r:id="rId6"/>
    <sheet name="jul" sheetId="41" r:id="rId7"/>
    <sheet name="aug" sheetId="46" r:id="rId8"/>
    <sheet name="sep" sheetId="51" r:id="rId9"/>
    <sheet name="okt" sheetId="14" r:id="rId10"/>
    <sheet name="KM" sheetId="58" r:id="rId11"/>
    <sheet name="Punten" sheetId="59" r:id="rId12"/>
  </sheets>
  <definedNames>
    <definedName name="_xlnm.Print_Titles" localSheetId="3">apr!$1:$3</definedName>
    <definedName name="_xlnm.Print_Titles" localSheetId="7">aug!$1:$3</definedName>
    <definedName name="_xlnm.Print_Titles" localSheetId="0">boterpunten!$1:$2</definedName>
    <definedName name="_xlnm.Print_Titles" localSheetId="1">feb!$1:$3</definedName>
    <definedName name="_xlnm.Print_Titles" localSheetId="6">jul!$1:$3</definedName>
    <definedName name="_xlnm.Print_Titles" localSheetId="5">jun!$1:$3</definedName>
    <definedName name="_xlnm.Print_Titles" localSheetId="4">mei!$1:$3</definedName>
    <definedName name="_xlnm.Print_Titles" localSheetId="2">mrt!$1:$3</definedName>
    <definedName name="_xlnm.Print_Titles" localSheetId="9">okt!$1:$3</definedName>
    <definedName name="_xlnm.Print_Titles" localSheetId="8">sep!$1:$3</definedName>
  </definedNames>
  <calcPr calcId="171027"/>
</workbook>
</file>

<file path=xl/calcChain.xml><?xml version="1.0" encoding="utf-8"?>
<calcChain xmlns="http://schemas.openxmlformats.org/spreadsheetml/2006/main">
  <c r="Y4" i="57" l="1"/>
  <c r="Y5" i="57"/>
  <c r="Y6" i="57"/>
  <c r="Y7" i="57"/>
  <c r="Y8" i="57"/>
  <c r="Y9" i="57"/>
  <c r="Y10" i="57"/>
  <c r="Y11" i="57"/>
  <c r="Y12" i="57"/>
  <c r="Y13" i="57"/>
  <c r="Y14" i="57"/>
  <c r="Y15" i="57"/>
  <c r="Y16" i="57"/>
  <c r="Y17" i="57"/>
  <c r="Y18" i="57"/>
  <c r="Y19" i="57"/>
  <c r="Y20" i="57"/>
  <c r="Y21" i="57"/>
  <c r="Y22" i="57"/>
  <c r="Y23" i="57"/>
  <c r="Y24" i="57"/>
  <c r="Y25" i="57"/>
  <c r="Y26" i="57"/>
  <c r="Y27" i="57"/>
  <c r="Y28" i="57"/>
  <c r="Y29" i="57"/>
  <c r="Y30" i="57"/>
  <c r="Y31" i="57"/>
  <c r="Y32" i="57"/>
  <c r="Y33" i="57"/>
  <c r="Y34" i="57"/>
  <c r="Y35" i="57"/>
  <c r="Y36" i="57"/>
  <c r="Y37" i="57"/>
  <c r="Y38" i="57"/>
  <c r="Y39" i="57"/>
  <c r="Y40" i="57"/>
  <c r="Y41" i="57"/>
  <c r="Y42" i="57"/>
  <c r="Y43" i="57"/>
  <c r="Y44" i="57"/>
  <c r="Y45" i="57"/>
  <c r="Y46" i="57"/>
  <c r="Y47" i="57"/>
  <c r="Y48" i="57"/>
  <c r="Y49" i="57"/>
  <c r="Y50" i="57"/>
  <c r="Y51" i="57"/>
  <c r="Y52" i="57"/>
  <c r="Y53" i="57"/>
  <c r="Y54" i="57"/>
  <c r="Y55" i="57"/>
  <c r="Y56" i="57"/>
  <c r="Y57" i="57"/>
  <c r="Y58" i="57"/>
  <c r="Y59" i="57"/>
  <c r="Y60" i="57"/>
  <c r="Y61" i="57"/>
  <c r="Y62" i="57"/>
  <c r="Y63" i="57"/>
  <c r="Y64" i="57"/>
  <c r="Y65" i="57"/>
  <c r="Y66" i="57"/>
  <c r="Y67" i="57"/>
  <c r="Y68" i="57"/>
  <c r="Y69" i="57"/>
  <c r="Y70" i="57"/>
  <c r="Y71" i="57"/>
  <c r="Y72" i="57"/>
  <c r="Y73" i="57"/>
  <c r="Y74" i="57"/>
  <c r="Y75" i="57"/>
  <c r="Y76" i="57"/>
  <c r="Y77" i="57"/>
  <c r="Y78" i="57"/>
  <c r="Y79" i="57"/>
  <c r="Y80" i="57"/>
  <c r="Y81" i="57"/>
  <c r="Y82" i="57"/>
  <c r="Y83" i="57"/>
  <c r="Y84" i="57"/>
  <c r="Y85" i="57"/>
  <c r="Y86" i="57"/>
  <c r="Y87" i="57"/>
  <c r="Y88" i="57"/>
  <c r="Y89" i="57"/>
  <c r="Y90" i="57"/>
  <c r="Y91" i="57"/>
  <c r="Y92" i="57"/>
  <c r="Y93" i="57"/>
  <c r="Y94" i="57"/>
  <c r="Y95" i="57"/>
  <c r="Y96" i="57"/>
  <c r="Y97" i="57"/>
  <c r="Y98" i="57"/>
  <c r="Y99" i="57"/>
  <c r="Y100" i="57"/>
  <c r="Y101" i="57"/>
  <c r="Y102" i="57"/>
  <c r="Y103" i="57"/>
  <c r="Y104" i="57"/>
  <c r="Y105" i="57"/>
  <c r="Y3" i="57"/>
  <c r="B86" i="59" l="1"/>
  <c r="B87" i="59"/>
  <c r="B88" i="59"/>
  <c r="B76" i="59"/>
  <c r="B35" i="59"/>
  <c r="B45" i="59"/>
  <c r="B30" i="59"/>
  <c r="B24" i="59"/>
  <c r="B26" i="59"/>
  <c r="B49" i="59"/>
  <c r="B50" i="59"/>
  <c r="B80" i="59"/>
  <c r="B15" i="59"/>
  <c r="B66" i="59"/>
  <c r="B72" i="59"/>
  <c r="B82" i="59"/>
  <c r="B89" i="59"/>
  <c r="B56" i="59"/>
  <c r="B14" i="59"/>
  <c r="B90" i="59"/>
  <c r="B91" i="59"/>
  <c r="B6" i="59"/>
  <c r="B54" i="59"/>
  <c r="B21" i="59"/>
  <c r="B8" i="59"/>
  <c r="B47" i="59"/>
  <c r="B58" i="59"/>
  <c r="B7" i="59"/>
  <c r="B42" i="59"/>
  <c r="B31" i="59"/>
  <c r="B65" i="59"/>
  <c r="B53" i="59"/>
  <c r="B59" i="59"/>
  <c r="B51" i="59"/>
  <c r="B92" i="59"/>
  <c r="B27" i="59"/>
  <c r="B93" i="59"/>
  <c r="B36" i="59"/>
  <c r="B61" i="59"/>
  <c r="B13" i="59"/>
  <c r="B55" i="59"/>
  <c r="B43" i="59"/>
  <c r="B94" i="59"/>
  <c r="B73" i="59"/>
  <c r="B95" i="59"/>
  <c r="B96" i="59"/>
  <c r="B28" i="59"/>
  <c r="B10" i="59"/>
  <c r="B34" i="59"/>
  <c r="B39" i="59"/>
  <c r="B83" i="59"/>
  <c r="B29" i="59"/>
  <c r="B78" i="59"/>
  <c r="B22" i="59"/>
  <c r="B97" i="59"/>
  <c r="B38" i="59"/>
  <c r="B98" i="59"/>
  <c r="B84" i="59"/>
  <c r="B60" i="59"/>
  <c r="B16" i="59"/>
  <c r="B99" i="59"/>
  <c r="B81" i="59"/>
  <c r="B79" i="59"/>
  <c r="B74" i="59"/>
  <c r="B25" i="59"/>
  <c r="B18" i="59"/>
  <c r="B4" i="59"/>
  <c r="B48" i="59"/>
  <c r="B5" i="59"/>
  <c r="B40" i="59"/>
  <c r="B100" i="59"/>
  <c r="B44" i="59"/>
  <c r="B17" i="59"/>
  <c r="B101" i="59"/>
  <c r="B62" i="59"/>
  <c r="B23" i="59"/>
  <c r="B75" i="59"/>
  <c r="B37" i="59"/>
  <c r="B52" i="59"/>
  <c r="B57" i="59"/>
  <c r="B63" i="59"/>
  <c r="B67" i="59"/>
  <c r="B11" i="59"/>
  <c r="B46" i="59"/>
  <c r="B19" i="59"/>
  <c r="B85" i="59"/>
  <c r="B64" i="59"/>
  <c r="B12" i="59"/>
  <c r="B102" i="59"/>
  <c r="B77" i="59"/>
  <c r="B69" i="59"/>
  <c r="B103" i="59"/>
  <c r="B104" i="59"/>
  <c r="B70" i="59"/>
  <c r="B105" i="59"/>
  <c r="B71" i="59"/>
  <c r="B106" i="59"/>
  <c r="B32" i="59"/>
  <c r="B9" i="59"/>
  <c r="B41" i="59"/>
  <c r="B20" i="59"/>
  <c r="B68" i="59"/>
  <c r="B33" i="59"/>
  <c r="B56" i="58"/>
  <c r="B105" i="58"/>
  <c r="B72" i="58"/>
  <c r="B106" i="58"/>
  <c r="B43" i="58"/>
  <c r="B12" i="58"/>
  <c r="B26" i="58"/>
  <c r="B38" i="58"/>
  <c r="B70" i="58"/>
  <c r="B86" i="58"/>
  <c r="B87" i="58"/>
  <c r="B88" i="58"/>
  <c r="B77" i="58"/>
  <c r="B45" i="58"/>
  <c r="B41" i="58"/>
  <c r="B49" i="58"/>
  <c r="B27" i="58"/>
  <c r="B11" i="58"/>
  <c r="B60" i="58"/>
  <c r="B32" i="58"/>
  <c r="B79" i="58"/>
  <c r="B17" i="58"/>
  <c r="B67" i="58"/>
  <c r="B71" i="58"/>
  <c r="B82" i="58"/>
  <c r="B85" i="58"/>
  <c r="B44" i="58"/>
  <c r="B10" i="58"/>
  <c r="B89" i="58"/>
  <c r="B90" i="58"/>
  <c r="B7" i="58"/>
  <c r="B59" i="58"/>
  <c r="B21" i="58"/>
  <c r="B13" i="58"/>
  <c r="B53" i="58"/>
  <c r="B63" i="58"/>
  <c r="B6" i="58"/>
  <c r="B42" i="58"/>
  <c r="B34" i="58"/>
  <c r="B66" i="58"/>
  <c r="B51" i="58"/>
  <c r="B31" i="58"/>
  <c r="B50" i="58"/>
  <c r="B91" i="58"/>
  <c r="B20" i="58"/>
  <c r="B92" i="58"/>
  <c r="B57" i="58"/>
  <c r="B55" i="58"/>
  <c r="B18" i="58"/>
  <c r="B35" i="58"/>
  <c r="B24" i="58"/>
  <c r="B93" i="58"/>
  <c r="B69" i="58"/>
  <c r="B94" i="58"/>
  <c r="B95" i="58"/>
  <c r="B25" i="58"/>
  <c r="B14" i="58"/>
  <c r="B47" i="58"/>
  <c r="B61" i="58"/>
  <c r="B83" i="58"/>
  <c r="B37" i="58"/>
  <c r="B76" i="58"/>
  <c r="B23" i="58"/>
  <c r="B96" i="58"/>
  <c r="B40" i="58"/>
  <c r="B97" i="58"/>
  <c r="B80" i="58"/>
  <c r="B48" i="58"/>
  <c r="B9" i="58"/>
  <c r="B98" i="58"/>
  <c r="B73" i="58"/>
  <c r="B81" i="58"/>
  <c r="B75" i="58"/>
  <c r="B30" i="58"/>
  <c r="B28" i="58"/>
  <c r="B4" i="58"/>
  <c r="B58" i="58"/>
  <c r="B5" i="58"/>
  <c r="B52" i="58"/>
  <c r="B99" i="58"/>
  <c r="B22" i="58"/>
  <c r="B19" i="58"/>
  <c r="B100" i="58"/>
  <c r="B65" i="58"/>
  <c r="B16" i="58"/>
  <c r="B62" i="58"/>
  <c r="B36" i="58"/>
  <c r="B54" i="58"/>
  <c r="B39" i="58"/>
  <c r="B74" i="58"/>
  <c r="B101" i="58"/>
  <c r="B15" i="58"/>
  <c r="B46" i="58"/>
  <c r="B29" i="58"/>
  <c r="B84" i="58"/>
  <c r="B68" i="58"/>
  <c r="B8" i="58"/>
  <c r="B102" i="58"/>
  <c r="B78" i="58"/>
  <c r="B64" i="58"/>
  <c r="B103" i="58"/>
  <c r="B104" i="58"/>
  <c r="B33" i="58"/>
  <c r="K16" i="46" l="1"/>
  <c r="H4" i="14" l="1"/>
  <c r="K5" i="46"/>
  <c r="K6" i="46"/>
  <c r="K7" i="46"/>
  <c r="K10" i="46"/>
  <c r="K11" i="46"/>
  <c r="K12" i="46"/>
  <c r="K13" i="46"/>
  <c r="K14" i="46"/>
  <c r="K15" i="46"/>
  <c r="K17" i="46"/>
  <c r="K18" i="46"/>
  <c r="K19" i="46"/>
  <c r="K20" i="46"/>
  <c r="K21" i="46"/>
  <c r="K22" i="46"/>
  <c r="K23" i="46"/>
  <c r="K24" i="46"/>
  <c r="K25" i="46"/>
  <c r="K27" i="46"/>
  <c r="K30" i="46"/>
  <c r="K31" i="46"/>
  <c r="K38" i="46"/>
  <c r="K39" i="46"/>
  <c r="K41" i="46"/>
  <c r="K42" i="46"/>
  <c r="K43" i="46"/>
  <c r="K45" i="46"/>
  <c r="K47" i="46"/>
  <c r="K48" i="46"/>
  <c r="K49" i="46"/>
  <c r="K50" i="46"/>
  <c r="K52" i="46"/>
  <c r="K53" i="46"/>
  <c r="K54" i="46"/>
  <c r="K55" i="46"/>
  <c r="K56" i="46"/>
  <c r="K58" i="46"/>
  <c r="K59" i="46"/>
  <c r="K60" i="46"/>
  <c r="K61" i="46"/>
  <c r="K62" i="46"/>
  <c r="K63" i="46"/>
  <c r="K64" i="46"/>
  <c r="K65" i="46"/>
  <c r="K66" i="46"/>
  <c r="K67" i="46"/>
  <c r="K68" i="46"/>
  <c r="K71" i="46"/>
  <c r="K74" i="46"/>
  <c r="K75" i="46"/>
  <c r="K77" i="46"/>
  <c r="K78" i="46"/>
  <c r="K79" i="46"/>
  <c r="K80" i="46"/>
  <c r="K81" i="46"/>
  <c r="K82" i="46"/>
  <c r="K83" i="46"/>
  <c r="K84" i="46"/>
  <c r="K85" i="46"/>
  <c r="K86" i="46"/>
  <c r="K88" i="46"/>
  <c r="K90" i="46"/>
  <c r="K91" i="46"/>
  <c r="K92" i="46"/>
  <c r="K93" i="46"/>
  <c r="K94" i="46"/>
  <c r="K96" i="46"/>
  <c r="K97" i="46"/>
  <c r="K98" i="46"/>
  <c r="K99" i="46"/>
  <c r="K100" i="46"/>
  <c r="K101" i="46"/>
  <c r="K102" i="46"/>
  <c r="K104" i="46"/>
  <c r="K105" i="46"/>
  <c r="K106" i="46"/>
  <c r="M4" i="41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J30" i="36"/>
  <c r="J31" i="36"/>
  <c r="J32" i="36"/>
  <c r="J33" i="36"/>
  <c r="J34" i="36"/>
  <c r="J35" i="36"/>
  <c r="J36" i="36"/>
  <c r="J37" i="36"/>
  <c r="J38" i="3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61" i="36"/>
  <c r="J62" i="36"/>
  <c r="J63" i="36"/>
  <c r="J64" i="36"/>
  <c r="J65" i="36"/>
  <c r="J66" i="36"/>
  <c r="J67" i="36"/>
  <c r="J68" i="36"/>
  <c r="J69" i="36"/>
  <c r="J70" i="36"/>
  <c r="J71" i="36"/>
  <c r="J72" i="36"/>
  <c r="J73" i="36"/>
  <c r="J74" i="36"/>
  <c r="J75" i="36"/>
  <c r="J76" i="36"/>
  <c r="J77" i="36"/>
  <c r="J78" i="36"/>
  <c r="J79" i="36"/>
  <c r="J80" i="36"/>
  <c r="J81" i="36"/>
  <c r="J82" i="36"/>
  <c r="J83" i="36"/>
  <c r="J84" i="36"/>
  <c r="J85" i="36"/>
  <c r="J86" i="36"/>
  <c r="J87" i="36"/>
  <c r="J88" i="36"/>
  <c r="J89" i="36"/>
  <c r="J90" i="36"/>
  <c r="J91" i="36"/>
  <c r="J92" i="36"/>
  <c r="J93" i="36"/>
  <c r="J94" i="36"/>
  <c r="J95" i="36"/>
  <c r="J96" i="36"/>
  <c r="J97" i="36"/>
  <c r="J98" i="36"/>
  <c r="J99" i="36"/>
  <c r="J100" i="36"/>
  <c r="J101" i="36"/>
  <c r="J102" i="36"/>
  <c r="J103" i="36"/>
  <c r="J104" i="36"/>
  <c r="J105" i="36"/>
  <c r="J106" i="36"/>
  <c r="J4" i="36"/>
  <c r="L4" i="31"/>
  <c r="K5" i="22"/>
  <c r="K4" i="16"/>
  <c r="AB4" i="57" l="1"/>
  <c r="AB5" i="57"/>
  <c r="AB6" i="57"/>
  <c r="AB7" i="57"/>
  <c r="AB9" i="57"/>
  <c r="AB10" i="57"/>
  <c r="AB11" i="57"/>
  <c r="AB12" i="57"/>
  <c r="AB15" i="57"/>
  <c r="AB16" i="57"/>
  <c r="AB17" i="57"/>
  <c r="AB18" i="57"/>
  <c r="AB19" i="57"/>
  <c r="AB20" i="57"/>
  <c r="AB21" i="57"/>
  <c r="AB22" i="57"/>
  <c r="AB23" i="57"/>
  <c r="AB24" i="57"/>
  <c r="AB25" i="57"/>
  <c r="AB26" i="57"/>
  <c r="AB27" i="57"/>
  <c r="AB28" i="57"/>
  <c r="AB29" i="57"/>
  <c r="AB30" i="57"/>
  <c r="AB31" i="57"/>
  <c r="AB32" i="57"/>
  <c r="AB33" i="57"/>
  <c r="AB34" i="57"/>
  <c r="AB35" i="57"/>
  <c r="AB36" i="57"/>
  <c r="AB37" i="57"/>
  <c r="AB38" i="57"/>
  <c r="AB39" i="57"/>
  <c r="AB40" i="57"/>
  <c r="AB41" i="57"/>
  <c r="AB42" i="57"/>
  <c r="AB43" i="57"/>
  <c r="AB44" i="57"/>
  <c r="AB45" i="57"/>
  <c r="AB46" i="57"/>
  <c r="AB47" i="57"/>
  <c r="AB48" i="57"/>
  <c r="AB49" i="57"/>
  <c r="AB50" i="57"/>
  <c r="AB51" i="57"/>
  <c r="AB52" i="57"/>
  <c r="AB53" i="57"/>
  <c r="AB54" i="57"/>
  <c r="AB55" i="57"/>
  <c r="AB56" i="57"/>
  <c r="AB57" i="57"/>
  <c r="AB58" i="57"/>
  <c r="AB59" i="57"/>
  <c r="AB60" i="57"/>
  <c r="AB61" i="57"/>
  <c r="AB62" i="57"/>
  <c r="AB63" i="57"/>
  <c r="AB64" i="57"/>
  <c r="AB65" i="57"/>
  <c r="AB66" i="57"/>
  <c r="AB68" i="57"/>
  <c r="AB69" i="57"/>
  <c r="AB70" i="57"/>
  <c r="AB71" i="57"/>
  <c r="AB72" i="57"/>
  <c r="AB73" i="57"/>
  <c r="AB74" i="57"/>
  <c r="AB76" i="57"/>
  <c r="AB77" i="57"/>
  <c r="AB78" i="57"/>
  <c r="AB79" i="57"/>
  <c r="AB80" i="57"/>
  <c r="AB81" i="57"/>
  <c r="AB82" i="57"/>
  <c r="AB83" i="57"/>
  <c r="AB84" i="57"/>
  <c r="AB85" i="57"/>
  <c r="AB86" i="57"/>
  <c r="AB87" i="57"/>
  <c r="AB88" i="57"/>
  <c r="AB89" i="57"/>
  <c r="AB90" i="57"/>
  <c r="AB91" i="57"/>
  <c r="AB92" i="57"/>
  <c r="AB93" i="57"/>
  <c r="AB94" i="57"/>
  <c r="AB95" i="57"/>
  <c r="AB96" i="57"/>
  <c r="AB97" i="57"/>
  <c r="AB98" i="57"/>
  <c r="AB100" i="57"/>
  <c r="AB101" i="57"/>
  <c r="AB102" i="57"/>
  <c r="AB103" i="57"/>
  <c r="AB104" i="57"/>
  <c r="AB105" i="57"/>
  <c r="AB3" i="57"/>
  <c r="L5" i="31" l="1"/>
  <c r="L6" i="31"/>
  <c r="L7" i="31"/>
  <c r="L8" i="31"/>
  <c r="L9" i="31"/>
  <c r="L10" i="31"/>
  <c r="L11" i="31"/>
  <c r="L12" i="31"/>
  <c r="L14" i="31"/>
  <c r="L16" i="31"/>
  <c r="L18" i="31"/>
  <c r="L19" i="31"/>
  <c r="L20" i="31"/>
  <c r="L21" i="31"/>
  <c r="L22" i="31"/>
  <c r="L24" i="31"/>
  <c r="L25" i="31"/>
  <c r="L27" i="31"/>
  <c r="L28" i="31"/>
  <c r="L30" i="31"/>
  <c r="L31" i="31"/>
  <c r="L33" i="31"/>
  <c r="L35" i="31"/>
  <c r="L36" i="31"/>
  <c r="L37" i="31"/>
  <c r="L39" i="31"/>
  <c r="L41" i="31"/>
  <c r="L42" i="31"/>
  <c r="L43" i="31"/>
  <c r="L44" i="31"/>
  <c r="L46" i="31"/>
  <c r="L47" i="31"/>
  <c r="L48" i="31"/>
  <c r="L49" i="31"/>
  <c r="L50" i="31"/>
  <c r="L51" i="31"/>
  <c r="L53" i="31"/>
  <c r="L54" i="31"/>
  <c r="L55" i="31"/>
  <c r="L56" i="31"/>
  <c r="L57" i="31"/>
  <c r="L59" i="31"/>
  <c r="L61" i="31"/>
  <c r="L62" i="31"/>
  <c r="L65" i="31"/>
  <c r="L66" i="31"/>
  <c r="L67" i="31"/>
  <c r="L68" i="31"/>
  <c r="L70" i="31"/>
  <c r="L72" i="31"/>
  <c r="L73" i="31"/>
  <c r="L75" i="31"/>
  <c r="L76" i="31"/>
  <c r="L78" i="31"/>
  <c r="L79" i="31"/>
  <c r="L83" i="31"/>
  <c r="L84" i="31"/>
  <c r="L85" i="31"/>
  <c r="L86" i="31"/>
  <c r="L89" i="31"/>
  <c r="L90" i="31"/>
  <c r="L91" i="31"/>
  <c r="L92" i="31"/>
  <c r="L93" i="31"/>
  <c r="L94" i="31"/>
  <c r="L95" i="31"/>
  <c r="L96" i="31"/>
  <c r="L97" i="31"/>
  <c r="L99" i="31"/>
  <c r="L100" i="31"/>
  <c r="L101" i="31"/>
  <c r="L102" i="31"/>
  <c r="L105" i="31"/>
  <c r="J94" i="57" l="1"/>
  <c r="J95" i="14"/>
  <c r="H96" i="14"/>
  <c r="J95" i="57" s="1"/>
  <c r="J96" i="14"/>
  <c r="H97" i="14"/>
  <c r="J96" i="57" s="1"/>
  <c r="J97" i="14"/>
  <c r="H98" i="14"/>
  <c r="J97" i="57" s="1"/>
  <c r="J98" i="14"/>
  <c r="H99" i="14"/>
  <c r="J98" i="57" s="1"/>
  <c r="J99" i="14"/>
  <c r="H100" i="14"/>
  <c r="J99" i="57" s="1"/>
  <c r="J100" i="14"/>
  <c r="H101" i="14"/>
  <c r="J100" i="57" s="1"/>
  <c r="J101" i="14"/>
  <c r="H102" i="14"/>
  <c r="J101" i="57" s="1"/>
  <c r="J102" i="14"/>
  <c r="H103" i="14"/>
  <c r="J102" i="57" s="1"/>
  <c r="J103" i="14"/>
  <c r="H104" i="14"/>
  <c r="J103" i="57" s="1"/>
  <c r="J104" i="14"/>
  <c r="H105" i="14"/>
  <c r="J104" i="57" s="1"/>
  <c r="J105" i="14"/>
  <c r="H106" i="14"/>
  <c r="J105" i="57" s="1"/>
  <c r="J106" i="14"/>
  <c r="I94" i="57"/>
  <c r="L95" i="51"/>
  <c r="J96" i="51"/>
  <c r="I95" i="57" s="1"/>
  <c r="L96" i="51"/>
  <c r="J97" i="51"/>
  <c r="I96" i="57" s="1"/>
  <c r="L97" i="51"/>
  <c r="J98" i="51"/>
  <c r="I97" i="57" s="1"/>
  <c r="L98" i="51"/>
  <c r="J99" i="51"/>
  <c r="I98" i="57" s="1"/>
  <c r="L99" i="51"/>
  <c r="J100" i="51"/>
  <c r="I99" i="57" s="1"/>
  <c r="L100" i="51"/>
  <c r="J101" i="51"/>
  <c r="I100" i="57" s="1"/>
  <c r="L101" i="51"/>
  <c r="J102" i="51"/>
  <c r="I101" i="57" s="1"/>
  <c r="L102" i="51"/>
  <c r="I102" i="57"/>
  <c r="L103" i="51"/>
  <c r="I103" i="57"/>
  <c r="L104" i="51"/>
  <c r="I104" i="57"/>
  <c r="L105" i="51"/>
  <c r="J106" i="51"/>
  <c r="I105" i="57" s="1"/>
  <c r="L106" i="51"/>
  <c r="H94" i="57"/>
  <c r="M95" i="46"/>
  <c r="H95" i="57"/>
  <c r="M96" i="46"/>
  <c r="H96" i="57"/>
  <c r="M97" i="46"/>
  <c r="M98" i="46"/>
  <c r="H98" i="57"/>
  <c r="M99" i="46"/>
  <c r="H99" i="57"/>
  <c r="M100" i="46"/>
  <c r="M101" i="46"/>
  <c r="H101" i="57"/>
  <c r="M102" i="46"/>
  <c r="H102" i="57"/>
  <c r="M103" i="46"/>
  <c r="H103" i="57"/>
  <c r="M104" i="46"/>
  <c r="H104" i="57"/>
  <c r="M105" i="46"/>
  <c r="H105" i="57"/>
  <c r="M106" i="46"/>
  <c r="M106" i="41"/>
  <c r="O106" i="41"/>
  <c r="M95" i="41"/>
  <c r="G94" i="57" s="1"/>
  <c r="O95" i="41"/>
  <c r="M96" i="41"/>
  <c r="O96" i="41"/>
  <c r="M97" i="41"/>
  <c r="G96" i="57" s="1"/>
  <c r="O97" i="41"/>
  <c r="M98" i="41"/>
  <c r="G97" i="57" s="1"/>
  <c r="O98" i="41"/>
  <c r="M99" i="41"/>
  <c r="G98" i="57" s="1"/>
  <c r="O99" i="41"/>
  <c r="M100" i="41"/>
  <c r="G99" i="57" s="1"/>
  <c r="O100" i="41"/>
  <c r="M101" i="41"/>
  <c r="G100" i="57" s="1"/>
  <c r="O101" i="41"/>
  <c r="M102" i="41"/>
  <c r="G101" i="57" s="1"/>
  <c r="O102" i="41"/>
  <c r="G102" i="57"/>
  <c r="O103" i="41"/>
  <c r="M104" i="41"/>
  <c r="G103" i="57" s="1"/>
  <c r="O104" i="41"/>
  <c r="M105" i="41"/>
  <c r="G104" i="57" s="1"/>
  <c r="O105" i="41"/>
  <c r="F94" i="57"/>
  <c r="L95" i="36"/>
  <c r="F95" i="57"/>
  <c r="L96" i="36"/>
  <c r="F96" i="57"/>
  <c r="L97" i="36"/>
  <c r="F97" i="57"/>
  <c r="L98" i="36"/>
  <c r="F98" i="57"/>
  <c r="L99" i="36"/>
  <c r="F99" i="57"/>
  <c r="L100" i="36"/>
  <c r="F100" i="57"/>
  <c r="L101" i="36"/>
  <c r="F101" i="57"/>
  <c r="L102" i="36"/>
  <c r="F102" i="57"/>
  <c r="L103" i="36"/>
  <c r="F103" i="57"/>
  <c r="L104" i="36"/>
  <c r="F104" i="57"/>
  <c r="L105" i="36"/>
  <c r="F105" i="57"/>
  <c r="L106" i="36"/>
  <c r="E94" i="57"/>
  <c r="N95" i="31"/>
  <c r="E95" i="57"/>
  <c r="N96" i="31"/>
  <c r="E96" i="57"/>
  <c r="N97" i="31"/>
  <c r="E97" i="57"/>
  <c r="N98" i="31"/>
  <c r="E98" i="57"/>
  <c r="N99" i="31"/>
  <c r="E99" i="57"/>
  <c r="N100" i="31"/>
  <c r="E100" i="57"/>
  <c r="N101" i="31"/>
  <c r="E101" i="57"/>
  <c r="N102" i="31"/>
  <c r="E102" i="57"/>
  <c r="N103" i="31"/>
  <c r="E103" i="57"/>
  <c r="N104" i="31"/>
  <c r="E104" i="57"/>
  <c r="N105" i="31"/>
  <c r="E105" i="57"/>
  <c r="N106" i="31"/>
  <c r="K95" i="22"/>
  <c r="D94" i="57" s="1"/>
  <c r="M95" i="22"/>
  <c r="K96" i="22"/>
  <c r="D95" i="57" s="1"/>
  <c r="M96" i="22"/>
  <c r="K97" i="22"/>
  <c r="D96" i="57" s="1"/>
  <c r="M97" i="22"/>
  <c r="D97" i="57"/>
  <c r="M98" i="22"/>
  <c r="K99" i="22"/>
  <c r="D98" i="57" s="1"/>
  <c r="M99" i="22"/>
  <c r="K100" i="22"/>
  <c r="D99" i="57" s="1"/>
  <c r="M100" i="22"/>
  <c r="K101" i="22"/>
  <c r="D100" i="57" s="1"/>
  <c r="M101" i="22"/>
  <c r="K102" i="22"/>
  <c r="D101" i="57" s="1"/>
  <c r="M102" i="22"/>
  <c r="K103" i="22"/>
  <c r="D102" i="57" s="1"/>
  <c r="M103" i="22"/>
  <c r="K104" i="22"/>
  <c r="D103" i="57" s="1"/>
  <c r="M104" i="22"/>
  <c r="K105" i="22"/>
  <c r="D104" i="57" s="1"/>
  <c r="M105" i="22"/>
  <c r="K106" i="22"/>
  <c r="D105" i="57" s="1"/>
  <c r="M106" i="22"/>
  <c r="K95" i="16"/>
  <c r="C94" i="57" s="1"/>
  <c r="M95" i="16"/>
  <c r="K96" i="16"/>
  <c r="C95" i="57" s="1"/>
  <c r="M96" i="16"/>
  <c r="K97" i="16"/>
  <c r="C96" i="57" s="1"/>
  <c r="M97" i="16"/>
  <c r="K98" i="16"/>
  <c r="C97" i="57" s="1"/>
  <c r="M98" i="16"/>
  <c r="K99" i="16"/>
  <c r="C98" i="57" s="1"/>
  <c r="M99" i="16"/>
  <c r="K100" i="16"/>
  <c r="C99" i="57" s="1"/>
  <c r="M100" i="16"/>
  <c r="K101" i="16"/>
  <c r="C100" i="57" s="1"/>
  <c r="M101" i="16"/>
  <c r="K102" i="16"/>
  <c r="C101" i="57" s="1"/>
  <c r="M102" i="16"/>
  <c r="K103" i="16"/>
  <c r="C102" i="57" s="1"/>
  <c r="M103" i="16"/>
  <c r="K104" i="16"/>
  <c r="C103" i="57" s="1"/>
  <c r="M104" i="16"/>
  <c r="K105" i="16"/>
  <c r="C104" i="57" s="1"/>
  <c r="M105" i="16"/>
  <c r="K106" i="16"/>
  <c r="C105" i="57" s="1"/>
  <c r="M106" i="16"/>
  <c r="H95" i="4"/>
  <c r="J95" i="4"/>
  <c r="K95" i="4" s="1"/>
  <c r="H96" i="4"/>
  <c r="J96" i="4"/>
  <c r="K96" i="4" s="1"/>
  <c r="H97" i="4"/>
  <c r="J97" i="4"/>
  <c r="K97" i="4" s="1"/>
  <c r="H98" i="4"/>
  <c r="J98" i="4"/>
  <c r="K98" i="4" s="1"/>
  <c r="H99" i="4"/>
  <c r="J99" i="4"/>
  <c r="K99" i="4" s="1"/>
  <c r="H100" i="4"/>
  <c r="J100" i="4"/>
  <c r="K100" i="4" s="1"/>
  <c r="H101" i="4"/>
  <c r="J101" i="4"/>
  <c r="K101" i="4" s="1"/>
  <c r="H102" i="4"/>
  <c r="J102" i="4"/>
  <c r="K102" i="4" s="1"/>
  <c r="H103" i="4"/>
  <c r="J103" i="4"/>
  <c r="K103" i="4" s="1"/>
  <c r="H104" i="4"/>
  <c r="J104" i="4"/>
  <c r="K104" i="4" s="1"/>
  <c r="H105" i="4"/>
  <c r="J105" i="4"/>
  <c r="K105" i="4" s="1"/>
  <c r="H106" i="4"/>
  <c r="J106" i="4"/>
  <c r="K106" i="4" s="1"/>
  <c r="S94" i="57"/>
  <c r="S95" i="57"/>
  <c r="S96" i="57"/>
  <c r="S97" i="57"/>
  <c r="S98" i="57"/>
  <c r="S99" i="57"/>
  <c r="S100" i="57"/>
  <c r="S101" i="57"/>
  <c r="S102" i="57"/>
  <c r="S103" i="57"/>
  <c r="S104" i="57"/>
  <c r="S105" i="57"/>
  <c r="J31" i="51"/>
  <c r="I30" i="57" s="1"/>
  <c r="L31" i="51"/>
  <c r="H30" i="57"/>
  <c r="M31" i="46"/>
  <c r="M31" i="41"/>
  <c r="G30" i="57" s="1"/>
  <c r="O31" i="41"/>
  <c r="F30" i="57"/>
  <c r="L31" i="36"/>
  <c r="E30" i="57"/>
  <c r="N31" i="31"/>
  <c r="M31" i="16"/>
  <c r="K31" i="22"/>
  <c r="D30" i="57" s="1"/>
  <c r="M31" i="22"/>
  <c r="K31" i="16"/>
  <c r="C30" i="57" s="1"/>
  <c r="H31" i="14"/>
  <c r="J30" i="57" s="1"/>
  <c r="J31" i="14"/>
  <c r="H31" i="4"/>
  <c r="B30" i="57" s="1"/>
  <c r="J31" i="4"/>
  <c r="K31" i="4" s="1"/>
  <c r="P30" i="57" l="1"/>
  <c r="I98" i="14"/>
  <c r="C70" i="59" s="1"/>
  <c r="H97" i="57"/>
  <c r="I105" i="4"/>
  <c r="B104" i="57"/>
  <c r="P104" i="57" s="1"/>
  <c r="I103" i="4"/>
  <c r="B102" i="57"/>
  <c r="I101" i="4"/>
  <c r="B100" i="57"/>
  <c r="I99" i="4"/>
  <c r="B98" i="57"/>
  <c r="P98" i="57" s="1"/>
  <c r="I97" i="4"/>
  <c r="B96" i="57"/>
  <c r="P96" i="57" s="1"/>
  <c r="I95" i="4"/>
  <c r="B94" i="57"/>
  <c r="P94" i="57" s="1"/>
  <c r="P102" i="57"/>
  <c r="N96" i="41"/>
  <c r="G95" i="57"/>
  <c r="N106" i="41"/>
  <c r="G105" i="57"/>
  <c r="I101" i="14"/>
  <c r="C106" i="59" s="1"/>
  <c r="H100" i="57"/>
  <c r="I106" i="4"/>
  <c r="B105" i="57"/>
  <c r="P105" i="57" s="1"/>
  <c r="I104" i="4"/>
  <c r="B103" i="57"/>
  <c r="P103" i="57" s="1"/>
  <c r="I102" i="4"/>
  <c r="B101" i="57"/>
  <c r="P101" i="57" s="1"/>
  <c r="I100" i="4"/>
  <c r="B99" i="57"/>
  <c r="P99" i="57" s="1"/>
  <c r="I98" i="4"/>
  <c r="B97" i="57"/>
  <c r="P97" i="57" s="1"/>
  <c r="I96" i="4"/>
  <c r="B95" i="57"/>
  <c r="P95" i="57" s="1"/>
  <c r="K106" i="36"/>
  <c r="M96" i="36"/>
  <c r="M106" i="51"/>
  <c r="I97" i="14"/>
  <c r="C104" i="59" s="1"/>
  <c r="M100" i="36"/>
  <c r="M98" i="36"/>
  <c r="N105" i="16"/>
  <c r="N101" i="16"/>
  <c r="N95" i="16"/>
  <c r="N101" i="22"/>
  <c r="N99" i="22"/>
  <c r="P101" i="41"/>
  <c r="M101" i="51"/>
  <c r="M98" i="51"/>
  <c r="N31" i="16"/>
  <c r="L105" i="16"/>
  <c r="L103" i="16"/>
  <c r="L101" i="16"/>
  <c r="L99" i="16"/>
  <c r="L97" i="16"/>
  <c r="L95" i="16"/>
  <c r="L105" i="22"/>
  <c r="L103" i="22"/>
  <c r="L101" i="22"/>
  <c r="L99" i="22"/>
  <c r="L97" i="22"/>
  <c r="L95" i="22"/>
  <c r="M101" i="31"/>
  <c r="M99" i="31"/>
  <c r="M97" i="31"/>
  <c r="M95" i="31"/>
  <c r="K100" i="36"/>
  <c r="K98" i="36"/>
  <c r="K96" i="36"/>
  <c r="N106" i="46"/>
  <c r="N101" i="46"/>
  <c r="N100" i="46"/>
  <c r="N99" i="46"/>
  <c r="N98" i="46"/>
  <c r="N97" i="46"/>
  <c r="L96" i="46"/>
  <c r="K95" i="51"/>
  <c r="N103" i="16"/>
  <c r="N97" i="16"/>
  <c r="N103" i="22"/>
  <c r="N97" i="22"/>
  <c r="O101" i="31"/>
  <c r="O97" i="31"/>
  <c r="P100" i="41"/>
  <c r="P99" i="41"/>
  <c r="P98" i="41"/>
  <c r="P97" i="41"/>
  <c r="N96" i="46"/>
  <c r="M100" i="51"/>
  <c r="M99" i="51"/>
  <c r="M96" i="51"/>
  <c r="I106" i="14"/>
  <c r="C68" i="59" s="1"/>
  <c r="I100" i="14"/>
  <c r="C71" i="59" s="1"/>
  <c r="I99" i="14"/>
  <c r="C105" i="59" s="1"/>
  <c r="I96" i="14"/>
  <c r="C103" i="59" s="1"/>
  <c r="N106" i="16"/>
  <c r="N104" i="16"/>
  <c r="N102" i="16"/>
  <c r="N100" i="16"/>
  <c r="N98" i="16"/>
  <c r="N96" i="16"/>
  <c r="N106" i="22"/>
  <c r="N104" i="22"/>
  <c r="N102" i="22"/>
  <c r="N100" i="22"/>
  <c r="N98" i="22"/>
  <c r="N96" i="22"/>
  <c r="O106" i="31"/>
  <c r="O100" i="31"/>
  <c r="O98" i="31"/>
  <c r="O96" i="31"/>
  <c r="M106" i="36"/>
  <c r="M101" i="36"/>
  <c r="M99" i="36"/>
  <c r="M97" i="36"/>
  <c r="N101" i="41"/>
  <c r="N100" i="41"/>
  <c r="N99" i="41"/>
  <c r="N98" i="41"/>
  <c r="N97" i="41"/>
  <c r="N95" i="41"/>
  <c r="K106" i="51"/>
  <c r="K101" i="51"/>
  <c r="K100" i="51"/>
  <c r="K99" i="51"/>
  <c r="K98" i="51"/>
  <c r="K97" i="51"/>
  <c r="K96" i="51"/>
  <c r="K106" i="14"/>
  <c r="C70" i="58" s="1"/>
  <c r="K101" i="14"/>
  <c r="C106" i="58" s="1"/>
  <c r="K100" i="14"/>
  <c r="C72" i="58" s="1"/>
  <c r="K99" i="14"/>
  <c r="C105" i="58" s="1"/>
  <c r="K98" i="14"/>
  <c r="C56" i="58" s="1"/>
  <c r="K97" i="14"/>
  <c r="C104" i="58" s="1"/>
  <c r="K96" i="14"/>
  <c r="C103" i="58" s="1"/>
  <c r="N99" i="16"/>
  <c r="N105" i="22"/>
  <c r="N95" i="22"/>
  <c r="O99" i="31"/>
  <c r="M97" i="51"/>
  <c r="L106" i="16"/>
  <c r="L104" i="16"/>
  <c r="L102" i="16"/>
  <c r="L100" i="16"/>
  <c r="L98" i="16"/>
  <c r="L96" i="16"/>
  <c r="L106" i="22"/>
  <c r="L104" i="22"/>
  <c r="L102" i="22"/>
  <c r="L100" i="22"/>
  <c r="L98" i="22"/>
  <c r="L96" i="22"/>
  <c r="M106" i="31"/>
  <c r="M100" i="31"/>
  <c r="M98" i="31"/>
  <c r="M96" i="31"/>
  <c r="K101" i="36"/>
  <c r="K99" i="36"/>
  <c r="K97" i="36"/>
  <c r="K95" i="36"/>
  <c r="P96" i="41"/>
  <c r="P106" i="41"/>
  <c r="L106" i="46"/>
  <c r="L101" i="46"/>
  <c r="L100" i="46"/>
  <c r="L99" i="46"/>
  <c r="L98" i="46"/>
  <c r="L97" i="46"/>
  <c r="L95" i="46"/>
  <c r="I95" i="14"/>
  <c r="C69" i="59" s="1"/>
  <c r="M105" i="31"/>
  <c r="N105" i="46"/>
  <c r="L105" i="46"/>
  <c r="O105" i="31"/>
  <c r="M105" i="36"/>
  <c r="K105" i="36"/>
  <c r="P105" i="41"/>
  <c r="N105" i="41"/>
  <c r="M105" i="51"/>
  <c r="K105" i="51"/>
  <c r="K105" i="14"/>
  <c r="C38" i="58" s="1"/>
  <c r="I105" i="14"/>
  <c r="C20" i="59" s="1"/>
  <c r="N104" i="41"/>
  <c r="L104" i="46"/>
  <c r="K104" i="51"/>
  <c r="M104" i="31"/>
  <c r="K104" i="36"/>
  <c r="I104" i="14"/>
  <c r="C41" i="59" s="1"/>
  <c r="O103" i="31"/>
  <c r="P103" i="41"/>
  <c r="N103" i="41"/>
  <c r="N103" i="46"/>
  <c r="L103" i="46"/>
  <c r="M103" i="51"/>
  <c r="K103" i="51"/>
  <c r="M103" i="31"/>
  <c r="M103" i="36"/>
  <c r="K103" i="36"/>
  <c r="K103" i="14"/>
  <c r="C12" i="58" s="1"/>
  <c r="I103" i="14"/>
  <c r="C9" i="59" s="1"/>
  <c r="K102" i="36"/>
  <c r="L102" i="46"/>
  <c r="M102" i="31"/>
  <c r="N102" i="41"/>
  <c r="K102" i="51"/>
  <c r="I102" i="14"/>
  <c r="C32" i="59" s="1"/>
  <c r="K104" i="14"/>
  <c r="C26" i="58" s="1"/>
  <c r="O104" i="31"/>
  <c r="M104" i="36"/>
  <c r="P104" i="41"/>
  <c r="N104" i="46"/>
  <c r="M104" i="51"/>
  <c r="N102" i="46"/>
  <c r="O102" i="31"/>
  <c r="M102" i="36"/>
  <c r="P102" i="41"/>
  <c r="M102" i="51"/>
  <c r="K102" i="14"/>
  <c r="C43" i="58" s="1"/>
  <c r="O95" i="31"/>
  <c r="M95" i="36"/>
  <c r="N95" i="46"/>
  <c r="M95" i="51"/>
  <c r="P95" i="41"/>
  <c r="K95" i="14"/>
  <c r="C64" i="58" s="1"/>
  <c r="K31" i="51"/>
  <c r="O31" i="31"/>
  <c r="L31" i="16"/>
  <c r="P31" i="41"/>
  <c r="M31" i="51"/>
  <c r="M31" i="36"/>
  <c r="N31" i="46"/>
  <c r="I31" i="14"/>
  <c r="C58" i="59" s="1"/>
  <c r="L31" i="22"/>
  <c r="I31" i="4"/>
  <c r="K31" i="36"/>
  <c r="N31" i="41"/>
  <c r="L31" i="46"/>
  <c r="M31" i="31"/>
  <c r="K31" i="14"/>
  <c r="C63" i="58" s="1"/>
  <c r="N31" i="22"/>
  <c r="S30" i="57"/>
  <c r="P100" i="57" l="1"/>
  <c r="H81" i="14"/>
  <c r="J80" i="57" s="1"/>
  <c r="J81" i="14"/>
  <c r="J81" i="51"/>
  <c r="I80" i="57" s="1"/>
  <c r="L81" i="51"/>
  <c r="H80" i="57"/>
  <c r="M81" i="46"/>
  <c r="M81" i="41"/>
  <c r="G80" i="57" s="1"/>
  <c r="O81" i="41"/>
  <c r="F80" i="57"/>
  <c r="L81" i="36"/>
  <c r="E80" i="57"/>
  <c r="N81" i="31"/>
  <c r="K81" i="22"/>
  <c r="D80" i="57" s="1"/>
  <c r="M81" i="22"/>
  <c r="K81" i="16"/>
  <c r="C80" i="57" s="1"/>
  <c r="M81" i="16"/>
  <c r="H81" i="4"/>
  <c r="B80" i="57" s="1"/>
  <c r="J81" i="4"/>
  <c r="S80" i="57"/>
  <c r="H16" i="14"/>
  <c r="J15" i="57" s="1"/>
  <c r="J16" i="14"/>
  <c r="I15" i="57"/>
  <c r="L16" i="51"/>
  <c r="H15" i="57"/>
  <c r="M16" i="46"/>
  <c r="M16" i="41"/>
  <c r="G15" i="57" s="1"/>
  <c r="O16" i="41"/>
  <c r="F15" i="57"/>
  <c r="L16" i="36"/>
  <c r="E15" i="57"/>
  <c r="N16" i="31"/>
  <c r="K16" i="22"/>
  <c r="D15" i="57" s="1"/>
  <c r="M16" i="22"/>
  <c r="K16" i="16"/>
  <c r="C15" i="57" s="1"/>
  <c r="M16" i="16"/>
  <c r="H16" i="4"/>
  <c r="B15" i="57" s="1"/>
  <c r="J16" i="4"/>
  <c r="S15" i="57"/>
  <c r="S16" i="57"/>
  <c r="P15" i="57" l="1"/>
  <c r="P80" i="57"/>
  <c r="K81" i="14"/>
  <c r="C62" i="58" s="1"/>
  <c r="L81" i="16"/>
  <c r="I16" i="4"/>
  <c r="I81" i="14"/>
  <c r="C75" i="59" s="1"/>
  <c r="N81" i="41"/>
  <c r="L16" i="16"/>
  <c r="L81" i="22"/>
  <c r="K81" i="51"/>
  <c r="K81" i="36"/>
  <c r="L81" i="46"/>
  <c r="M81" i="31"/>
  <c r="N81" i="16"/>
  <c r="N81" i="22"/>
  <c r="O81" i="31"/>
  <c r="M81" i="36"/>
  <c r="P81" i="41"/>
  <c r="N81" i="46"/>
  <c r="M81" i="51"/>
  <c r="K81" i="4"/>
  <c r="I81" i="4"/>
  <c r="I16" i="14"/>
  <c r="C80" i="59" s="1"/>
  <c r="M16" i="51"/>
  <c r="P16" i="41"/>
  <c r="N16" i="46"/>
  <c r="N16" i="22"/>
  <c r="O16" i="31"/>
  <c r="M16" i="36"/>
  <c r="K16" i="51"/>
  <c r="N16" i="16"/>
  <c r="N16" i="41"/>
  <c r="L16" i="46"/>
  <c r="K16" i="14"/>
  <c r="C79" i="58" s="1"/>
  <c r="K16" i="4"/>
  <c r="L16" i="22"/>
  <c r="M16" i="31"/>
  <c r="K16" i="36"/>
  <c r="S4" i="57"/>
  <c r="S5" i="57"/>
  <c r="S6" i="57"/>
  <c r="S7" i="57"/>
  <c r="S8" i="57"/>
  <c r="S9" i="57"/>
  <c r="S10" i="57"/>
  <c r="S11" i="57"/>
  <c r="S12" i="57"/>
  <c r="S13" i="57"/>
  <c r="S14" i="57"/>
  <c r="S17" i="57"/>
  <c r="S18" i="57"/>
  <c r="S19" i="57"/>
  <c r="S20" i="57"/>
  <c r="S21" i="57"/>
  <c r="S22" i="57"/>
  <c r="S23" i="57"/>
  <c r="S24" i="57"/>
  <c r="S25" i="57"/>
  <c r="S26" i="57"/>
  <c r="S27" i="57"/>
  <c r="S28" i="57"/>
  <c r="S29" i="57"/>
  <c r="S31" i="57"/>
  <c r="S32" i="57"/>
  <c r="S33" i="57"/>
  <c r="S34" i="57"/>
  <c r="S35" i="57"/>
  <c r="S36" i="57"/>
  <c r="S37" i="57"/>
  <c r="S38" i="57"/>
  <c r="S39" i="57"/>
  <c r="S40" i="57"/>
  <c r="S41" i="57"/>
  <c r="S42" i="57"/>
  <c r="S43" i="57"/>
  <c r="S44" i="57"/>
  <c r="S45" i="57"/>
  <c r="S46" i="57"/>
  <c r="S47" i="57"/>
  <c r="S48" i="57"/>
  <c r="S49" i="57"/>
  <c r="S50" i="57"/>
  <c r="S51" i="57"/>
  <c r="S52" i="57"/>
  <c r="S53" i="57"/>
  <c r="S54" i="57"/>
  <c r="S55" i="57"/>
  <c r="S56" i="57"/>
  <c r="S57" i="57"/>
  <c r="S58" i="57"/>
  <c r="S59" i="57"/>
  <c r="S60" i="57"/>
  <c r="S61" i="57"/>
  <c r="S62" i="57"/>
  <c r="S63" i="57"/>
  <c r="S64" i="57"/>
  <c r="S65" i="57"/>
  <c r="S66" i="57"/>
  <c r="S67" i="57"/>
  <c r="S68" i="57"/>
  <c r="S69" i="57"/>
  <c r="S70" i="57"/>
  <c r="S71" i="57"/>
  <c r="S72" i="57"/>
  <c r="S73" i="57"/>
  <c r="S74" i="57"/>
  <c r="S75" i="57"/>
  <c r="S76" i="57"/>
  <c r="S77" i="57"/>
  <c r="S78" i="57"/>
  <c r="S79" i="57"/>
  <c r="S81" i="57"/>
  <c r="S82" i="57"/>
  <c r="S83" i="57"/>
  <c r="S84" i="57"/>
  <c r="S85" i="57"/>
  <c r="S86" i="57"/>
  <c r="S87" i="57"/>
  <c r="S88" i="57"/>
  <c r="S89" i="57"/>
  <c r="S90" i="57"/>
  <c r="S91" i="57"/>
  <c r="S92" i="57"/>
  <c r="S93" i="57"/>
  <c r="H5" i="14"/>
  <c r="J4" i="57" s="1"/>
  <c r="H6" i="14"/>
  <c r="J5" i="57" s="1"/>
  <c r="H7" i="14"/>
  <c r="J6" i="57" s="1"/>
  <c r="H8" i="14"/>
  <c r="J7" i="57" s="1"/>
  <c r="H9" i="14"/>
  <c r="J8" i="57" s="1"/>
  <c r="H10" i="14"/>
  <c r="J9" i="57" s="1"/>
  <c r="H11" i="14"/>
  <c r="J10" i="57" s="1"/>
  <c r="H12" i="14"/>
  <c r="J11" i="57" s="1"/>
  <c r="H13" i="14"/>
  <c r="J12" i="57" s="1"/>
  <c r="H14" i="14"/>
  <c r="J13" i="57" s="1"/>
  <c r="H15" i="14"/>
  <c r="J14" i="57" s="1"/>
  <c r="H17" i="14"/>
  <c r="J16" i="57" s="1"/>
  <c r="H18" i="14"/>
  <c r="J17" i="57" s="1"/>
  <c r="H19" i="14"/>
  <c r="J18" i="57" s="1"/>
  <c r="H20" i="14"/>
  <c r="J19" i="57" s="1"/>
  <c r="H21" i="14"/>
  <c r="J20" i="57" s="1"/>
  <c r="H22" i="14"/>
  <c r="J21" i="57" s="1"/>
  <c r="H23" i="14"/>
  <c r="J22" i="57" s="1"/>
  <c r="H24" i="14"/>
  <c r="J23" i="57" s="1"/>
  <c r="H25" i="14"/>
  <c r="J24" i="57" s="1"/>
  <c r="H26" i="14"/>
  <c r="J25" i="57" s="1"/>
  <c r="H27" i="14"/>
  <c r="J26" i="57" s="1"/>
  <c r="H28" i="14"/>
  <c r="J27" i="57" s="1"/>
  <c r="H29" i="14"/>
  <c r="J28" i="57" s="1"/>
  <c r="H30" i="14"/>
  <c r="J29" i="57" s="1"/>
  <c r="H32" i="14"/>
  <c r="J31" i="57" s="1"/>
  <c r="H33" i="14"/>
  <c r="J32" i="57" s="1"/>
  <c r="H34" i="14"/>
  <c r="J33" i="57" s="1"/>
  <c r="H35" i="14"/>
  <c r="J34" i="57" s="1"/>
  <c r="H36" i="14"/>
  <c r="J35" i="57" s="1"/>
  <c r="H37" i="14"/>
  <c r="J36" i="57" s="1"/>
  <c r="H38" i="14"/>
  <c r="J37" i="57" s="1"/>
  <c r="H39" i="14"/>
  <c r="J38" i="57" s="1"/>
  <c r="H40" i="14"/>
  <c r="J39" i="57" s="1"/>
  <c r="H41" i="14"/>
  <c r="J40" i="57" s="1"/>
  <c r="H42" i="14"/>
  <c r="J41" i="57" s="1"/>
  <c r="H43" i="14"/>
  <c r="J42" i="57" s="1"/>
  <c r="J43" i="57"/>
  <c r="H45" i="14"/>
  <c r="J44" i="57" s="1"/>
  <c r="H46" i="14"/>
  <c r="J45" i="57" s="1"/>
  <c r="H47" i="14"/>
  <c r="J46" i="57" s="1"/>
  <c r="H48" i="14"/>
  <c r="J47" i="57" s="1"/>
  <c r="H49" i="14"/>
  <c r="J48" i="57" s="1"/>
  <c r="H50" i="14"/>
  <c r="J49" i="57" s="1"/>
  <c r="H51" i="14"/>
  <c r="J50" i="57" s="1"/>
  <c r="H52" i="14"/>
  <c r="J51" i="57" s="1"/>
  <c r="H53" i="14"/>
  <c r="J52" i="57" s="1"/>
  <c r="H54" i="14"/>
  <c r="J53" i="57" s="1"/>
  <c r="H55" i="14"/>
  <c r="J54" i="57" s="1"/>
  <c r="H56" i="14"/>
  <c r="J55" i="57" s="1"/>
  <c r="H57" i="14"/>
  <c r="J56" i="57" s="1"/>
  <c r="H58" i="14"/>
  <c r="J57" i="57" s="1"/>
  <c r="H59" i="14"/>
  <c r="J58" i="57" s="1"/>
  <c r="H60" i="14"/>
  <c r="J59" i="57" s="1"/>
  <c r="H61" i="14"/>
  <c r="J60" i="57" s="1"/>
  <c r="H62" i="14"/>
  <c r="J61" i="57" s="1"/>
  <c r="H63" i="14"/>
  <c r="J62" i="57" s="1"/>
  <c r="H64" i="14"/>
  <c r="J63" i="57" s="1"/>
  <c r="H65" i="14"/>
  <c r="J64" i="57" s="1"/>
  <c r="H66" i="14"/>
  <c r="J65" i="57" s="1"/>
  <c r="H67" i="14"/>
  <c r="J66" i="57" s="1"/>
  <c r="H68" i="14"/>
  <c r="J67" i="57" s="1"/>
  <c r="H69" i="14"/>
  <c r="J68" i="57" s="1"/>
  <c r="H70" i="14"/>
  <c r="J69" i="57" s="1"/>
  <c r="H71" i="14"/>
  <c r="J70" i="57" s="1"/>
  <c r="H72" i="14"/>
  <c r="J71" i="57" s="1"/>
  <c r="H73" i="14"/>
  <c r="J72" i="57" s="1"/>
  <c r="H74" i="14"/>
  <c r="J73" i="57" s="1"/>
  <c r="H75" i="14"/>
  <c r="J74" i="57" s="1"/>
  <c r="H76" i="14"/>
  <c r="J75" i="57" s="1"/>
  <c r="H77" i="14"/>
  <c r="J76" i="57" s="1"/>
  <c r="H78" i="14"/>
  <c r="J77" i="57" s="1"/>
  <c r="H79" i="14"/>
  <c r="J78" i="57" s="1"/>
  <c r="H80" i="14"/>
  <c r="J79" i="57" s="1"/>
  <c r="H82" i="14"/>
  <c r="J81" i="57" s="1"/>
  <c r="H83" i="14"/>
  <c r="J82" i="57" s="1"/>
  <c r="H84" i="14"/>
  <c r="J83" i="57" s="1"/>
  <c r="H85" i="14"/>
  <c r="J84" i="57" s="1"/>
  <c r="H86" i="14"/>
  <c r="J85" i="57" s="1"/>
  <c r="H87" i="14"/>
  <c r="J86" i="57" s="1"/>
  <c r="H88" i="14"/>
  <c r="J87" i="57" s="1"/>
  <c r="H89" i="14"/>
  <c r="J88" i="57" s="1"/>
  <c r="H90" i="14"/>
  <c r="J89" i="57" s="1"/>
  <c r="H91" i="14"/>
  <c r="J90" i="57" s="1"/>
  <c r="H92" i="14"/>
  <c r="J91" i="57" s="1"/>
  <c r="H93" i="14"/>
  <c r="J92" i="57" s="1"/>
  <c r="H94" i="14"/>
  <c r="J93" i="57" s="1"/>
  <c r="J5" i="51"/>
  <c r="I4" i="57" s="1"/>
  <c r="J6" i="51"/>
  <c r="I5" i="57" s="1"/>
  <c r="J7" i="51"/>
  <c r="I6" i="57" s="1"/>
  <c r="I7" i="57"/>
  <c r="I8" i="57"/>
  <c r="J10" i="51"/>
  <c r="I9" i="57" s="1"/>
  <c r="J11" i="51"/>
  <c r="I10" i="57" s="1"/>
  <c r="J12" i="51"/>
  <c r="I11" i="57" s="1"/>
  <c r="I12" i="57"/>
  <c r="J14" i="51"/>
  <c r="I13" i="57" s="1"/>
  <c r="J15" i="51"/>
  <c r="I14" i="57" s="1"/>
  <c r="I16" i="57"/>
  <c r="J18" i="51"/>
  <c r="I17" i="57" s="1"/>
  <c r="J19" i="51"/>
  <c r="I18" i="57" s="1"/>
  <c r="I19" i="57"/>
  <c r="J21" i="51"/>
  <c r="I20" i="57" s="1"/>
  <c r="J22" i="51"/>
  <c r="I21" i="57" s="1"/>
  <c r="J23" i="51"/>
  <c r="I22" i="57" s="1"/>
  <c r="J24" i="51"/>
  <c r="I23" i="57" s="1"/>
  <c r="J25" i="51"/>
  <c r="I24" i="57" s="1"/>
  <c r="I25" i="57"/>
  <c r="J27" i="51"/>
  <c r="I26" i="57" s="1"/>
  <c r="I27" i="57"/>
  <c r="I28" i="57"/>
  <c r="J30" i="51"/>
  <c r="I29" i="57" s="1"/>
  <c r="I31" i="57"/>
  <c r="I32" i="57"/>
  <c r="I33" i="57"/>
  <c r="I34" i="57"/>
  <c r="J36" i="51"/>
  <c r="I35" i="57" s="1"/>
  <c r="I36" i="57"/>
  <c r="J38" i="51"/>
  <c r="I37" i="57" s="1"/>
  <c r="J39" i="51"/>
  <c r="I38" i="57" s="1"/>
  <c r="I39" i="57"/>
  <c r="J41" i="51"/>
  <c r="I40" i="57" s="1"/>
  <c r="J42" i="51"/>
  <c r="I41" i="57" s="1"/>
  <c r="I42" i="57"/>
  <c r="I43" i="57"/>
  <c r="I44" i="57"/>
  <c r="I45" i="57"/>
  <c r="J47" i="51"/>
  <c r="I46" i="57" s="1"/>
  <c r="J48" i="51"/>
  <c r="I47" i="57" s="1"/>
  <c r="J49" i="51"/>
  <c r="I48" i="57" s="1"/>
  <c r="J50" i="51"/>
  <c r="I49" i="57" s="1"/>
  <c r="J51" i="51"/>
  <c r="I50" i="57" s="1"/>
  <c r="J52" i="51"/>
  <c r="I51" i="57" s="1"/>
  <c r="J53" i="51"/>
  <c r="I52" i="57" s="1"/>
  <c r="I53" i="57"/>
  <c r="J55" i="51"/>
  <c r="I54" i="57" s="1"/>
  <c r="J56" i="51"/>
  <c r="I55" i="57" s="1"/>
  <c r="I56" i="57"/>
  <c r="I57" i="57"/>
  <c r="J59" i="51"/>
  <c r="I58" i="57" s="1"/>
  <c r="I59" i="57"/>
  <c r="J61" i="51"/>
  <c r="I60" i="57" s="1"/>
  <c r="J62" i="51"/>
  <c r="I61" i="57" s="1"/>
  <c r="J63" i="51"/>
  <c r="I62" i="57" s="1"/>
  <c r="I63" i="57"/>
  <c r="J65" i="51"/>
  <c r="I64" i="57" s="1"/>
  <c r="I65" i="57"/>
  <c r="J67" i="51"/>
  <c r="I66" i="57" s="1"/>
  <c r="J68" i="51"/>
  <c r="I67" i="57" s="1"/>
  <c r="I68" i="57"/>
  <c r="I69" i="57"/>
  <c r="I70" i="57"/>
  <c r="J72" i="51"/>
  <c r="I71" i="57" s="1"/>
  <c r="I72" i="57"/>
  <c r="I73" i="57"/>
  <c r="J75" i="51"/>
  <c r="I74" i="57" s="1"/>
  <c r="I75" i="57"/>
  <c r="I76" i="57"/>
  <c r="J78" i="51"/>
  <c r="I77" i="57" s="1"/>
  <c r="I78" i="57"/>
  <c r="I79" i="57"/>
  <c r="J82" i="51"/>
  <c r="I81" i="57" s="1"/>
  <c r="J83" i="51"/>
  <c r="I82" i="57" s="1"/>
  <c r="I83" i="57"/>
  <c r="J85" i="51"/>
  <c r="I84" i="57" s="1"/>
  <c r="J86" i="51"/>
  <c r="I85" i="57" s="1"/>
  <c r="I86" i="57"/>
  <c r="I87" i="57"/>
  <c r="J89" i="51"/>
  <c r="I88" i="57" s="1"/>
  <c r="J90" i="51"/>
  <c r="I89" i="57" s="1"/>
  <c r="I90" i="57"/>
  <c r="I91" i="57"/>
  <c r="J93" i="51"/>
  <c r="I92" i="57" s="1"/>
  <c r="I93" i="57"/>
  <c r="H4" i="57"/>
  <c r="H5" i="57"/>
  <c r="H6" i="57"/>
  <c r="H7" i="57"/>
  <c r="H8" i="57"/>
  <c r="H9" i="57"/>
  <c r="H10" i="57"/>
  <c r="H11" i="57"/>
  <c r="H12" i="57"/>
  <c r="H13" i="57"/>
  <c r="H14" i="57"/>
  <c r="H16" i="57"/>
  <c r="H17" i="57"/>
  <c r="H18" i="57"/>
  <c r="H19" i="57"/>
  <c r="H20" i="57"/>
  <c r="H21" i="57"/>
  <c r="H22" i="57"/>
  <c r="H23" i="57"/>
  <c r="H24" i="57"/>
  <c r="H25" i="57"/>
  <c r="H26" i="57"/>
  <c r="H27" i="57"/>
  <c r="H28" i="57"/>
  <c r="H29" i="57"/>
  <c r="H31" i="57"/>
  <c r="H32" i="57"/>
  <c r="H33" i="57"/>
  <c r="H34" i="57"/>
  <c r="H35" i="57"/>
  <c r="H36" i="57"/>
  <c r="H37" i="57"/>
  <c r="H38" i="57"/>
  <c r="H39" i="57"/>
  <c r="H40" i="57"/>
  <c r="H41" i="57"/>
  <c r="H42" i="57"/>
  <c r="H43" i="57"/>
  <c r="H44" i="57"/>
  <c r="H45" i="57"/>
  <c r="H46" i="57"/>
  <c r="H47" i="57"/>
  <c r="H48" i="57"/>
  <c r="H49" i="57"/>
  <c r="H50" i="57"/>
  <c r="H51" i="57"/>
  <c r="H52" i="57"/>
  <c r="H53" i="57"/>
  <c r="H54" i="57"/>
  <c r="H55" i="57"/>
  <c r="H56" i="57"/>
  <c r="H57" i="57"/>
  <c r="H58" i="57"/>
  <c r="H59" i="57"/>
  <c r="H60" i="57"/>
  <c r="H61" i="57"/>
  <c r="H62" i="57"/>
  <c r="H63" i="57"/>
  <c r="H64" i="57"/>
  <c r="H65" i="57"/>
  <c r="H66" i="57"/>
  <c r="H67" i="57"/>
  <c r="H68" i="57"/>
  <c r="H69" i="57"/>
  <c r="H70" i="57"/>
  <c r="H71" i="57"/>
  <c r="H72" i="57"/>
  <c r="H73" i="57"/>
  <c r="H74" i="57"/>
  <c r="H75" i="57"/>
  <c r="H76" i="57"/>
  <c r="H77" i="57"/>
  <c r="H78" i="57"/>
  <c r="H79" i="57"/>
  <c r="H81" i="57"/>
  <c r="H82" i="57"/>
  <c r="H83" i="57"/>
  <c r="H84" i="57"/>
  <c r="H85" i="57"/>
  <c r="H86" i="57"/>
  <c r="H87" i="57"/>
  <c r="H88" i="57"/>
  <c r="H89" i="57"/>
  <c r="H90" i="57"/>
  <c r="H91" i="57"/>
  <c r="H92" i="57"/>
  <c r="H93" i="57"/>
  <c r="E4" i="57"/>
  <c r="E5" i="57"/>
  <c r="E6" i="57"/>
  <c r="E7" i="57"/>
  <c r="E8" i="57"/>
  <c r="E9" i="57"/>
  <c r="E10" i="57"/>
  <c r="E11" i="57"/>
  <c r="E12" i="57"/>
  <c r="E13" i="57"/>
  <c r="E14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52" i="57"/>
  <c r="E53" i="57"/>
  <c r="E54" i="57"/>
  <c r="E55" i="57"/>
  <c r="E56" i="57"/>
  <c r="E57" i="57"/>
  <c r="E58" i="57"/>
  <c r="E59" i="57"/>
  <c r="E60" i="57"/>
  <c r="E61" i="57"/>
  <c r="E62" i="57"/>
  <c r="E63" i="57"/>
  <c r="E64" i="57"/>
  <c r="E65" i="57"/>
  <c r="E66" i="57"/>
  <c r="E67" i="57"/>
  <c r="E68" i="57"/>
  <c r="E69" i="57"/>
  <c r="E70" i="57"/>
  <c r="E71" i="57"/>
  <c r="E72" i="57"/>
  <c r="E73" i="57"/>
  <c r="E74" i="57"/>
  <c r="E75" i="57"/>
  <c r="E76" i="57"/>
  <c r="E77" i="57"/>
  <c r="E78" i="57"/>
  <c r="E79" i="57"/>
  <c r="E81" i="57"/>
  <c r="E82" i="57"/>
  <c r="E83" i="57"/>
  <c r="E84" i="57"/>
  <c r="E85" i="57"/>
  <c r="E86" i="57"/>
  <c r="E87" i="57"/>
  <c r="E88" i="57"/>
  <c r="E89" i="57"/>
  <c r="E90" i="57"/>
  <c r="E91" i="57"/>
  <c r="E92" i="57"/>
  <c r="E93" i="57"/>
  <c r="O5" i="41"/>
  <c r="O6" i="41"/>
  <c r="O7" i="41"/>
  <c r="O8" i="41"/>
  <c r="O9" i="41"/>
  <c r="O10" i="41"/>
  <c r="O11" i="41"/>
  <c r="O12" i="41"/>
  <c r="O13" i="41"/>
  <c r="O14" i="41"/>
  <c r="O15" i="41"/>
  <c r="O17" i="41"/>
  <c r="O18" i="41"/>
  <c r="O19" i="41"/>
  <c r="O20" i="41"/>
  <c r="O21" i="41"/>
  <c r="O22" i="41"/>
  <c r="O23" i="41"/>
  <c r="O24" i="41"/>
  <c r="O25" i="41"/>
  <c r="O26" i="41"/>
  <c r="O27" i="41"/>
  <c r="O28" i="41"/>
  <c r="O29" i="41"/>
  <c r="O30" i="41"/>
  <c r="O32" i="41"/>
  <c r="O33" i="41"/>
  <c r="O34" i="41"/>
  <c r="O35" i="41"/>
  <c r="O36" i="41"/>
  <c r="O37" i="41"/>
  <c r="O38" i="41"/>
  <c r="O39" i="41"/>
  <c r="O40" i="41"/>
  <c r="O41" i="41"/>
  <c r="O42" i="41"/>
  <c r="O43" i="41"/>
  <c r="O44" i="41"/>
  <c r="O45" i="41"/>
  <c r="O46" i="41"/>
  <c r="O47" i="41"/>
  <c r="O48" i="41"/>
  <c r="O49" i="41"/>
  <c r="O50" i="41"/>
  <c r="O51" i="41"/>
  <c r="O52" i="41"/>
  <c r="O53" i="41"/>
  <c r="O54" i="41"/>
  <c r="O55" i="41"/>
  <c r="O56" i="41"/>
  <c r="O57" i="41"/>
  <c r="O58" i="41"/>
  <c r="O59" i="41"/>
  <c r="O60" i="41"/>
  <c r="O61" i="41"/>
  <c r="O62" i="41"/>
  <c r="O63" i="41"/>
  <c r="O64" i="41"/>
  <c r="O65" i="41"/>
  <c r="O66" i="41"/>
  <c r="O67" i="41"/>
  <c r="O68" i="41"/>
  <c r="O69" i="41"/>
  <c r="O70" i="41"/>
  <c r="O71" i="41"/>
  <c r="O72" i="41"/>
  <c r="O73" i="41"/>
  <c r="O74" i="41"/>
  <c r="O75" i="41"/>
  <c r="O76" i="41"/>
  <c r="O77" i="41"/>
  <c r="O78" i="41"/>
  <c r="O79" i="41"/>
  <c r="O80" i="41"/>
  <c r="O82" i="41"/>
  <c r="O83" i="41"/>
  <c r="O84" i="41"/>
  <c r="O85" i="41"/>
  <c r="O86" i="41"/>
  <c r="O87" i="41"/>
  <c r="O88" i="41"/>
  <c r="O89" i="41"/>
  <c r="O90" i="41"/>
  <c r="O91" i="41"/>
  <c r="O92" i="41"/>
  <c r="O93" i="41"/>
  <c r="O94" i="41"/>
  <c r="O4" i="41"/>
  <c r="M5" i="41"/>
  <c r="G4" i="57" s="1"/>
  <c r="M6" i="41"/>
  <c r="G5" i="57" s="1"/>
  <c r="M7" i="41"/>
  <c r="G6" i="57" s="1"/>
  <c r="M8" i="41"/>
  <c r="G7" i="57" s="1"/>
  <c r="M9" i="41"/>
  <c r="G8" i="57" s="1"/>
  <c r="M10" i="41"/>
  <c r="G9" i="57" s="1"/>
  <c r="M11" i="41"/>
  <c r="G10" i="57" s="1"/>
  <c r="M12" i="41"/>
  <c r="G11" i="57" s="1"/>
  <c r="G12" i="57"/>
  <c r="M14" i="41"/>
  <c r="G13" i="57" s="1"/>
  <c r="M15" i="41"/>
  <c r="G14" i="57" s="1"/>
  <c r="M17" i="41"/>
  <c r="G16" i="57" s="1"/>
  <c r="M18" i="41"/>
  <c r="G17" i="57" s="1"/>
  <c r="M19" i="41"/>
  <c r="G18" i="57" s="1"/>
  <c r="M20" i="41"/>
  <c r="G19" i="57" s="1"/>
  <c r="M21" i="41"/>
  <c r="G20" i="57" s="1"/>
  <c r="M22" i="41"/>
  <c r="G21" i="57" s="1"/>
  <c r="M23" i="41"/>
  <c r="G22" i="57" s="1"/>
  <c r="M24" i="41"/>
  <c r="G23" i="57" s="1"/>
  <c r="M25" i="41"/>
  <c r="G24" i="57" s="1"/>
  <c r="M26" i="41"/>
  <c r="G25" i="57" s="1"/>
  <c r="M27" i="41"/>
  <c r="G26" i="57" s="1"/>
  <c r="M28" i="41"/>
  <c r="G27" i="57" s="1"/>
  <c r="G28" i="57"/>
  <c r="M30" i="41"/>
  <c r="G29" i="57" s="1"/>
  <c r="G31" i="57"/>
  <c r="M33" i="41"/>
  <c r="G32" i="57" s="1"/>
  <c r="M34" i="41"/>
  <c r="G33" i="57" s="1"/>
  <c r="M35" i="41"/>
  <c r="G34" i="57" s="1"/>
  <c r="M36" i="41"/>
  <c r="G35" i="57" s="1"/>
  <c r="M37" i="41"/>
  <c r="G36" i="57" s="1"/>
  <c r="M38" i="41"/>
  <c r="G37" i="57" s="1"/>
  <c r="M39" i="41"/>
  <c r="G38" i="57" s="1"/>
  <c r="M40" i="41"/>
  <c r="G39" i="57" s="1"/>
  <c r="M41" i="41"/>
  <c r="G40" i="57" s="1"/>
  <c r="M42" i="41"/>
  <c r="G41" i="57" s="1"/>
  <c r="M43" i="41"/>
  <c r="G42" i="57" s="1"/>
  <c r="G43" i="57"/>
  <c r="M45" i="41"/>
  <c r="G44" i="57" s="1"/>
  <c r="M46" i="41"/>
  <c r="G45" i="57" s="1"/>
  <c r="M47" i="41"/>
  <c r="G46" i="57" s="1"/>
  <c r="M48" i="41"/>
  <c r="G47" i="57" s="1"/>
  <c r="M49" i="41"/>
  <c r="G48" i="57" s="1"/>
  <c r="M50" i="41"/>
  <c r="G49" i="57" s="1"/>
  <c r="M51" i="41"/>
  <c r="G50" i="57" s="1"/>
  <c r="M52" i="41"/>
  <c r="G51" i="57" s="1"/>
  <c r="M53" i="41"/>
  <c r="G52" i="57" s="1"/>
  <c r="M54" i="41"/>
  <c r="G53" i="57" s="1"/>
  <c r="M55" i="41"/>
  <c r="G54" i="57" s="1"/>
  <c r="M56" i="41"/>
  <c r="G55" i="57" s="1"/>
  <c r="M57" i="41"/>
  <c r="G56" i="57" s="1"/>
  <c r="M58" i="41"/>
  <c r="G57" i="57" s="1"/>
  <c r="M59" i="41"/>
  <c r="G58" i="57" s="1"/>
  <c r="M60" i="41"/>
  <c r="G59" i="57" s="1"/>
  <c r="M61" i="41"/>
  <c r="G60" i="57" s="1"/>
  <c r="M62" i="41"/>
  <c r="G61" i="57" s="1"/>
  <c r="M63" i="41"/>
  <c r="G62" i="57" s="1"/>
  <c r="M64" i="41"/>
  <c r="G63" i="57" s="1"/>
  <c r="M65" i="41"/>
  <c r="G64" i="57" s="1"/>
  <c r="M66" i="41"/>
  <c r="G65" i="57" s="1"/>
  <c r="M67" i="41"/>
  <c r="G66" i="57" s="1"/>
  <c r="M68" i="41"/>
  <c r="G67" i="57" s="1"/>
  <c r="M69" i="41"/>
  <c r="G68" i="57" s="1"/>
  <c r="M70" i="41"/>
  <c r="G69" i="57" s="1"/>
  <c r="M71" i="41"/>
  <c r="G70" i="57" s="1"/>
  <c r="M72" i="41"/>
  <c r="G71" i="57" s="1"/>
  <c r="M73" i="41"/>
  <c r="G72" i="57" s="1"/>
  <c r="M74" i="41"/>
  <c r="G73" i="57" s="1"/>
  <c r="M75" i="41"/>
  <c r="G74" i="57" s="1"/>
  <c r="M76" i="41"/>
  <c r="G75" i="57" s="1"/>
  <c r="M77" i="41"/>
  <c r="G76" i="57" s="1"/>
  <c r="M78" i="41"/>
  <c r="G77" i="57" s="1"/>
  <c r="M79" i="41"/>
  <c r="G78" i="57" s="1"/>
  <c r="M80" i="41"/>
  <c r="G79" i="57" s="1"/>
  <c r="M82" i="41"/>
  <c r="G81" i="57" s="1"/>
  <c r="M83" i="41"/>
  <c r="G82" i="57" s="1"/>
  <c r="M84" i="41"/>
  <c r="G83" i="57" s="1"/>
  <c r="M85" i="41"/>
  <c r="G84" i="57" s="1"/>
  <c r="M86" i="41"/>
  <c r="G85" i="57" s="1"/>
  <c r="M87" i="41"/>
  <c r="G86" i="57" s="1"/>
  <c r="M88" i="41"/>
  <c r="G87" i="57" s="1"/>
  <c r="M89" i="41"/>
  <c r="G88" i="57" s="1"/>
  <c r="M90" i="41"/>
  <c r="G89" i="57" s="1"/>
  <c r="M91" i="41"/>
  <c r="G90" i="57" s="1"/>
  <c r="M92" i="41"/>
  <c r="G91" i="57" s="1"/>
  <c r="M93" i="41"/>
  <c r="G92" i="57" s="1"/>
  <c r="M94" i="41"/>
  <c r="G93" i="57" s="1"/>
  <c r="F4" i="57"/>
  <c r="F5" i="57"/>
  <c r="F6" i="57"/>
  <c r="F7" i="57"/>
  <c r="F8" i="57"/>
  <c r="F9" i="57"/>
  <c r="F10" i="57"/>
  <c r="F11" i="57"/>
  <c r="F12" i="57"/>
  <c r="F13" i="57"/>
  <c r="F14" i="57"/>
  <c r="F16" i="57"/>
  <c r="F17" i="57"/>
  <c r="F18" i="57"/>
  <c r="F19" i="57"/>
  <c r="F20" i="57"/>
  <c r="F21" i="57"/>
  <c r="F22" i="57"/>
  <c r="F23" i="57"/>
  <c r="F24" i="57"/>
  <c r="F25" i="57"/>
  <c r="F26" i="57"/>
  <c r="F27" i="57"/>
  <c r="F28" i="57"/>
  <c r="F29" i="57"/>
  <c r="F31" i="57"/>
  <c r="F32" i="57"/>
  <c r="F33" i="57"/>
  <c r="F34" i="57"/>
  <c r="F35" i="57"/>
  <c r="F36" i="57"/>
  <c r="F37" i="57"/>
  <c r="F38" i="57"/>
  <c r="F39" i="57"/>
  <c r="F40" i="57"/>
  <c r="F41" i="57"/>
  <c r="F42" i="57"/>
  <c r="F43" i="57"/>
  <c r="F44" i="57"/>
  <c r="F45" i="57"/>
  <c r="F46" i="57"/>
  <c r="F47" i="57"/>
  <c r="F48" i="57"/>
  <c r="F49" i="57"/>
  <c r="F50" i="57"/>
  <c r="F51" i="57"/>
  <c r="F52" i="57"/>
  <c r="F53" i="57"/>
  <c r="F54" i="57"/>
  <c r="F55" i="57"/>
  <c r="F56" i="57"/>
  <c r="F57" i="57"/>
  <c r="F58" i="57"/>
  <c r="F59" i="57"/>
  <c r="F60" i="57"/>
  <c r="F61" i="57"/>
  <c r="F62" i="57"/>
  <c r="F63" i="57"/>
  <c r="F64" i="57"/>
  <c r="F65" i="57"/>
  <c r="F66" i="57"/>
  <c r="F67" i="57"/>
  <c r="F68" i="57"/>
  <c r="F69" i="57"/>
  <c r="F70" i="57"/>
  <c r="F71" i="57"/>
  <c r="F72" i="57"/>
  <c r="F73" i="57"/>
  <c r="F74" i="57"/>
  <c r="F75" i="57"/>
  <c r="F76" i="57"/>
  <c r="F77" i="57"/>
  <c r="F78" i="57"/>
  <c r="F79" i="57"/>
  <c r="F81" i="57"/>
  <c r="F82" i="57"/>
  <c r="F83" i="57"/>
  <c r="F84" i="57"/>
  <c r="F85" i="57"/>
  <c r="F86" i="57"/>
  <c r="F87" i="57"/>
  <c r="F88" i="57"/>
  <c r="F89" i="57"/>
  <c r="F90" i="57"/>
  <c r="F91" i="57"/>
  <c r="F92" i="57"/>
  <c r="F93" i="57"/>
  <c r="M5" i="22"/>
  <c r="M6" i="22"/>
  <c r="M7" i="22"/>
  <c r="M8" i="22"/>
  <c r="M9" i="22"/>
  <c r="M10" i="22"/>
  <c r="M11" i="22"/>
  <c r="M12" i="22"/>
  <c r="M13" i="22"/>
  <c r="M14" i="22"/>
  <c r="M15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4" i="22"/>
  <c r="D4" i="57"/>
  <c r="K6" i="22"/>
  <c r="D5" i="57" s="1"/>
  <c r="K7" i="22"/>
  <c r="D6" i="57" s="1"/>
  <c r="K8" i="22"/>
  <c r="D7" i="57" s="1"/>
  <c r="K9" i="22"/>
  <c r="D8" i="57" s="1"/>
  <c r="K10" i="22"/>
  <c r="D9" i="57" s="1"/>
  <c r="K11" i="22"/>
  <c r="D10" i="57" s="1"/>
  <c r="K12" i="22"/>
  <c r="D11" i="57" s="1"/>
  <c r="K13" i="22"/>
  <c r="D12" i="57" s="1"/>
  <c r="K14" i="22"/>
  <c r="D13" i="57" s="1"/>
  <c r="K15" i="22"/>
  <c r="D14" i="57" s="1"/>
  <c r="K17" i="22"/>
  <c r="D16" i="57" s="1"/>
  <c r="K18" i="22"/>
  <c r="D17" i="57" s="1"/>
  <c r="K19" i="22"/>
  <c r="D18" i="57" s="1"/>
  <c r="K20" i="22"/>
  <c r="D19" i="57" s="1"/>
  <c r="K21" i="22"/>
  <c r="D20" i="57" s="1"/>
  <c r="K22" i="22"/>
  <c r="D21" i="57" s="1"/>
  <c r="D22" i="57"/>
  <c r="K24" i="22"/>
  <c r="D23" i="57" s="1"/>
  <c r="K25" i="22"/>
  <c r="D24" i="57" s="1"/>
  <c r="K26" i="22"/>
  <c r="D25" i="57" s="1"/>
  <c r="K27" i="22"/>
  <c r="D26" i="57" s="1"/>
  <c r="K28" i="22"/>
  <c r="D27" i="57" s="1"/>
  <c r="K29" i="22"/>
  <c r="D28" i="57" s="1"/>
  <c r="K30" i="22"/>
  <c r="D29" i="57" s="1"/>
  <c r="K32" i="22"/>
  <c r="D31" i="57" s="1"/>
  <c r="D32" i="57"/>
  <c r="D33" i="57"/>
  <c r="K35" i="22"/>
  <c r="D34" i="57" s="1"/>
  <c r="D35" i="57"/>
  <c r="D36" i="57"/>
  <c r="K38" i="22"/>
  <c r="D37" i="57" s="1"/>
  <c r="K39" i="22"/>
  <c r="D38" i="57" s="1"/>
  <c r="K40" i="22"/>
  <c r="D39" i="57" s="1"/>
  <c r="K41" i="22"/>
  <c r="D40" i="57" s="1"/>
  <c r="K42" i="22"/>
  <c r="D41" i="57" s="1"/>
  <c r="K43" i="22"/>
  <c r="D42" i="57" s="1"/>
  <c r="D43" i="57"/>
  <c r="K45" i="22"/>
  <c r="D44" i="57" s="1"/>
  <c r="D45" i="57"/>
  <c r="K47" i="22"/>
  <c r="D46" i="57" s="1"/>
  <c r="K48" i="22"/>
  <c r="D47" i="57" s="1"/>
  <c r="K49" i="22"/>
  <c r="D48" i="57" s="1"/>
  <c r="K50" i="22"/>
  <c r="D49" i="57" s="1"/>
  <c r="K51" i="22"/>
  <c r="D50" i="57" s="1"/>
  <c r="K52" i="22"/>
  <c r="D51" i="57" s="1"/>
  <c r="K53" i="22"/>
  <c r="D52" i="57" s="1"/>
  <c r="K54" i="22"/>
  <c r="D53" i="57" s="1"/>
  <c r="K55" i="22"/>
  <c r="D54" i="57" s="1"/>
  <c r="K56" i="22"/>
  <c r="D55" i="57" s="1"/>
  <c r="K57" i="22"/>
  <c r="D56" i="57" s="1"/>
  <c r="K58" i="22"/>
  <c r="D57" i="57" s="1"/>
  <c r="K59" i="22"/>
  <c r="D58" i="57" s="1"/>
  <c r="K60" i="22"/>
  <c r="D59" i="57" s="1"/>
  <c r="K61" i="22"/>
  <c r="D60" i="57" s="1"/>
  <c r="K62" i="22"/>
  <c r="D61" i="57" s="1"/>
  <c r="K63" i="22"/>
  <c r="D62" i="57" s="1"/>
  <c r="K64" i="22"/>
  <c r="D63" i="57" s="1"/>
  <c r="K65" i="22"/>
  <c r="D64" i="57" s="1"/>
  <c r="K66" i="22"/>
  <c r="D65" i="57" s="1"/>
  <c r="K67" i="22"/>
  <c r="D66" i="57" s="1"/>
  <c r="K68" i="22"/>
  <c r="D67" i="57" s="1"/>
  <c r="K69" i="22"/>
  <c r="D68" i="57" s="1"/>
  <c r="K70" i="22"/>
  <c r="D69" i="57" s="1"/>
  <c r="K71" i="22"/>
  <c r="D70" i="57" s="1"/>
  <c r="K72" i="22"/>
  <c r="D71" i="57" s="1"/>
  <c r="K73" i="22"/>
  <c r="D72" i="57" s="1"/>
  <c r="D73" i="57"/>
  <c r="K75" i="22"/>
  <c r="D74" i="57" s="1"/>
  <c r="K76" i="22"/>
  <c r="D75" i="57" s="1"/>
  <c r="D76" i="57"/>
  <c r="K78" i="22"/>
  <c r="D77" i="57" s="1"/>
  <c r="K79" i="22"/>
  <c r="D78" i="57" s="1"/>
  <c r="K80" i="22"/>
  <c r="D79" i="57" s="1"/>
  <c r="K82" i="22"/>
  <c r="D81" i="57" s="1"/>
  <c r="D82" i="57"/>
  <c r="K84" i="22"/>
  <c r="D83" i="57" s="1"/>
  <c r="K85" i="22"/>
  <c r="D84" i="57" s="1"/>
  <c r="K86" i="22"/>
  <c r="D85" i="57" s="1"/>
  <c r="K87" i="22"/>
  <c r="D86" i="57" s="1"/>
  <c r="K88" i="22"/>
  <c r="D87" i="57" s="1"/>
  <c r="K89" i="22"/>
  <c r="D88" i="57" s="1"/>
  <c r="K90" i="22"/>
  <c r="D89" i="57" s="1"/>
  <c r="K91" i="22"/>
  <c r="D90" i="57" s="1"/>
  <c r="K92" i="22"/>
  <c r="D91" i="57" s="1"/>
  <c r="K93" i="22"/>
  <c r="D92" i="57" s="1"/>
  <c r="K94" i="22"/>
  <c r="D93" i="57" s="1"/>
  <c r="M5" i="16"/>
  <c r="M6" i="16"/>
  <c r="M7" i="16"/>
  <c r="M8" i="16"/>
  <c r="M9" i="16"/>
  <c r="M10" i="16"/>
  <c r="M11" i="16"/>
  <c r="M12" i="16"/>
  <c r="M13" i="16"/>
  <c r="M14" i="16"/>
  <c r="M15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4" i="16"/>
  <c r="K5" i="16"/>
  <c r="C4" i="57" s="1"/>
  <c r="K6" i="16"/>
  <c r="C5" i="57" s="1"/>
  <c r="K7" i="16"/>
  <c r="C6" i="57" s="1"/>
  <c r="K8" i="16"/>
  <c r="C7" i="57" s="1"/>
  <c r="K9" i="16"/>
  <c r="C8" i="57" s="1"/>
  <c r="K10" i="16"/>
  <c r="C9" i="57" s="1"/>
  <c r="K11" i="16"/>
  <c r="C10" i="57" s="1"/>
  <c r="K12" i="16"/>
  <c r="C11" i="57" s="1"/>
  <c r="K13" i="16"/>
  <c r="C12" i="57" s="1"/>
  <c r="K14" i="16"/>
  <c r="C13" i="57" s="1"/>
  <c r="K15" i="16"/>
  <c r="C14" i="57" s="1"/>
  <c r="K17" i="16"/>
  <c r="C16" i="57" s="1"/>
  <c r="K18" i="16"/>
  <c r="C17" i="57" s="1"/>
  <c r="K19" i="16"/>
  <c r="C18" i="57" s="1"/>
  <c r="K20" i="16"/>
  <c r="C19" i="57" s="1"/>
  <c r="K21" i="16"/>
  <c r="C20" i="57" s="1"/>
  <c r="K22" i="16"/>
  <c r="C21" i="57" s="1"/>
  <c r="K23" i="16"/>
  <c r="C22" i="57" s="1"/>
  <c r="K24" i="16"/>
  <c r="C23" i="57" s="1"/>
  <c r="K25" i="16"/>
  <c r="C24" i="57" s="1"/>
  <c r="K26" i="16"/>
  <c r="C25" i="57" s="1"/>
  <c r="K27" i="16"/>
  <c r="C26" i="57" s="1"/>
  <c r="K28" i="16"/>
  <c r="C27" i="57" s="1"/>
  <c r="K29" i="16"/>
  <c r="C28" i="57" s="1"/>
  <c r="K30" i="16"/>
  <c r="C29" i="57" s="1"/>
  <c r="K32" i="16"/>
  <c r="C31" i="57" s="1"/>
  <c r="C32" i="57"/>
  <c r="K34" i="16"/>
  <c r="C33" i="57" s="1"/>
  <c r="K35" i="16"/>
  <c r="C34" i="57" s="1"/>
  <c r="K36" i="16"/>
  <c r="C35" i="57" s="1"/>
  <c r="K37" i="16"/>
  <c r="C36" i="57" s="1"/>
  <c r="K38" i="16"/>
  <c r="C37" i="57" s="1"/>
  <c r="K39" i="16"/>
  <c r="C38" i="57" s="1"/>
  <c r="K40" i="16"/>
  <c r="C39" i="57" s="1"/>
  <c r="K41" i="16"/>
  <c r="C40" i="57" s="1"/>
  <c r="K42" i="16"/>
  <c r="C41" i="57" s="1"/>
  <c r="K43" i="16"/>
  <c r="C42" i="57" s="1"/>
  <c r="K44" i="16"/>
  <c r="C43" i="57" s="1"/>
  <c r="K45" i="16"/>
  <c r="C44" i="57" s="1"/>
  <c r="K46" i="16"/>
  <c r="C45" i="57" s="1"/>
  <c r="K47" i="16"/>
  <c r="C46" i="57" s="1"/>
  <c r="K48" i="16"/>
  <c r="C47" i="57" s="1"/>
  <c r="K49" i="16"/>
  <c r="C48" i="57" s="1"/>
  <c r="K50" i="16"/>
  <c r="C49" i="57" s="1"/>
  <c r="K51" i="16"/>
  <c r="C50" i="57" s="1"/>
  <c r="K52" i="16"/>
  <c r="C51" i="57" s="1"/>
  <c r="K53" i="16"/>
  <c r="C52" i="57" s="1"/>
  <c r="K54" i="16"/>
  <c r="C53" i="57" s="1"/>
  <c r="K55" i="16"/>
  <c r="C54" i="57" s="1"/>
  <c r="K56" i="16"/>
  <c r="C55" i="57" s="1"/>
  <c r="K57" i="16"/>
  <c r="C56" i="57" s="1"/>
  <c r="K58" i="16"/>
  <c r="C57" i="57" s="1"/>
  <c r="K59" i="16"/>
  <c r="C58" i="57" s="1"/>
  <c r="K60" i="16"/>
  <c r="C59" i="57" s="1"/>
  <c r="K61" i="16"/>
  <c r="C60" i="57" s="1"/>
  <c r="K62" i="16"/>
  <c r="C61" i="57" s="1"/>
  <c r="K63" i="16"/>
  <c r="C62" i="57" s="1"/>
  <c r="K64" i="16"/>
  <c r="C63" i="57" s="1"/>
  <c r="K65" i="16"/>
  <c r="C64" i="57" s="1"/>
  <c r="K66" i="16"/>
  <c r="C65" i="57" s="1"/>
  <c r="K67" i="16"/>
  <c r="C66" i="57" s="1"/>
  <c r="K68" i="16"/>
  <c r="C67" i="57" s="1"/>
  <c r="K69" i="16"/>
  <c r="C68" i="57" s="1"/>
  <c r="K70" i="16"/>
  <c r="C69" i="57" s="1"/>
  <c r="K71" i="16"/>
  <c r="C70" i="57" s="1"/>
  <c r="K72" i="16"/>
  <c r="C71" i="57" s="1"/>
  <c r="K73" i="16"/>
  <c r="C72" i="57" s="1"/>
  <c r="K74" i="16"/>
  <c r="C73" i="57" s="1"/>
  <c r="K75" i="16"/>
  <c r="C74" i="57" s="1"/>
  <c r="K76" i="16"/>
  <c r="C75" i="57" s="1"/>
  <c r="K77" i="16"/>
  <c r="C76" i="57" s="1"/>
  <c r="K78" i="16"/>
  <c r="C77" i="57" s="1"/>
  <c r="K79" i="16"/>
  <c r="C78" i="57" s="1"/>
  <c r="K80" i="16"/>
  <c r="C79" i="57" s="1"/>
  <c r="K82" i="16"/>
  <c r="C81" i="57" s="1"/>
  <c r="K83" i="16"/>
  <c r="C82" i="57" s="1"/>
  <c r="K84" i="16"/>
  <c r="C83" i="57" s="1"/>
  <c r="K85" i="16"/>
  <c r="C84" i="57" s="1"/>
  <c r="K86" i="16"/>
  <c r="C85" i="57" s="1"/>
  <c r="K87" i="16"/>
  <c r="C86" i="57" s="1"/>
  <c r="K88" i="16"/>
  <c r="C87" i="57" s="1"/>
  <c r="K89" i="16"/>
  <c r="C88" i="57" s="1"/>
  <c r="K90" i="16"/>
  <c r="C89" i="57" s="1"/>
  <c r="K91" i="16"/>
  <c r="C90" i="57" s="1"/>
  <c r="K92" i="16"/>
  <c r="C91" i="57" s="1"/>
  <c r="K93" i="16"/>
  <c r="C92" i="57" s="1"/>
  <c r="K94" i="16"/>
  <c r="C93" i="57" s="1"/>
  <c r="J5" i="4"/>
  <c r="J6" i="4"/>
  <c r="J7" i="4"/>
  <c r="J8" i="4"/>
  <c r="J9" i="4"/>
  <c r="J10" i="4"/>
  <c r="J11" i="4"/>
  <c r="J12" i="4"/>
  <c r="J13" i="4"/>
  <c r="J14" i="4"/>
  <c r="J15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K72" i="4" s="1"/>
  <c r="J73" i="4"/>
  <c r="K73" i="4" s="1"/>
  <c r="J74" i="4"/>
  <c r="K74" i="4" s="1"/>
  <c r="J75" i="4"/>
  <c r="K75" i="4" s="1"/>
  <c r="J76" i="4"/>
  <c r="K76" i="4" s="1"/>
  <c r="J77" i="4"/>
  <c r="K77" i="4" s="1"/>
  <c r="J78" i="4"/>
  <c r="K78" i="4" s="1"/>
  <c r="J79" i="4"/>
  <c r="K79" i="4" s="1"/>
  <c r="J80" i="4"/>
  <c r="K80" i="4" s="1"/>
  <c r="J82" i="4"/>
  <c r="K82" i="4" s="1"/>
  <c r="J83" i="4"/>
  <c r="K83" i="4" s="1"/>
  <c r="J84" i="4"/>
  <c r="K84" i="4" s="1"/>
  <c r="J85" i="4"/>
  <c r="K85" i="4" s="1"/>
  <c r="J86" i="4"/>
  <c r="K86" i="4" s="1"/>
  <c r="J87" i="4"/>
  <c r="K87" i="4" s="1"/>
  <c r="J88" i="4"/>
  <c r="K88" i="4" s="1"/>
  <c r="J89" i="4"/>
  <c r="K89" i="4" s="1"/>
  <c r="J90" i="4"/>
  <c r="K90" i="4" s="1"/>
  <c r="J91" i="4"/>
  <c r="J92" i="4"/>
  <c r="J93" i="4"/>
  <c r="J94" i="4"/>
  <c r="J4" i="4"/>
  <c r="H5" i="4"/>
  <c r="B4" i="57" s="1"/>
  <c r="H6" i="4"/>
  <c r="B5" i="57" s="1"/>
  <c r="H7" i="4"/>
  <c r="B6" i="57" s="1"/>
  <c r="H8" i="4"/>
  <c r="B7" i="57" s="1"/>
  <c r="H9" i="4"/>
  <c r="B8" i="57" s="1"/>
  <c r="H10" i="4"/>
  <c r="B9" i="57" s="1"/>
  <c r="H11" i="4"/>
  <c r="B10" i="57" s="1"/>
  <c r="H12" i="4"/>
  <c r="B11" i="57" s="1"/>
  <c r="H13" i="4"/>
  <c r="B12" i="57" s="1"/>
  <c r="H14" i="4"/>
  <c r="B13" i="57" s="1"/>
  <c r="H15" i="4"/>
  <c r="B14" i="57" s="1"/>
  <c r="H17" i="4"/>
  <c r="B16" i="57" s="1"/>
  <c r="H18" i="4"/>
  <c r="B17" i="57" s="1"/>
  <c r="H19" i="4"/>
  <c r="B18" i="57" s="1"/>
  <c r="H20" i="4"/>
  <c r="B19" i="57" s="1"/>
  <c r="H21" i="4"/>
  <c r="B20" i="57" s="1"/>
  <c r="H22" i="4"/>
  <c r="B21" i="57" s="1"/>
  <c r="H23" i="4"/>
  <c r="B22" i="57" s="1"/>
  <c r="H24" i="4"/>
  <c r="B23" i="57" s="1"/>
  <c r="H25" i="4"/>
  <c r="B24" i="57" s="1"/>
  <c r="H26" i="4"/>
  <c r="B25" i="57" s="1"/>
  <c r="H27" i="4"/>
  <c r="B26" i="57" s="1"/>
  <c r="H28" i="4"/>
  <c r="B27" i="57" s="1"/>
  <c r="H29" i="4"/>
  <c r="H30" i="4"/>
  <c r="B29" i="57" s="1"/>
  <c r="H32" i="4"/>
  <c r="B31" i="57" s="1"/>
  <c r="H33" i="4"/>
  <c r="B32" i="57" s="1"/>
  <c r="H34" i="4"/>
  <c r="B33" i="57" s="1"/>
  <c r="H35" i="4"/>
  <c r="B34" i="57" s="1"/>
  <c r="H36" i="4"/>
  <c r="B35" i="57" s="1"/>
  <c r="H37" i="4"/>
  <c r="B36" i="57" s="1"/>
  <c r="H38" i="4"/>
  <c r="B37" i="57" s="1"/>
  <c r="H39" i="4"/>
  <c r="B38" i="57" s="1"/>
  <c r="H40" i="4"/>
  <c r="B39" i="57" s="1"/>
  <c r="H41" i="4"/>
  <c r="B40" i="57" s="1"/>
  <c r="H42" i="4"/>
  <c r="B41" i="57" s="1"/>
  <c r="H43" i="4"/>
  <c r="B42" i="57" s="1"/>
  <c r="H44" i="4"/>
  <c r="B43" i="57" s="1"/>
  <c r="H45" i="4"/>
  <c r="B44" i="57" s="1"/>
  <c r="H46" i="4"/>
  <c r="B45" i="57" s="1"/>
  <c r="H47" i="4"/>
  <c r="B46" i="57" s="1"/>
  <c r="H48" i="4"/>
  <c r="B47" i="57" s="1"/>
  <c r="H49" i="4"/>
  <c r="B48" i="57" s="1"/>
  <c r="H50" i="4"/>
  <c r="B49" i="57" s="1"/>
  <c r="H51" i="4"/>
  <c r="B50" i="57" s="1"/>
  <c r="H52" i="4"/>
  <c r="B51" i="57" s="1"/>
  <c r="H53" i="4"/>
  <c r="B52" i="57" s="1"/>
  <c r="H54" i="4"/>
  <c r="B53" i="57" s="1"/>
  <c r="H55" i="4"/>
  <c r="B54" i="57" s="1"/>
  <c r="H56" i="4"/>
  <c r="B55" i="57" s="1"/>
  <c r="H57" i="4"/>
  <c r="B56" i="57" s="1"/>
  <c r="H58" i="4"/>
  <c r="B57" i="57" s="1"/>
  <c r="H59" i="4"/>
  <c r="B58" i="57" s="1"/>
  <c r="H60" i="4"/>
  <c r="B59" i="57" s="1"/>
  <c r="H61" i="4"/>
  <c r="B60" i="57" s="1"/>
  <c r="H62" i="4"/>
  <c r="B61" i="57" s="1"/>
  <c r="H63" i="4"/>
  <c r="B62" i="57" s="1"/>
  <c r="H64" i="4"/>
  <c r="B63" i="57" s="1"/>
  <c r="H65" i="4"/>
  <c r="B64" i="57" s="1"/>
  <c r="H66" i="4"/>
  <c r="B65" i="57" s="1"/>
  <c r="H67" i="4"/>
  <c r="B66" i="57" s="1"/>
  <c r="H68" i="4"/>
  <c r="B67" i="57" s="1"/>
  <c r="H69" i="4"/>
  <c r="B68" i="57" s="1"/>
  <c r="H70" i="4"/>
  <c r="B69" i="57" s="1"/>
  <c r="H71" i="4"/>
  <c r="B70" i="57" s="1"/>
  <c r="H72" i="4"/>
  <c r="B71" i="57" s="1"/>
  <c r="H73" i="4"/>
  <c r="B72" i="57" s="1"/>
  <c r="H74" i="4"/>
  <c r="B73" i="57" s="1"/>
  <c r="H75" i="4"/>
  <c r="B74" i="57" s="1"/>
  <c r="H76" i="4"/>
  <c r="B75" i="57" s="1"/>
  <c r="H77" i="4"/>
  <c r="B76" i="57" s="1"/>
  <c r="H78" i="4"/>
  <c r="B77" i="57" s="1"/>
  <c r="H79" i="4"/>
  <c r="B78" i="57" s="1"/>
  <c r="H80" i="4"/>
  <c r="B79" i="57" s="1"/>
  <c r="H82" i="4"/>
  <c r="B81" i="57" s="1"/>
  <c r="H83" i="4"/>
  <c r="B82" i="57" s="1"/>
  <c r="H84" i="4"/>
  <c r="B83" i="57" s="1"/>
  <c r="H85" i="4"/>
  <c r="B84" i="57" s="1"/>
  <c r="H86" i="4"/>
  <c r="B85" i="57" s="1"/>
  <c r="H87" i="4"/>
  <c r="B86" i="57" s="1"/>
  <c r="H88" i="4"/>
  <c r="B87" i="57" s="1"/>
  <c r="H89" i="4"/>
  <c r="B88" i="57" s="1"/>
  <c r="H90" i="4"/>
  <c r="B89" i="57" s="1"/>
  <c r="H91" i="4"/>
  <c r="B90" i="57" s="1"/>
  <c r="H92" i="4"/>
  <c r="B91" i="57" s="1"/>
  <c r="H93" i="4"/>
  <c r="B92" i="57" s="1"/>
  <c r="H94" i="4"/>
  <c r="B93" i="57" s="1"/>
  <c r="H4" i="4"/>
  <c r="P49" i="57" l="1"/>
  <c r="P90" i="57"/>
  <c r="P56" i="57"/>
  <c r="P43" i="57"/>
  <c r="P22" i="57"/>
  <c r="P91" i="57"/>
  <c r="P42" i="57"/>
  <c r="P34" i="57"/>
  <c r="P70" i="57"/>
  <c r="B28" i="57"/>
  <c r="P28" i="57" s="1"/>
  <c r="K29" i="51"/>
  <c r="P82" i="57"/>
  <c r="P77" i="57"/>
  <c r="P65" i="57"/>
  <c r="P61" i="57"/>
  <c r="P45" i="57"/>
  <c r="P33" i="57"/>
  <c r="P24" i="57"/>
  <c r="P20" i="57"/>
  <c r="P11" i="57"/>
  <c r="P7" i="57"/>
  <c r="P93" i="57"/>
  <c r="P85" i="57"/>
  <c r="P64" i="57"/>
  <c r="P60" i="57"/>
  <c r="P52" i="57"/>
  <c r="P48" i="57"/>
  <c r="P44" i="57"/>
  <c r="P40" i="57"/>
  <c r="P36" i="57"/>
  <c r="P32" i="57"/>
  <c r="P23" i="57"/>
  <c r="P19" i="57"/>
  <c r="P6" i="57"/>
  <c r="P76" i="57"/>
  <c r="P68" i="57"/>
  <c r="P14" i="57"/>
  <c r="P92" i="57"/>
  <c r="P84" i="57"/>
  <c r="P79" i="57"/>
  <c r="P75" i="57"/>
  <c r="P71" i="57"/>
  <c r="P67" i="57"/>
  <c r="P59" i="57"/>
  <c r="P47" i="57"/>
  <c r="P35" i="57"/>
  <c r="P5" i="57"/>
  <c r="P88" i="57"/>
  <c r="P63" i="57"/>
  <c r="P55" i="57"/>
  <c r="P51" i="57"/>
  <c r="P39" i="57"/>
  <c r="P31" i="57"/>
  <c r="P26" i="57"/>
  <c r="P18" i="57"/>
  <c r="P13" i="57"/>
  <c r="P9" i="57"/>
  <c r="P89" i="57"/>
  <c r="P81" i="57"/>
  <c r="P72" i="57"/>
  <c r="P27" i="57"/>
  <c r="P10" i="57"/>
  <c r="P78" i="57"/>
  <c r="P74" i="57"/>
  <c r="P66" i="57"/>
  <c r="P54" i="57"/>
  <c r="P46" i="57"/>
  <c r="P38" i="57"/>
  <c r="P21" i="57"/>
  <c r="P17" i="57"/>
  <c r="P8" i="57"/>
  <c r="P4" i="57"/>
  <c r="P83" i="57"/>
  <c r="P62" i="57"/>
  <c r="P58" i="57"/>
  <c r="P50" i="57"/>
  <c r="P29" i="57"/>
  <c r="P25" i="57"/>
  <c r="P12" i="57"/>
  <c r="P87" i="57"/>
  <c r="P86" i="57"/>
  <c r="P73" i="57"/>
  <c r="P69" i="57"/>
  <c r="P57" i="57"/>
  <c r="P53" i="57"/>
  <c r="P41" i="57"/>
  <c r="P37" i="57"/>
  <c r="P16" i="57"/>
  <c r="R105" i="57"/>
  <c r="T105" i="57" s="1"/>
  <c r="I89" i="4"/>
  <c r="I80" i="4"/>
  <c r="I88" i="4"/>
  <c r="I84" i="4"/>
  <c r="I79" i="4"/>
  <c r="I85" i="4"/>
  <c r="I76" i="4"/>
  <c r="I86" i="4"/>
  <c r="R80" i="57"/>
  <c r="T80" i="57" s="1"/>
  <c r="R30" i="57"/>
  <c r="T30" i="57" s="1"/>
  <c r="I72" i="4"/>
  <c r="I77" i="4"/>
  <c r="L92" i="16"/>
  <c r="L75" i="16"/>
  <c r="L71" i="16"/>
  <c r="L68" i="16"/>
  <c r="L64" i="16"/>
  <c r="L60" i="16"/>
  <c r="L56" i="16"/>
  <c r="L52" i="16"/>
  <c r="L48" i="16"/>
  <c r="L45" i="16"/>
  <c r="L41" i="16"/>
  <c r="L37" i="16"/>
  <c r="L33" i="16"/>
  <c r="L28" i="16"/>
  <c r="L24" i="16"/>
  <c r="L20" i="16"/>
  <c r="L17" i="16"/>
  <c r="L12" i="16"/>
  <c r="L8" i="16"/>
  <c r="L23" i="16"/>
  <c r="L19" i="16"/>
  <c r="L14" i="16"/>
  <c r="L10" i="16"/>
  <c r="L6" i="16"/>
  <c r="L25" i="16"/>
  <c r="L21" i="16"/>
  <c r="L18" i="16"/>
  <c r="L13" i="16"/>
  <c r="L9" i="16"/>
  <c r="L5" i="16"/>
  <c r="L91" i="16"/>
  <c r="L87" i="16"/>
  <c r="L83" i="16"/>
  <c r="L78" i="16"/>
  <c r="L74" i="16"/>
  <c r="L67" i="16"/>
  <c r="L63" i="16"/>
  <c r="L59" i="16"/>
  <c r="L55" i="16"/>
  <c r="L51" i="16"/>
  <c r="L44" i="16"/>
  <c r="L40" i="16"/>
  <c r="L36" i="16"/>
  <c r="L32" i="16"/>
  <c r="L94" i="16"/>
  <c r="L90" i="16"/>
  <c r="L82" i="16"/>
  <c r="L73" i="16"/>
  <c r="L70" i="16"/>
  <c r="L66" i="16"/>
  <c r="L62" i="16"/>
  <c r="L58" i="16"/>
  <c r="L54" i="16"/>
  <c r="L50" i="16"/>
  <c r="L47" i="16"/>
  <c r="L43" i="16"/>
  <c r="L39" i="16"/>
  <c r="L35" i="16"/>
  <c r="L30" i="16"/>
  <c r="L27" i="16"/>
  <c r="L93" i="16"/>
  <c r="L69" i="16"/>
  <c r="L65" i="16"/>
  <c r="L61" i="16"/>
  <c r="L57" i="16"/>
  <c r="L53" i="16"/>
  <c r="L49" i="16"/>
  <c r="L46" i="16"/>
  <c r="L42" i="16"/>
  <c r="L38" i="16"/>
  <c r="L34" i="16"/>
  <c r="L29" i="16"/>
  <c r="L26" i="16"/>
  <c r="L22" i="16"/>
  <c r="L15" i="16"/>
  <c r="L11" i="16"/>
  <c r="L7" i="16"/>
  <c r="L76" i="16"/>
  <c r="L85" i="16"/>
  <c r="L89" i="16"/>
  <c r="L72" i="16"/>
  <c r="L80" i="16"/>
  <c r="I90" i="4"/>
  <c r="I87" i="4"/>
  <c r="I82" i="4"/>
  <c r="I78" i="4"/>
  <c r="I73" i="4"/>
  <c r="L86" i="16"/>
  <c r="L77" i="16"/>
  <c r="I75" i="4"/>
  <c r="I83" i="4"/>
  <c r="I74" i="4"/>
  <c r="L88" i="16"/>
  <c r="L84" i="16"/>
  <c r="L79" i="16"/>
  <c r="J85" i="14"/>
  <c r="L85" i="51"/>
  <c r="M85" i="46"/>
  <c r="L84" i="36"/>
  <c r="L85" i="36"/>
  <c r="N84" i="31"/>
  <c r="N85" i="31"/>
  <c r="N85" i="16"/>
  <c r="R96" i="57" l="1"/>
  <c r="T96" i="57" s="1"/>
  <c r="R100" i="57"/>
  <c r="T100" i="57" s="1"/>
  <c r="R95" i="57"/>
  <c r="T95" i="57" s="1"/>
  <c r="R99" i="57"/>
  <c r="T99" i="57" s="1"/>
  <c r="R103" i="57"/>
  <c r="T103" i="57" s="1"/>
  <c r="R104" i="57"/>
  <c r="T104" i="57" s="1"/>
  <c r="R94" i="57"/>
  <c r="T94" i="57" s="1"/>
  <c r="R98" i="57"/>
  <c r="T98" i="57" s="1"/>
  <c r="R102" i="57"/>
  <c r="T102" i="57" s="1"/>
  <c r="R97" i="57"/>
  <c r="T97" i="57" s="1"/>
  <c r="R101" i="57"/>
  <c r="T101" i="57" s="1"/>
  <c r="R16" i="57"/>
  <c r="T16" i="57" s="1"/>
  <c r="R15" i="57"/>
  <c r="T15" i="57" s="1"/>
  <c r="N85" i="22"/>
  <c r="O85" i="31"/>
  <c r="L85" i="22"/>
  <c r="P85" i="41"/>
  <c r="K85" i="14"/>
  <c r="C74" i="58" s="1"/>
  <c r="M85" i="51"/>
  <c r="N85" i="46"/>
  <c r="M85" i="36"/>
  <c r="M85" i="31"/>
  <c r="K85" i="36"/>
  <c r="J37" i="14"/>
  <c r="J38" i="14"/>
  <c r="J39" i="14"/>
  <c r="J40" i="14"/>
  <c r="J15" i="14"/>
  <c r="J17" i="14"/>
  <c r="J18" i="14"/>
  <c r="L37" i="51"/>
  <c r="L38" i="51"/>
  <c r="L39" i="51"/>
  <c r="L40" i="51"/>
  <c r="L15" i="51"/>
  <c r="L17" i="51"/>
  <c r="L18" i="51"/>
  <c r="M37" i="46"/>
  <c r="M38" i="46"/>
  <c r="M39" i="46"/>
  <c r="M40" i="46"/>
  <c r="M15" i="46"/>
  <c r="M17" i="46"/>
  <c r="M18" i="46"/>
  <c r="L37" i="36"/>
  <c r="L38" i="36"/>
  <c r="L39" i="36"/>
  <c r="L40" i="36"/>
  <c r="L17" i="36"/>
  <c r="L18" i="36"/>
  <c r="N37" i="31"/>
  <c r="N38" i="31"/>
  <c r="N39" i="31"/>
  <c r="N40" i="31"/>
  <c r="N15" i="31"/>
  <c r="N17" i="31"/>
  <c r="N18" i="31"/>
  <c r="N18" i="16"/>
  <c r="K37" i="4"/>
  <c r="K40" i="4"/>
  <c r="I38" i="4"/>
  <c r="I17" i="4"/>
  <c r="I18" i="4"/>
  <c r="R84" i="57" l="1"/>
  <c r="T84" i="57" s="1"/>
  <c r="R37" i="57"/>
  <c r="T37" i="57" s="1"/>
  <c r="K18" i="4"/>
  <c r="N39" i="41"/>
  <c r="P38" i="41"/>
  <c r="L39" i="46"/>
  <c r="N39" i="16"/>
  <c r="M39" i="31"/>
  <c r="N17" i="16"/>
  <c r="O18" i="31"/>
  <c r="K39" i="36"/>
  <c r="L37" i="22"/>
  <c r="K17" i="4"/>
  <c r="I39" i="4"/>
  <c r="I37" i="4"/>
  <c r="K39" i="4"/>
  <c r="N39" i="46"/>
  <c r="P39" i="41"/>
  <c r="K39" i="14"/>
  <c r="C91" i="58" s="1"/>
  <c r="M39" i="51"/>
  <c r="N17" i="22"/>
  <c r="O39" i="31"/>
  <c r="M39" i="36"/>
  <c r="K38" i="4"/>
  <c r="L39" i="22"/>
  <c r="N37" i="16"/>
  <c r="N39" i="22"/>
  <c r="M37" i="31"/>
  <c r="K37" i="36"/>
  <c r="K39" i="51"/>
  <c r="I39" i="14"/>
  <c r="C92" i="59" s="1"/>
  <c r="K38" i="14"/>
  <c r="C50" i="58" s="1"/>
  <c r="N38" i="46"/>
  <c r="M38" i="51"/>
  <c r="K18" i="14"/>
  <c r="C67" i="58" s="1"/>
  <c r="N18" i="46"/>
  <c r="M18" i="51"/>
  <c r="P18" i="41"/>
  <c r="M37" i="51"/>
  <c r="P37" i="41"/>
  <c r="K37" i="14"/>
  <c r="C31" i="58" s="1"/>
  <c r="N37" i="46"/>
  <c r="K17" i="14"/>
  <c r="C17" i="58" s="1"/>
  <c r="M17" i="51"/>
  <c r="N17" i="46"/>
  <c r="P17" i="41"/>
  <c r="N37" i="41"/>
  <c r="K37" i="51"/>
  <c r="M37" i="36"/>
  <c r="I37" i="14"/>
  <c r="C59" i="59" s="1"/>
  <c r="N37" i="22"/>
  <c r="L37" i="46"/>
  <c r="M18" i="36"/>
  <c r="N18" i="22"/>
  <c r="O37" i="31"/>
  <c r="N18" i="41"/>
  <c r="K18" i="36"/>
  <c r="L18" i="22"/>
  <c r="M18" i="31"/>
  <c r="K18" i="51"/>
  <c r="I18" i="14"/>
  <c r="C66" i="59" s="1"/>
  <c r="L18" i="46"/>
  <c r="N38" i="16"/>
  <c r="I17" i="14"/>
  <c r="C15" i="59" s="1"/>
  <c r="L17" i="22"/>
  <c r="O17" i="31"/>
  <c r="M17" i="36"/>
  <c r="M17" i="31"/>
  <c r="K17" i="36"/>
  <c r="N17" i="41"/>
  <c r="L17" i="46"/>
  <c r="K17" i="51"/>
  <c r="M38" i="36"/>
  <c r="O38" i="31"/>
  <c r="N38" i="22"/>
  <c r="L38" i="46"/>
  <c r="L38" i="22"/>
  <c r="M38" i="31"/>
  <c r="K38" i="36"/>
  <c r="N38" i="41"/>
  <c r="K38" i="51"/>
  <c r="I38" i="14"/>
  <c r="C51" i="59" s="1"/>
  <c r="I45" i="4"/>
  <c r="K45" i="4"/>
  <c r="I46" i="4"/>
  <c r="K46" i="4"/>
  <c r="N45" i="31"/>
  <c r="N46" i="31"/>
  <c r="N47" i="31"/>
  <c r="L44" i="36"/>
  <c r="L45" i="36"/>
  <c r="L46" i="36"/>
  <c r="L47" i="36"/>
  <c r="M44" i="46"/>
  <c r="M45" i="46"/>
  <c r="M46" i="46"/>
  <c r="M47" i="46"/>
  <c r="L44" i="51"/>
  <c r="L45" i="51"/>
  <c r="L46" i="51"/>
  <c r="L47" i="51"/>
  <c r="J44" i="14"/>
  <c r="J45" i="14"/>
  <c r="J46" i="14"/>
  <c r="J47" i="14"/>
  <c r="R17" i="57" l="1"/>
  <c r="T17" i="57" s="1"/>
  <c r="R36" i="57"/>
  <c r="T36" i="57" s="1"/>
  <c r="R38" i="57"/>
  <c r="T38" i="57" s="1"/>
  <c r="N44" i="16"/>
  <c r="N46" i="22"/>
  <c r="L45" i="22"/>
  <c r="R46" i="57"/>
  <c r="I44" i="4"/>
  <c r="L47" i="46"/>
  <c r="N47" i="22"/>
  <c r="K47" i="14"/>
  <c r="C93" i="58" s="1"/>
  <c r="M47" i="51"/>
  <c r="N47" i="46"/>
  <c r="P47" i="41"/>
  <c r="I47" i="4"/>
  <c r="K45" i="51"/>
  <c r="N45" i="46"/>
  <c r="K45" i="14"/>
  <c r="C35" i="58" s="1"/>
  <c r="M45" i="51"/>
  <c r="P45" i="41"/>
  <c r="K46" i="14"/>
  <c r="C24" i="58" s="1"/>
  <c r="P46" i="41"/>
  <c r="N46" i="46"/>
  <c r="M46" i="51"/>
  <c r="M45" i="36"/>
  <c r="I46" i="14"/>
  <c r="C43" i="59" s="1"/>
  <c r="L46" i="22"/>
  <c r="N46" i="41"/>
  <c r="R45" i="57"/>
  <c r="M46" i="31"/>
  <c r="N44" i="22"/>
  <c r="N45" i="16"/>
  <c r="N46" i="16"/>
  <c r="N45" i="22"/>
  <c r="O47" i="31"/>
  <c r="L44" i="22"/>
  <c r="N47" i="16"/>
  <c r="K47" i="4"/>
  <c r="K44" i="4"/>
  <c r="I47" i="14"/>
  <c r="C94" i="59" s="1"/>
  <c r="N45" i="41"/>
  <c r="K47" i="36"/>
  <c r="M47" i="31"/>
  <c r="L47" i="22"/>
  <c r="L45" i="46"/>
  <c r="N47" i="41"/>
  <c r="L46" i="46"/>
  <c r="K46" i="36"/>
  <c r="M46" i="36"/>
  <c r="M45" i="31"/>
  <c r="M47" i="36"/>
  <c r="K45" i="36"/>
  <c r="O46" i="31"/>
  <c r="O45" i="31"/>
  <c r="K47" i="51"/>
  <c r="K46" i="51"/>
  <c r="I45" i="14"/>
  <c r="C55" i="59" s="1"/>
  <c r="I61" i="4"/>
  <c r="K61" i="4"/>
  <c r="N61" i="31"/>
  <c r="L61" i="36"/>
  <c r="M61" i="46"/>
  <c r="L61" i="51"/>
  <c r="J61" i="14"/>
  <c r="R44" i="57" l="1"/>
  <c r="T44" i="57" s="1"/>
  <c r="T46" i="57"/>
  <c r="N61" i="16"/>
  <c r="K61" i="14"/>
  <c r="C97" i="58" s="1"/>
  <c r="N61" i="46"/>
  <c r="M61" i="51"/>
  <c r="P61" i="41"/>
  <c r="N61" i="22"/>
  <c r="T45" i="57"/>
  <c r="L61" i="22"/>
  <c r="O61" i="31"/>
  <c r="M61" i="36"/>
  <c r="M61" i="31"/>
  <c r="K61" i="36"/>
  <c r="N61" i="41"/>
  <c r="L61" i="46"/>
  <c r="K61" i="51"/>
  <c r="I61" i="14"/>
  <c r="C98" i="59" s="1"/>
  <c r="J10" i="14"/>
  <c r="J11" i="14"/>
  <c r="J12" i="14"/>
  <c r="J13" i="14"/>
  <c r="J14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L8" i="51"/>
  <c r="L9" i="51"/>
  <c r="L10" i="51"/>
  <c r="L11" i="51"/>
  <c r="L12" i="51"/>
  <c r="L13" i="51"/>
  <c r="L14" i="51"/>
  <c r="L19" i="51"/>
  <c r="L20" i="51"/>
  <c r="L21" i="51"/>
  <c r="L22" i="51"/>
  <c r="L23" i="51"/>
  <c r="L24" i="51"/>
  <c r="L25" i="51"/>
  <c r="L26" i="51"/>
  <c r="L27" i="51"/>
  <c r="L28" i="51"/>
  <c r="L29" i="51"/>
  <c r="M8" i="46"/>
  <c r="M9" i="46"/>
  <c r="M10" i="46"/>
  <c r="M11" i="46"/>
  <c r="M12" i="46"/>
  <c r="M13" i="46"/>
  <c r="M14" i="46"/>
  <c r="M19" i="46"/>
  <c r="M20" i="46"/>
  <c r="M21" i="46"/>
  <c r="M22" i="46"/>
  <c r="M23" i="46"/>
  <c r="M24" i="46"/>
  <c r="M25" i="46"/>
  <c r="M26" i="46"/>
  <c r="M27" i="46"/>
  <c r="M28" i="46"/>
  <c r="M29" i="46"/>
  <c r="L12" i="36"/>
  <c r="L13" i="36"/>
  <c r="L14" i="36"/>
  <c r="L15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N10" i="31"/>
  <c r="N11" i="31"/>
  <c r="N12" i="31"/>
  <c r="N13" i="31"/>
  <c r="N14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K12" i="4"/>
  <c r="K15" i="4"/>
  <c r="K19" i="4"/>
  <c r="K23" i="4"/>
  <c r="K24" i="4"/>
  <c r="K29" i="4"/>
  <c r="I13" i="4"/>
  <c r="I21" i="4"/>
  <c r="I24" i="4"/>
  <c r="I27" i="4"/>
  <c r="R60" i="57" l="1"/>
  <c r="T60" i="57" s="1"/>
  <c r="R27" i="57"/>
  <c r="T27" i="57" s="1"/>
  <c r="K27" i="4"/>
  <c r="P27" i="41"/>
  <c r="K20" i="4"/>
  <c r="P20" i="41"/>
  <c r="P22" i="41"/>
  <c r="K22" i="14"/>
  <c r="C44" i="58" s="1"/>
  <c r="M22" i="51"/>
  <c r="N22" i="46"/>
  <c r="N25" i="46"/>
  <c r="P25" i="41"/>
  <c r="K25" i="14"/>
  <c r="C90" i="58" s="1"/>
  <c r="M25" i="51"/>
  <c r="K21" i="14"/>
  <c r="C85" i="58" s="1"/>
  <c r="M21" i="51"/>
  <c r="P21" i="41"/>
  <c r="N21" i="46"/>
  <c r="N27" i="46"/>
  <c r="M27" i="51"/>
  <c r="K27" i="14"/>
  <c r="C59" i="58" s="1"/>
  <c r="M20" i="51"/>
  <c r="K20" i="14"/>
  <c r="C82" i="58" s="1"/>
  <c r="N20" i="46"/>
  <c r="M15" i="51"/>
  <c r="N15" i="46"/>
  <c r="K15" i="14"/>
  <c r="C32" i="58" s="1"/>
  <c r="P15" i="41"/>
  <c r="K12" i="14"/>
  <c r="C27" i="58" s="1"/>
  <c r="N12" i="46"/>
  <c r="M12" i="51"/>
  <c r="P12" i="41"/>
  <c r="M23" i="51"/>
  <c r="P23" i="41"/>
  <c r="K23" i="14"/>
  <c r="C10" i="58" s="1"/>
  <c r="N23" i="46"/>
  <c r="K14" i="14"/>
  <c r="C60" i="58" s="1"/>
  <c r="M14" i="51"/>
  <c r="P14" i="41"/>
  <c r="N14" i="46"/>
  <c r="K13" i="14"/>
  <c r="C11" i="58" s="1"/>
  <c r="M13" i="51"/>
  <c r="N13" i="46"/>
  <c r="P13" i="41"/>
  <c r="K28" i="14"/>
  <c r="C21" i="58" s="1"/>
  <c r="N28" i="46"/>
  <c r="M28" i="51"/>
  <c r="P28" i="41"/>
  <c r="N26" i="46"/>
  <c r="M26" i="51"/>
  <c r="K26" i="14"/>
  <c r="C7" i="58" s="1"/>
  <c r="P26" i="41"/>
  <c r="K24" i="14"/>
  <c r="C89" i="58" s="1"/>
  <c r="N24" i="46"/>
  <c r="M24" i="51"/>
  <c r="P24" i="41"/>
  <c r="K19" i="14"/>
  <c r="C71" i="58" s="1"/>
  <c r="M19" i="51"/>
  <c r="N19" i="46"/>
  <c r="P19" i="41"/>
  <c r="O15" i="31"/>
  <c r="M15" i="31"/>
  <c r="R14" i="57"/>
  <c r="L15" i="46"/>
  <c r="K15" i="51"/>
  <c r="I15" i="14"/>
  <c r="C50" i="59" s="1"/>
  <c r="N22" i="22"/>
  <c r="M14" i="31"/>
  <c r="M12" i="31"/>
  <c r="L21" i="46"/>
  <c r="N24" i="16"/>
  <c r="L20" i="22"/>
  <c r="I25" i="4"/>
  <c r="N23" i="16"/>
  <c r="O14" i="31"/>
  <c r="N12" i="22"/>
  <c r="I20" i="4"/>
  <c r="L24" i="22"/>
  <c r="N27" i="16"/>
  <c r="N20" i="16"/>
  <c r="N12" i="16"/>
  <c r="I25" i="14"/>
  <c r="C91" i="59" s="1"/>
  <c r="I28" i="14"/>
  <c r="C21" i="59" s="1"/>
  <c r="I22" i="14"/>
  <c r="C56" i="59" s="1"/>
  <c r="K19" i="36"/>
  <c r="N15" i="41"/>
  <c r="M21" i="36"/>
  <c r="M20" i="31"/>
  <c r="N21" i="41"/>
  <c r="L27" i="22"/>
  <c r="N27" i="41"/>
  <c r="M24" i="31"/>
  <c r="N20" i="41"/>
  <c r="M27" i="31"/>
  <c r="K24" i="51"/>
  <c r="O19" i="31"/>
  <c r="L21" i="22"/>
  <c r="L13" i="22"/>
  <c r="L25" i="22"/>
  <c r="N19" i="16"/>
  <c r="K15" i="36"/>
  <c r="N15" i="16"/>
  <c r="N19" i="22"/>
  <c r="N14" i="22"/>
  <c r="N14" i="16"/>
  <c r="N28" i="22"/>
  <c r="K25" i="51"/>
  <c r="K24" i="36"/>
  <c r="N24" i="41"/>
  <c r="I26" i="14"/>
  <c r="C6" i="59" s="1"/>
  <c r="I29" i="4"/>
  <c r="I23" i="14"/>
  <c r="C14" i="59" s="1"/>
  <c r="L23" i="46"/>
  <c r="K23" i="51"/>
  <c r="N23" i="41"/>
  <c r="M23" i="31"/>
  <c r="K23" i="36"/>
  <c r="L23" i="22"/>
  <c r="I23" i="4"/>
  <c r="I19" i="14"/>
  <c r="C72" i="59" s="1"/>
  <c r="L19" i="46"/>
  <c r="K19" i="51"/>
  <c r="N19" i="41"/>
  <c r="M19" i="31"/>
  <c r="L19" i="22"/>
  <c r="I19" i="4"/>
  <c r="L15" i="22"/>
  <c r="I15" i="4"/>
  <c r="O25" i="31"/>
  <c r="N25" i="22"/>
  <c r="N25" i="16"/>
  <c r="K25" i="4"/>
  <c r="M25" i="36"/>
  <c r="O21" i="31"/>
  <c r="N21" i="22"/>
  <c r="N21" i="16"/>
  <c r="K21" i="4"/>
  <c r="M13" i="36"/>
  <c r="O13" i="31"/>
  <c r="N13" i="22"/>
  <c r="K13" i="4"/>
  <c r="N13" i="16"/>
  <c r="K11" i="4"/>
  <c r="K26" i="51"/>
  <c r="N26" i="41"/>
  <c r="K26" i="36"/>
  <c r="M26" i="31"/>
  <c r="I12" i="14"/>
  <c r="C24" i="59" s="1"/>
  <c r="L12" i="46"/>
  <c r="L12" i="22"/>
  <c r="K12" i="51"/>
  <c r="N12" i="41"/>
  <c r="N27" i="22"/>
  <c r="N20" i="22"/>
  <c r="M27" i="36"/>
  <c r="K25" i="36"/>
  <c r="M25" i="31"/>
  <c r="K21" i="36"/>
  <c r="M21" i="31"/>
  <c r="K13" i="51"/>
  <c r="N13" i="41"/>
  <c r="K13" i="36"/>
  <c r="M13" i="31"/>
  <c r="M23" i="36"/>
  <c r="M19" i="36"/>
  <c r="N15" i="22"/>
  <c r="K28" i="4"/>
  <c r="K26" i="4"/>
  <c r="K22" i="4"/>
  <c r="K14" i="4"/>
  <c r="N28" i="16"/>
  <c r="N26" i="16"/>
  <c r="N22" i="16"/>
  <c r="N26" i="22"/>
  <c r="O23" i="31"/>
  <c r="L25" i="46"/>
  <c r="K21" i="51"/>
  <c r="I13" i="14"/>
  <c r="C26" i="59" s="1"/>
  <c r="K28" i="51"/>
  <c r="N28" i="41"/>
  <c r="K28" i="36"/>
  <c r="M28" i="31"/>
  <c r="K22" i="51"/>
  <c r="N22" i="41"/>
  <c r="K22" i="36"/>
  <c r="M22" i="31"/>
  <c r="I14" i="14"/>
  <c r="C49" i="59" s="1"/>
  <c r="L14" i="46"/>
  <c r="L14" i="22"/>
  <c r="K14" i="51"/>
  <c r="N14" i="41"/>
  <c r="N24" i="22"/>
  <c r="O24" i="31"/>
  <c r="K14" i="36"/>
  <c r="M20" i="36"/>
  <c r="L26" i="46"/>
  <c r="I27" i="14"/>
  <c r="C54" i="59" s="1"/>
  <c r="L27" i="46"/>
  <c r="I24" i="14"/>
  <c r="C90" i="59" s="1"/>
  <c r="L24" i="46"/>
  <c r="I20" i="14"/>
  <c r="C82" i="59" s="1"/>
  <c r="L20" i="46"/>
  <c r="I28" i="4"/>
  <c r="I26" i="4"/>
  <c r="I22" i="4"/>
  <c r="I14" i="4"/>
  <c r="I12" i="4"/>
  <c r="M28" i="36"/>
  <c r="O28" i="31"/>
  <c r="M26" i="36"/>
  <c r="O26" i="31"/>
  <c r="M22" i="36"/>
  <c r="O22" i="31"/>
  <c r="M14" i="36"/>
  <c r="M12" i="36"/>
  <c r="L28" i="22"/>
  <c r="L26" i="22"/>
  <c r="L22" i="22"/>
  <c r="N23" i="22"/>
  <c r="O27" i="31"/>
  <c r="O20" i="31"/>
  <c r="O12" i="31"/>
  <c r="K27" i="36"/>
  <c r="K20" i="36"/>
  <c r="K12" i="36"/>
  <c r="M24" i="36"/>
  <c r="M15" i="36"/>
  <c r="N25" i="41"/>
  <c r="L28" i="46"/>
  <c r="L22" i="46"/>
  <c r="L13" i="46"/>
  <c r="K27" i="51"/>
  <c r="K20" i="51"/>
  <c r="I21" i="14"/>
  <c r="C89" i="59" s="1"/>
  <c r="R24" i="57" l="1"/>
  <c r="T24" i="57" s="1"/>
  <c r="R25" i="57"/>
  <c r="T25" i="57" s="1"/>
  <c r="R22" i="57"/>
  <c r="R12" i="57"/>
  <c r="T12" i="57" s="1"/>
  <c r="R26" i="57"/>
  <c r="T26" i="57" s="1"/>
  <c r="R23" i="57"/>
  <c r="R11" i="57"/>
  <c r="T11" i="57" s="1"/>
  <c r="T14" i="57"/>
  <c r="K85" i="51" l="1"/>
  <c r="I85" i="14"/>
  <c r="C63" i="59" s="1"/>
  <c r="N85" i="41"/>
  <c r="L85" i="46"/>
  <c r="R43" i="57"/>
  <c r="N44" i="41"/>
  <c r="K44" i="51"/>
  <c r="K44" i="36"/>
  <c r="I44" i="14"/>
  <c r="C13" i="59" s="1"/>
  <c r="L44" i="46"/>
  <c r="K29" i="36"/>
  <c r="L29" i="22"/>
  <c r="M29" i="31"/>
  <c r="J82" i="14"/>
  <c r="J83" i="14"/>
  <c r="J84" i="14"/>
  <c r="J86" i="14"/>
  <c r="J87" i="14"/>
  <c r="L84" i="51"/>
  <c r="L86" i="51"/>
  <c r="M83" i="46"/>
  <c r="M84" i="46"/>
  <c r="M86" i="46"/>
  <c r="M87" i="46"/>
  <c r="L82" i="36"/>
  <c r="L83" i="36"/>
  <c r="L86" i="36"/>
  <c r="L87" i="36"/>
  <c r="R85" i="57" l="1"/>
  <c r="R42" i="57"/>
  <c r="R35" i="57"/>
  <c r="M84" i="31"/>
  <c r="K84" i="36"/>
  <c r="P84" i="41"/>
  <c r="M84" i="51"/>
  <c r="N84" i="46"/>
  <c r="K84" i="14"/>
  <c r="C39" i="58" s="1"/>
  <c r="L29" i="46"/>
  <c r="T43" i="57"/>
  <c r="O84" i="31"/>
  <c r="M84" i="36"/>
  <c r="K40" i="36"/>
  <c r="L40" i="22"/>
  <c r="N40" i="41"/>
  <c r="M40" i="31"/>
  <c r="L40" i="46"/>
  <c r="I40" i="14"/>
  <c r="C27" i="59" s="1"/>
  <c r="K40" i="51"/>
  <c r="N29" i="41"/>
  <c r="K9" i="51"/>
  <c r="I29" i="14"/>
  <c r="C8" i="59" s="1"/>
  <c r="K35" i="36"/>
  <c r="K34" i="36"/>
  <c r="K33" i="36"/>
  <c r="K32" i="36"/>
  <c r="M32" i="31"/>
  <c r="M10" i="31"/>
  <c r="L10" i="46"/>
  <c r="I10" i="14"/>
  <c r="C45" i="59" s="1"/>
  <c r="K10" i="51"/>
  <c r="M30" i="31"/>
  <c r="K30" i="36"/>
  <c r="K11" i="51"/>
  <c r="N11" i="41"/>
  <c r="M11" i="31"/>
  <c r="L11" i="46"/>
  <c r="I11" i="14"/>
  <c r="C30" i="59" s="1"/>
  <c r="I11" i="4"/>
  <c r="K82" i="36"/>
  <c r="L83" i="46"/>
  <c r="N87" i="41"/>
  <c r="L84" i="46"/>
  <c r="I84" i="14"/>
  <c r="C57" i="59" s="1"/>
  <c r="N84" i="16"/>
  <c r="L84" i="22"/>
  <c r="N84" i="22"/>
  <c r="K86" i="36"/>
  <c r="N84" i="41"/>
  <c r="L87" i="46"/>
  <c r="K84" i="51"/>
  <c r="I87" i="14"/>
  <c r="C11" i="59" s="1"/>
  <c r="I83" i="14"/>
  <c r="C52" i="59" s="1"/>
  <c r="L86" i="22"/>
  <c r="K87" i="36"/>
  <c r="K83" i="36"/>
  <c r="N88" i="41"/>
  <c r="N86" i="41"/>
  <c r="L86" i="46"/>
  <c r="K86" i="51"/>
  <c r="I86" i="14"/>
  <c r="C67" i="59" s="1"/>
  <c r="I82" i="14"/>
  <c r="C37" i="59" s="1"/>
  <c r="R10" i="57" l="1"/>
  <c r="T10" i="57" s="1"/>
  <c r="R83" i="57"/>
  <c r="R9" i="57"/>
  <c r="T9" i="57" s="1"/>
  <c r="T83" i="57" l="1"/>
  <c r="J62" i="14" l="1"/>
  <c r="L62" i="51"/>
  <c r="M62" i="46"/>
  <c r="L62" i="36"/>
  <c r="N62" i="31"/>
  <c r="I62" i="4"/>
  <c r="K62" i="4"/>
  <c r="L83" i="22"/>
  <c r="J35" i="14"/>
  <c r="J36" i="14"/>
  <c r="L35" i="51"/>
  <c r="L36" i="51"/>
  <c r="M35" i="46"/>
  <c r="M36" i="46"/>
  <c r="L35" i="36"/>
  <c r="L36" i="36"/>
  <c r="N36" i="31"/>
  <c r="J76" i="14"/>
  <c r="J77" i="14"/>
  <c r="L75" i="51"/>
  <c r="L76" i="51"/>
  <c r="L77" i="51"/>
  <c r="M75" i="46"/>
  <c r="M76" i="46"/>
  <c r="M77" i="46"/>
  <c r="L76" i="36"/>
  <c r="L77" i="36"/>
  <c r="N76" i="31"/>
  <c r="N77" i="31"/>
  <c r="K33" i="4"/>
  <c r="N32" i="31"/>
  <c r="N33" i="31"/>
  <c r="N34" i="31"/>
  <c r="L32" i="36"/>
  <c r="L33" i="36"/>
  <c r="L34" i="36"/>
  <c r="M32" i="46"/>
  <c r="M33" i="46"/>
  <c r="M34" i="46"/>
  <c r="L32" i="51"/>
  <c r="L33" i="51"/>
  <c r="L34" i="51"/>
  <c r="J32" i="14"/>
  <c r="J33" i="14"/>
  <c r="J34" i="14"/>
  <c r="J3" i="57"/>
  <c r="G3" i="57"/>
  <c r="F3" i="57"/>
  <c r="M65" i="31"/>
  <c r="M4" i="31"/>
  <c r="I57" i="14"/>
  <c r="C78" i="59" s="1"/>
  <c r="N59" i="41"/>
  <c r="M70" i="31"/>
  <c r="L75" i="22"/>
  <c r="M78" i="31"/>
  <c r="L4" i="22"/>
  <c r="L41" i="22"/>
  <c r="M64" i="31"/>
  <c r="N67" i="41"/>
  <c r="I68" i="4"/>
  <c r="L79" i="22"/>
  <c r="L88" i="22"/>
  <c r="L89" i="22"/>
  <c r="K30" i="4"/>
  <c r="K35" i="4"/>
  <c r="J6" i="14"/>
  <c r="J7" i="14"/>
  <c r="J8" i="14"/>
  <c r="J9" i="14"/>
  <c r="J41" i="14"/>
  <c r="J42" i="14"/>
  <c r="J43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8" i="14"/>
  <c r="J79" i="14"/>
  <c r="J80" i="14"/>
  <c r="J88" i="14"/>
  <c r="J89" i="14"/>
  <c r="J90" i="14"/>
  <c r="J91" i="14"/>
  <c r="J92" i="14"/>
  <c r="J93" i="14"/>
  <c r="J94" i="14"/>
  <c r="L6" i="51"/>
  <c r="L7" i="51"/>
  <c r="L30" i="51"/>
  <c r="L41" i="51"/>
  <c r="L42" i="51"/>
  <c r="L43" i="51"/>
  <c r="L48" i="51"/>
  <c r="L49" i="51"/>
  <c r="L50" i="51"/>
  <c r="L51" i="51"/>
  <c r="L52" i="51"/>
  <c r="L53" i="51"/>
  <c r="L54" i="51"/>
  <c r="L55" i="51"/>
  <c r="L56" i="51"/>
  <c r="L57" i="51"/>
  <c r="L58" i="51"/>
  <c r="L59" i="51"/>
  <c r="L60" i="51"/>
  <c r="L63" i="51"/>
  <c r="L64" i="51"/>
  <c r="L65" i="51"/>
  <c r="L66" i="51"/>
  <c r="L67" i="51"/>
  <c r="L68" i="51"/>
  <c r="L69" i="51"/>
  <c r="L70" i="51"/>
  <c r="L71" i="51"/>
  <c r="L72" i="51"/>
  <c r="L73" i="51"/>
  <c r="L74" i="51"/>
  <c r="L78" i="51"/>
  <c r="L79" i="51"/>
  <c r="L80" i="51"/>
  <c r="L82" i="51"/>
  <c r="L83" i="51"/>
  <c r="L87" i="51"/>
  <c r="L88" i="51"/>
  <c r="L89" i="51"/>
  <c r="L90" i="51"/>
  <c r="L91" i="51"/>
  <c r="L92" i="51"/>
  <c r="L93" i="51"/>
  <c r="L94" i="51"/>
  <c r="M6" i="46"/>
  <c r="M7" i="46"/>
  <c r="M30" i="46"/>
  <c r="M41" i="46"/>
  <c r="M42" i="46"/>
  <c r="M43" i="46"/>
  <c r="M48" i="46"/>
  <c r="M49" i="46"/>
  <c r="M50" i="46"/>
  <c r="M51" i="46"/>
  <c r="M52" i="46"/>
  <c r="M53" i="46"/>
  <c r="M54" i="46"/>
  <c r="M55" i="46"/>
  <c r="M56" i="46"/>
  <c r="M57" i="46"/>
  <c r="M58" i="46"/>
  <c r="M59" i="46"/>
  <c r="M60" i="46"/>
  <c r="M63" i="46"/>
  <c r="M64" i="46"/>
  <c r="M65" i="46"/>
  <c r="M66" i="46"/>
  <c r="M67" i="46"/>
  <c r="M68" i="46"/>
  <c r="M69" i="46"/>
  <c r="M70" i="46"/>
  <c r="M71" i="46"/>
  <c r="M72" i="46"/>
  <c r="M73" i="46"/>
  <c r="M74" i="46"/>
  <c r="M78" i="46"/>
  <c r="M79" i="46"/>
  <c r="M80" i="46"/>
  <c r="M82" i="46"/>
  <c r="M88" i="46"/>
  <c r="M89" i="46"/>
  <c r="M90" i="46"/>
  <c r="M91" i="46"/>
  <c r="M92" i="46"/>
  <c r="M93" i="46"/>
  <c r="M94" i="46"/>
  <c r="L8" i="36"/>
  <c r="L9" i="36"/>
  <c r="L10" i="36"/>
  <c r="L11" i="36"/>
  <c r="L41" i="36"/>
  <c r="L42" i="36"/>
  <c r="L43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8" i="36"/>
  <c r="L79" i="36"/>
  <c r="L80" i="36"/>
  <c r="L88" i="36"/>
  <c r="L89" i="36"/>
  <c r="L90" i="36"/>
  <c r="L91" i="36"/>
  <c r="L92" i="36"/>
  <c r="L93" i="36"/>
  <c r="L94" i="36"/>
  <c r="N6" i="31"/>
  <c r="N7" i="31"/>
  <c r="N8" i="31"/>
  <c r="N9" i="31"/>
  <c r="N35" i="31"/>
  <c r="N41" i="31"/>
  <c r="N42" i="31"/>
  <c r="N43" i="31"/>
  <c r="N44" i="31"/>
  <c r="N48" i="31"/>
  <c r="N49" i="31"/>
  <c r="N50" i="31"/>
  <c r="N51" i="31"/>
  <c r="N52" i="31"/>
  <c r="N53" i="31"/>
  <c r="N54" i="31"/>
  <c r="N55" i="31"/>
  <c r="N56" i="31"/>
  <c r="N57" i="31"/>
  <c r="N58" i="31"/>
  <c r="N59" i="31"/>
  <c r="N60" i="31"/>
  <c r="N63" i="31"/>
  <c r="N64" i="31"/>
  <c r="N65" i="31"/>
  <c r="N66" i="31"/>
  <c r="N67" i="31"/>
  <c r="N68" i="31"/>
  <c r="N69" i="31"/>
  <c r="N70" i="31"/>
  <c r="N71" i="31"/>
  <c r="N72" i="31"/>
  <c r="N73" i="31"/>
  <c r="N74" i="31"/>
  <c r="N75" i="31"/>
  <c r="N78" i="31"/>
  <c r="N79" i="31"/>
  <c r="N80" i="31"/>
  <c r="N82" i="31"/>
  <c r="N83" i="31"/>
  <c r="N86" i="31"/>
  <c r="N87" i="31"/>
  <c r="N88" i="31"/>
  <c r="N89" i="31"/>
  <c r="N90" i="31"/>
  <c r="N91" i="31"/>
  <c r="N92" i="31"/>
  <c r="N93" i="31"/>
  <c r="N94" i="31"/>
  <c r="H3" i="57"/>
  <c r="J5" i="14"/>
  <c r="L5" i="51"/>
  <c r="L4" i="51"/>
  <c r="M5" i="46"/>
  <c r="M4" i="46"/>
  <c r="L5" i="36"/>
  <c r="L6" i="36"/>
  <c r="L7" i="36"/>
  <c r="L4" i="36"/>
  <c r="N5" i="31"/>
  <c r="N59" i="16"/>
  <c r="K43" i="4"/>
  <c r="K51" i="4"/>
  <c r="K53" i="4"/>
  <c r="K56" i="4"/>
  <c r="K58" i="4"/>
  <c r="K60" i="4"/>
  <c r="K63" i="4"/>
  <c r="K64" i="4"/>
  <c r="K69" i="4"/>
  <c r="K70" i="4"/>
  <c r="K71" i="4"/>
  <c r="K92" i="4"/>
  <c r="K94" i="4"/>
  <c r="I65" i="4"/>
  <c r="I92" i="4"/>
  <c r="I3" i="57"/>
  <c r="N4" i="31"/>
  <c r="K4" i="4"/>
  <c r="J4" i="14"/>
  <c r="I59" i="4"/>
  <c r="I10" i="4"/>
  <c r="I41" i="4"/>
  <c r="I6" i="4"/>
  <c r="I64" i="4"/>
  <c r="I42" i="4"/>
  <c r="N70" i="41"/>
  <c r="L51" i="22"/>
  <c r="C3" i="57"/>
  <c r="I55" i="4"/>
  <c r="I70" i="4"/>
  <c r="I40" i="4"/>
  <c r="I54" i="4"/>
  <c r="I50" i="4"/>
  <c r="I7" i="4"/>
  <c r="I49" i="4"/>
  <c r="L5" i="22"/>
  <c r="I5" i="4"/>
  <c r="I4" i="4"/>
  <c r="B3" i="57"/>
  <c r="L4" i="16"/>
  <c r="I35" i="4"/>
  <c r="I71" i="4"/>
  <c r="L57" i="22"/>
  <c r="I57" i="4"/>
  <c r="I43" i="4"/>
  <c r="I8" i="4"/>
  <c r="L34" i="22"/>
  <c r="I34" i="4"/>
  <c r="L63" i="22"/>
  <c r="L66" i="22"/>
  <c r="L43" i="22"/>
  <c r="L36" i="22"/>
  <c r="L7" i="46"/>
  <c r="M51" i="31"/>
  <c r="L80" i="22"/>
  <c r="M80" i="31"/>
  <c r="L87" i="22"/>
  <c r="L68" i="22"/>
  <c r="K71" i="36"/>
  <c r="L64" i="22"/>
  <c r="L8" i="22"/>
  <c r="R88" i="57" l="1"/>
  <c r="R65" i="57"/>
  <c r="T65" i="57" s="1"/>
  <c r="R47" i="57"/>
  <c r="T47" i="57" s="1"/>
  <c r="R48" i="57"/>
  <c r="T48" i="57" s="1"/>
  <c r="R91" i="57"/>
  <c r="R33" i="57"/>
  <c r="T33" i="57" s="1"/>
  <c r="R76" i="57"/>
  <c r="R49" i="57"/>
  <c r="T49" i="57" s="1"/>
  <c r="R18" i="57"/>
  <c r="R67" i="57"/>
  <c r="T67" i="57" s="1"/>
  <c r="R7" i="57"/>
  <c r="T7" i="57" s="1"/>
  <c r="R31" i="57"/>
  <c r="T31" i="57" s="1"/>
  <c r="P67" i="41"/>
  <c r="M44" i="51"/>
  <c r="P44" i="41"/>
  <c r="N44" i="46"/>
  <c r="K44" i="14"/>
  <c r="C18" i="58" s="1"/>
  <c r="M29" i="51"/>
  <c r="P29" i="41"/>
  <c r="K29" i="14"/>
  <c r="C13" i="58" s="1"/>
  <c r="N29" i="46"/>
  <c r="N40" i="46"/>
  <c r="M40" i="51"/>
  <c r="K40" i="14"/>
  <c r="C20" i="58" s="1"/>
  <c r="P40" i="41"/>
  <c r="N11" i="46"/>
  <c r="P11" i="41"/>
  <c r="K11" i="14"/>
  <c r="C49" i="58" s="1"/>
  <c r="M11" i="51"/>
  <c r="P79" i="41"/>
  <c r="P75" i="41"/>
  <c r="K75" i="14"/>
  <c r="C99" i="58" s="1"/>
  <c r="N75" i="46"/>
  <c r="M75" i="51"/>
  <c r="M68" i="51"/>
  <c r="P68" i="41"/>
  <c r="N68" i="46"/>
  <c r="K68" i="14"/>
  <c r="C75" i="58" s="1"/>
  <c r="P88" i="41"/>
  <c r="K65" i="4"/>
  <c r="P65" i="41"/>
  <c r="K65" i="14"/>
  <c r="C98" i="58" s="1"/>
  <c r="M65" i="51"/>
  <c r="N65" i="46"/>
  <c r="M59" i="51"/>
  <c r="N59" i="46"/>
  <c r="P59" i="41"/>
  <c r="K59" i="14"/>
  <c r="C96" i="58" s="1"/>
  <c r="P55" i="41"/>
  <c r="K55" i="14"/>
  <c r="C83" i="58" s="1"/>
  <c r="M55" i="51"/>
  <c r="N55" i="46"/>
  <c r="K5" i="4"/>
  <c r="P5" i="41"/>
  <c r="K57" i="14"/>
  <c r="C76" i="58" s="1"/>
  <c r="P87" i="41"/>
  <c r="N87" i="46"/>
  <c r="K90" i="14"/>
  <c r="C84" i="58" s="1"/>
  <c r="M90" i="51"/>
  <c r="N90" i="46"/>
  <c r="P90" i="41"/>
  <c r="M86" i="51"/>
  <c r="N86" i="46"/>
  <c r="P86" i="41"/>
  <c r="K86" i="14"/>
  <c r="C101" i="58" s="1"/>
  <c r="N57" i="46"/>
  <c r="P57" i="41"/>
  <c r="M57" i="51"/>
  <c r="K49" i="14"/>
  <c r="C94" i="58" s="1"/>
  <c r="M49" i="51"/>
  <c r="P49" i="41"/>
  <c r="N49" i="46"/>
  <c r="K41" i="4"/>
  <c r="K41" i="14"/>
  <c r="C92" i="58" s="1"/>
  <c r="M41" i="51"/>
  <c r="N41" i="46"/>
  <c r="P41" i="41"/>
  <c r="K7" i="4"/>
  <c r="M7" i="51"/>
  <c r="P7" i="41"/>
  <c r="K7" i="14"/>
  <c r="C88" i="58" s="1"/>
  <c r="N7" i="46"/>
  <c r="K50" i="4"/>
  <c r="K50" i="14"/>
  <c r="C95" i="58" s="1"/>
  <c r="M50" i="51"/>
  <c r="N50" i="46"/>
  <c r="P50" i="41"/>
  <c r="K93" i="4"/>
  <c r="K93" i="14"/>
  <c r="C102" i="58" s="1"/>
  <c r="M93" i="51"/>
  <c r="N93" i="46"/>
  <c r="P93" i="41"/>
  <c r="N78" i="46"/>
  <c r="P78" i="41"/>
  <c r="K78" i="14"/>
  <c r="C100" i="58" s="1"/>
  <c r="M78" i="51"/>
  <c r="N66" i="46"/>
  <c r="P66" i="41"/>
  <c r="M66" i="51"/>
  <c r="K66" i="14"/>
  <c r="C73" i="58" s="1"/>
  <c r="N48" i="46"/>
  <c r="P48" i="41"/>
  <c r="K48" i="14"/>
  <c r="C69" i="58" s="1"/>
  <c r="M48" i="51"/>
  <c r="N10" i="46"/>
  <c r="P10" i="41"/>
  <c r="M10" i="51"/>
  <c r="K10" i="14"/>
  <c r="C41" i="58" s="1"/>
  <c r="K6" i="4"/>
  <c r="K6" i="14"/>
  <c r="C87" i="58" s="1"/>
  <c r="N6" i="46"/>
  <c r="P6" i="41"/>
  <c r="M6" i="51"/>
  <c r="M87" i="51"/>
  <c r="K87" i="14"/>
  <c r="C15" i="58" s="1"/>
  <c r="K79" i="14"/>
  <c r="C65" i="58" s="1"/>
  <c r="N79" i="46"/>
  <c r="M79" i="51"/>
  <c r="M67" i="51"/>
  <c r="N67" i="46"/>
  <c r="K67" i="14"/>
  <c r="C81" i="58" s="1"/>
  <c r="N88" i="46"/>
  <c r="M88" i="51"/>
  <c r="K88" i="14"/>
  <c r="C46" i="58" s="1"/>
  <c r="M5" i="51"/>
  <c r="K5" i="14"/>
  <c r="C86" i="58" s="1"/>
  <c r="N5" i="46"/>
  <c r="M36" i="51"/>
  <c r="K36" i="14"/>
  <c r="C51" i="58" s="1"/>
  <c r="N36" i="46"/>
  <c r="P36" i="41"/>
  <c r="P51" i="41"/>
  <c r="K51" i="14"/>
  <c r="C25" i="58" s="1"/>
  <c r="N51" i="46"/>
  <c r="M51" i="51"/>
  <c r="K32" i="14"/>
  <c r="C6" i="58" s="1"/>
  <c r="P32" i="41"/>
  <c r="N32" i="46"/>
  <c r="M32" i="51"/>
  <c r="K62" i="14"/>
  <c r="C80" i="58" s="1"/>
  <c r="N62" i="46"/>
  <c r="M62" i="51"/>
  <c r="P62" i="41"/>
  <c r="N94" i="46"/>
  <c r="M94" i="51"/>
  <c r="K94" i="14"/>
  <c r="C78" i="58" s="1"/>
  <c r="P94" i="41"/>
  <c r="K76" i="14"/>
  <c r="C22" i="58" s="1"/>
  <c r="M76" i="51"/>
  <c r="N76" i="46"/>
  <c r="P76" i="41"/>
  <c r="M63" i="51"/>
  <c r="P63" i="41"/>
  <c r="K63" i="14"/>
  <c r="C48" i="58" s="1"/>
  <c r="N63" i="46"/>
  <c r="M54" i="51"/>
  <c r="P54" i="41"/>
  <c r="N54" i="46"/>
  <c r="K54" i="14"/>
  <c r="C61" i="58" s="1"/>
  <c r="N83" i="46"/>
  <c r="P83" i="41"/>
  <c r="K83" i="14"/>
  <c r="C54" i="58" s="1"/>
  <c r="M83" i="51"/>
  <c r="P69" i="41"/>
  <c r="K69" i="14"/>
  <c r="C30" i="58" s="1"/>
  <c r="N69" i="46"/>
  <c r="M69" i="51"/>
  <c r="K34" i="14"/>
  <c r="C34" i="58" s="1"/>
  <c r="P34" i="41"/>
  <c r="N34" i="46"/>
  <c r="M34" i="51"/>
  <c r="K33" i="14"/>
  <c r="C42" i="58" s="1"/>
  <c r="N33" i="46"/>
  <c r="M33" i="51"/>
  <c r="P33" i="41"/>
  <c r="K70" i="14"/>
  <c r="C28" i="58" s="1"/>
  <c r="M70" i="51"/>
  <c r="P70" i="41"/>
  <c r="N70" i="46"/>
  <c r="M80" i="51"/>
  <c r="N80" i="46"/>
  <c r="P80" i="41"/>
  <c r="K80" i="14"/>
  <c r="C16" i="58" s="1"/>
  <c r="K82" i="14"/>
  <c r="C36" i="58" s="1"/>
  <c r="M82" i="51"/>
  <c r="N82" i="46"/>
  <c r="P82" i="41"/>
  <c r="M73" i="51"/>
  <c r="P73" i="41"/>
  <c r="K73" i="14"/>
  <c r="C5" i="58" s="1"/>
  <c r="N73" i="46"/>
  <c r="M52" i="51"/>
  <c r="P52" i="41"/>
  <c r="K52" i="14"/>
  <c r="C14" i="58" s="1"/>
  <c r="N52" i="46"/>
  <c r="K64" i="14"/>
  <c r="C9" i="58" s="1"/>
  <c r="P64" i="41"/>
  <c r="N64" i="46"/>
  <c r="M64" i="51"/>
  <c r="M35" i="51"/>
  <c r="P35" i="41"/>
  <c r="K35" i="14"/>
  <c r="C66" i="58" s="1"/>
  <c r="N35" i="46"/>
  <c r="M43" i="51"/>
  <c r="P43" i="41"/>
  <c r="N43" i="46"/>
  <c r="K43" i="14"/>
  <c r="K8" i="14"/>
  <c r="C77" i="58" s="1"/>
  <c r="M8" i="51"/>
  <c r="N8" i="46"/>
  <c r="P8" i="41"/>
  <c r="N92" i="46"/>
  <c r="M92" i="51"/>
  <c r="P92" i="41"/>
  <c r="K92" i="14"/>
  <c r="C8" i="58" s="1"/>
  <c r="N60" i="46"/>
  <c r="P60" i="41"/>
  <c r="K60" i="14"/>
  <c r="C40" i="58" s="1"/>
  <c r="M60" i="51"/>
  <c r="M58" i="51"/>
  <c r="P58" i="41"/>
  <c r="K58" i="14"/>
  <c r="C23" i="58" s="1"/>
  <c r="N58" i="46"/>
  <c r="K56" i="14"/>
  <c r="C37" i="58" s="1"/>
  <c r="M56" i="51"/>
  <c r="P56" i="41"/>
  <c r="N56" i="46"/>
  <c r="K77" i="14"/>
  <c r="C19" i="58" s="1"/>
  <c r="M77" i="51"/>
  <c r="N77" i="46"/>
  <c r="P77" i="41"/>
  <c r="M71" i="51"/>
  <c r="K71" i="14"/>
  <c r="C4" i="58" s="1"/>
  <c r="N71" i="46"/>
  <c r="P71" i="41"/>
  <c r="M91" i="51"/>
  <c r="P91" i="41"/>
  <c r="N91" i="46"/>
  <c r="K91" i="14"/>
  <c r="C68" i="58" s="1"/>
  <c r="N89" i="46"/>
  <c r="K89" i="14"/>
  <c r="C29" i="58" s="1"/>
  <c r="M89" i="51"/>
  <c r="P89" i="41"/>
  <c r="M74" i="51"/>
  <c r="K74" i="14"/>
  <c r="C52" i="58" s="1"/>
  <c r="P74" i="41"/>
  <c r="N74" i="46"/>
  <c r="M72" i="51"/>
  <c r="P72" i="41"/>
  <c r="K72" i="14"/>
  <c r="C58" i="58" s="1"/>
  <c r="N72" i="46"/>
  <c r="K42" i="14"/>
  <c r="C57" i="58" s="1"/>
  <c r="P42" i="41"/>
  <c r="M42" i="51"/>
  <c r="N42" i="46"/>
  <c r="K9" i="14"/>
  <c r="C45" i="58" s="1"/>
  <c r="M9" i="51"/>
  <c r="P9" i="41"/>
  <c r="N9" i="46"/>
  <c r="N53" i="46"/>
  <c r="P53" i="41"/>
  <c r="M53" i="51"/>
  <c r="K53" i="14"/>
  <c r="C47" i="58" s="1"/>
  <c r="M30" i="51"/>
  <c r="P30" i="41"/>
  <c r="K30" i="14"/>
  <c r="C53" i="58" s="1"/>
  <c r="N30" i="46"/>
  <c r="M44" i="36"/>
  <c r="O40" i="31"/>
  <c r="M40" i="36"/>
  <c r="N40" i="22"/>
  <c r="M30" i="36"/>
  <c r="O30" i="31"/>
  <c r="N29" i="16"/>
  <c r="O29" i="31"/>
  <c r="M29" i="36"/>
  <c r="O11" i="31"/>
  <c r="K8" i="4"/>
  <c r="O10" i="31"/>
  <c r="K10" i="4"/>
  <c r="N93" i="22"/>
  <c r="M82" i="36"/>
  <c r="N86" i="16"/>
  <c r="N86" i="22"/>
  <c r="M86" i="36"/>
  <c r="N35" i="16"/>
  <c r="N87" i="22"/>
  <c r="M87" i="36"/>
  <c r="N83" i="16"/>
  <c r="M83" i="36"/>
  <c r="N65" i="16"/>
  <c r="N51" i="16"/>
  <c r="N8" i="16"/>
  <c r="N33" i="16"/>
  <c r="M8" i="36"/>
  <c r="N57" i="16"/>
  <c r="N52" i="16"/>
  <c r="N9" i="16"/>
  <c r="N66" i="22"/>
  <c r="N68" i="16"/>
  <c r="N67" i="22"/>
  <c r="N71" i="16"/>
  <c r="N90" i="16"/>
  <c r="N58" i="16"/>
  <c r="K52" i="4"/>
  <c r="N94" i="16"/>
  <c r="N74" i="22"/>
  <c r="N89" i="16"/>
  <c r="N79" i="16"/>
  <c r="N35" i="22"/>
  <c r="N8" i="22"/>
  <c r="N34" i="16"/>
  <c r="O89" i="31"/>
  <c r="K66" i="4"/>
  <c r="O8" i="31"/>
  <c r="N63" i="16"/>
  <c r="O66" i="31"/>
  <c r="N40" i="16"/>
  <c r="N64" i="16"/>
  <c r="N58" i="22"/>
  <c r="N50" i="16"/>
  <c r="N70" i="22"/>
  <c r="N73" i="16"/>
  <c r="N63" i="22"/>
  <c r="N57" i="22"/>
  <c r="N53" i="16"/>
  <c r="N43" i="16"/>
  <c r="N29" i="22"/>
  <c r="K57" i="4"/>
  <c r="N9" i="22"/>
  <c r="N92" i="16"/>
  <c r="N78" i="16"/>
  <c r="N56" i="16"/>
  <c r="N75" i="22"/>
  <c r="N71" i="22"/>
  <c r="O68" i="31"/>
  <c r="N55" i="22"/>
  <c r="N36" i="22"/>
  <c r="I5" i="14"/>
  <c r="C86" i="59" s="1"/>
  <c r="K49" i="51"/>
  <c r="L80" i="46"/>
  <c r="L48" i="46"/>
  <c r="N6" i="41"/>
  <c r="L49" i="46"/>
  <c r="L50" i="46"/>
  <c r="I6" i="14"/>
  <c r="C87" i="59" s="1"/>
  <c r="O94" i="31"/>
  <c r="M66" i="31"/>
  <c r="K57" i="51"/>
  <c r="L57" i="46"/>
  <c r="K66" i="36"/>
  <c r="L66" i="46"/>
  <c r="N52" i="22"/>
  <c r="L75" i="46"/>
  <c r="L70" i="22"/>
  <c r="N65" i="22"/>
  <c r="K90" i="36"/>
  <c r="M49" i="31"/>
  <c r="L92" i="22"/>
  <c r="N53" i="22"/>
  <c r="R5" i="57"/>
  <c r="K77" i="36"/>
  <c r="N94" i="22"/>
  <c r="L35" i="22"/>
  <c r="O6" i="31"/>
  <c r="N50" i="22"/>
  <c r="M8" i="31"/>
  <c r="N56" i="22"/>
  <c r="K48" i="51"/>
  <c r="M75" i="31"/>
  <c r="M73" i="31"/>
  <c r="L33" i="22"/>
  <c r="I41" i="14"/>
  <c r="C93" i="59" s="1"/>
  <c r="N83" i="22"/>
  <c r="O43" i="31"/>
  <c r="I90" i="14"/>
  <c r="C85" i="59" s="1"/>
  <c r="M70" i="36"/>
  <c r="L73" i="22"/>
  <c r="N92" i="22"/>
  <c r="N73" i="22"/>
  <c r="N10" i="16"/>
  <c r="M5" i="31"/>
  <c r="L49" i="22"/>
  <c r="N49" i="41"/>
  <c r="I49" i="14"/>
  <c r="C95" i="59" s="1"/>
  <c r="K5" i="51"/>
  <c r="O71" i="31"/>
  <c r="M52" i="36"/>
  <c r="L70" i="46"/>
  <c r="O73" i="31"/>
  <c r="N10" i="22"/>
  <c r="K49" i="36"/>
  <c r="N49" i="22"/>
  <c r="N91" i="22"/>
  <c r="N91" i="16"/>
  <c r="N82" i="22"/>
  <c r="N72" i="16"/>
  <c r="N72" i="22"/>
  <c r="K48" i="4"/>
  <c r="L93" i="22"/>
  <c r="I93" i="4"/>
  <c r="I69" i="4"/>
  <c r="R68" i="57"/>
  <c r="R59" i="57"/>
  <c r="R55" i="57"/>
  <c r="I56" i="4"/>
  <c r="I53" i="4"/>
  <c r="I33" i="4"/>
  <c r="I33" i="14"/>
  <c r="C42" i="59" s="1"/>
  <c r="L56" i="22"/>
  <c r="L60" i="22"/>
  <c r="R52" i="57"/>
  <c r="N48" i="16"/>
  <c r="N79" i="41"/>
  <c r="N59" i="22"/>
  <c r="K59" i="4"/>
  <c r="M55" i="36"/>
  <c r="O55" i="31"/>
  <c r="N55" i="16"/>
  <c r="L11" i="22"/>
  <c r="L7" i="22"/>
  <c r="N89" i="22"/>
  <c r="O79" i="31"/>
  <c r="N79" i="22"/>
  <c r="K67" i="4"/>
  <c r="N67" i="16"/>
  <c r="L90" i="22"/>
  <c r="L74" i="22"/>
  <c r="L67" i="22"/>
  <c r="M67" i="31"/>
  <c r="I51" i="4"/>
  <c r="K51" i="36"/>
  <c r="K36" i="4"/>
  <c r="N36" i="16"/>
  <c r="M67" i="36"/>
  <c r="O67" i="31"/>
  <c r="N87" i="16"/>
  <c r="N76" i="16"/>
  <c r="L53" i="22"/>
  <c r="N82" i="16"/>
  <c r="I67" i="4"/>
  <c r="L69" i="22"/>
  <c r="K55" i="4"/>
  <c r="K49" i="4"/>
  <c r="N49" i="16"/>
  <c r="N50" i="41"/>
  <c r="M50" i="31"/>
  <c r="L50" i="22"/>
  <c r="L42" i="22"/>
  <c r="I9" i="4"/>
  <c r="L9" i="46"/>
  <c r="L9" i="22"/>
  <c r="N5" i="41"/>
  <c r="L5" i="46"/>
  <c r="M88" i="31"/>
  <c r="O48" i="31"/>
  <c r="L72" i="22"/>
  <c r="N11" i="22"/>
  <c r="L76" i="22"/>
  <c r="K9" i="4"/>
  <c r="K9" i="36"/>
  <c r="N66" i="16"/>
  <c r="N30" i="16"/>
  <c r="L71" i="22"/>
  <c r="K65" i="36"/>
  <c r="L59" i="22"/>
  <c r="M55" i="31"/>
  <c r="L55" i="22"/>
  <c r="L48" i="22"/>
  <c r="I48" i="14"/>
  <c r="C73" i="59" s="1"/>
  <c r="I48" i="4"/>
  <c r="K41" i="36"/>
  <c r="K6" i="51"/>
  <c r="K6" i="36"/>
  <c r="L58" i="22"/>
  <c r="I58" i="4"/>
  <c r="M9" i="31"/>
  <c r="N9" i="41"/>
  <c r="N11" i="16"/>
  <c r="I9" i="14"/>
  <c r="C35" i="59" s="1"/>
  <c r="R19" i="57"/>
  <c r="N75" i="16"/>
  <c r="N68" i="22"/>
  <c r="K68" i="4"/>
  <c r="N88" i="16"/>
  <c r="K70" i="36"/>
  <c r="K70" i="51"/>
  <c r="I66" i="4"/>
  <c r="I63" i="4"/>
  <c r="K66" i="51"/>
  <c r="N4" i="22"/>
  <c r="N5" i="16"/>
  <c r="O74" i="31"/>
  <c r="K5" i="36"/>
  <c r="M36" i="36"/>
  <c r="N7" i="16"/>
  <c r="O92" i="31"/>
  <c r="M88" i="36"/>
  <c r="M69" i="36"/>
  <c r="O60" i="31"/>
  <c r="M92" i="36"/>
  <c r="M56" i="36"/>
  <c r="M93" i="31"/>
  <c r="K67" i="36"/>
  <c r="N5" i="22"/>
  <c r="N6" i="16"/>
  <c r="N4" i="16"/>
  <c r="N76" i="22"/>
  <c r="O4" i="31"/>
  <c r="I66" i="14"/>
  <c r="C81" i="59" s="1"/>
  <c r="I71" i="14"/>
  <c r="C4" i="59" s="1"/>
  <c r="I70" i="14"/>
  <c r="C18" i="59" s="1"/>
  <c r="K91" i="4"/>
  <c r="M91" i="31"/>
  <c r="R90" i="57"/>
  <c r="L91" i="22"/>
  <c r="M91" i="36"/>
  <c r="I91" i="4"/>
  <c r="I30" i="4"/>
  <c r="N30" i="22"/>
  <c r="L30" i="22"/>
  <c r="N66" i="41"/>
  <c r="L92" i="46"/>
  <c r="K60" i="51"/>
  <c r="K89" i="51"/>
  <c r="I89" i="14"/>
  <c r="C19" i="59" s="1"/>
  <c r="L79" i="46"/>
  <c r="L73" i="46"/>
  <c r="K58" i="51"/>
  <c r="L34" i="46"/>
  <c r="K32" i="51"/>
  <c r="L64" i="46"/>
  <c r="K64" i="51"/>
  <c r="K67" i="51"/>
  <c r="I67" i="14"/>
  <c r="C79" i="59" s="1"/>
  <c r="N91" i="41"/>
  <c r="L91" i="46"/>
  <c r="K91" i="36"/>
  <c r="K91" i="51"/>
  <c r="I74" i="14"/>
  <c r="C40" i="59" s="1"/>
  <c r="K58" i="36"/>
  <c r="K50" i="51"/>
  <c r="M94" i="36"/>
  <c r="I91" i="14"/>
  <c r="C64" i="59" s="1"/>
  <c r="K43" i="36"/>
  <c r="K56" i="51"/>
  <c r="M34" i="36"/>
  <c r="L32" i="46"/>
  <c r="N89" i="41"/>
  <c r="L36" i="46"/>
  <c r="L51" i="46"/>
  <c r="K10" i="36"/>
  <c r="N43" i="41"/>
  <c r="K50" i="36"/>
  <c r="I50" i="14"/>
  <c r="C96" i="59" s="1"/>
  <c r="N54" i="41"/>
  <c r="K73" i="36"/>
  <c r="K77" i="51"/>
  <c r="K73" i="51"/>
  <c r="I73" i="14"/>
  <c r="C5" i="59" s="1"/>
  <c r="N73" i="41"/>
  <c r="K80" i="36"/>
  <c r="I80" i="14"/>
  <c r="C23" i="59" s="1"/>
  <c r="K80" i="51"/>
  <c r="K62" i="51"/>
  <c r="I68" i="14"/>
  <c r="C74" i="59" s="1"/>
  <c r="K68" i="51"/>
  <c r="I53" i="14"/>
  <c r="C34" i="59" s="1"/>
  <c r="L42" i="46"/>
  <c r="N42" i="41"/>
  <c r="K30" i="51"/>
  <c r="L30" i="46"/>
  <c r="I88" i="14"/>
  <c r="C46" i="59" s="1"/>
  <c r="L88" i="46"/>
  <c r="L6" i="46"/>
  <c r="N34" i="22"/>
  <c r="M33" i="36"/>
  <c r="O34" i="31"/>
  <c r="O76" i="31"/>
  <c r="M76" i="36"/>
  <c r="I79" i="14"/>
  <c r="C62" i="59" s="1"/>
  <c r="K79" i="36"/>
  <c r="M79" i="31"/>
  <c r="K79" i="51"/>
  <c r="M42" i="31"/>
  <c r="I30" i="14"/>
  <c r="C47" i="59" s="1"/>
  <c r="K92" i="51"/>
  <c r="K92" i="36"/>
  <c r="N69" i="41"/>
  <c r="K69" i="51"/>
  <c r="K69" i="36"/>
  <c r="M69" i="31"/>
  <c r="K63" i="36"/>
  <c r="K63" i="51"/>
  <c r="I34" i="14"/>
  <c r="C31" i="59" s="1"/>
  <c r="K34" i="51"/>
  <c r="N34" i="41"/>
  <c r="E3" i="57"/>
  <c r="K87" i="51"/>
  <c r="I78" i="14"/>
  <c r="C101" i="59" s="1"/>
  <c r="N64" i="41"/>
  <c r="K64" i="36"/>
  <c r="M64" i="36"/>
  <c r="O64" i="31"/>
  <c r="M58" i="36"/>
  <c r="M10" i="36"/>
  <c r="M92" i="31"/>
  <c r="N92" i="41"/>
  <c r="K88" i="36"/>
  <c r="K88" i="51"/>
  <c r="R87" i="57"/>
  <c r="I77" i="14"/>
  <c r="C17" i="59" s="1"/>
  <c r="I60" i="14"/>
  <c r="C38" i="59" s="1"/>
  <c r="L60" i="46"/>
  <c r="N60" i="41"/>
  <c r="M60" i="31"/>
  <c r="L56" i="46"/>
  <c r="K56" i="36"/>
  <c r="I52" i="14"/>
  <c r="C10" i="59" s="1"/>
  <c r="K11" i="36"/>
  <c r="M11" i="36"/>
  <c r="O72" i="31"/>
  <c r="M89" i="31"/>
  <c r="R34" i="57"/>
  <c r="M35" i="31"/>
  <c r="N76" i="41"/>
  <c r="I76" i="14"/>
  <c r="C44" i="59" s="1"/>
  <c r="K89" i="36"/>
  <c r="N93" i="41"/>
  <c r="M87" i="31"/>
  <c r="R86" i="57"/>
  <c r="L71" i="46"/>
  <c r="L65" i="46"/>
  <c r="N65" i="41"/>
  <c r="I65" i="14"/>
  <c r="C99" i="59" s="1"/>
  <c r="K65" i="51"/>
  <c r="M59" i="31"/>
  <c r="L59" i="46"/>
  <c r="I59" i="14"/>
  <c r="C97" i="59" s="1"/>
  <c r="K59" i="36"/>
  <c r="K59" i="51"/>
  <c r="N55" i="41"/>
  <c r="K55" i="36"/>
  <c r="L55" i="46"/>
  <c r="K55" i="51"/>
  <c r="I55" i="14"/>
  <c r="C83" i="59" s="1"/>
  <c r="M48" i="31"/>
  <c r="K48" i="36"/>
  <c r="L41" i="46"/>
  <c r="K41" i="51"/>
  <c r="M41" i="31"/>
  <c r="N41" i="41"/>
  <c r="N30" i="41"/>
  <c r="R13" i="57"/>
  <c r="K7" i="51"/>
  <c r="M7" i="31"/>
  <c r="K7" i="36"/>
  <c r="K33" i="51"/>
  <c r="L33" i="46"/>
  <c r="I93" i="14"/>
  <c r="C102" i="59" s="1"/>
  <c r="L93" i="46"/>
  <c r="K93" i="36"/>
  <c r="M68" i="36"/>
  <c r="O82" i="31"/>
  <c r="K93" i="51"/>
  <c r="I42" i="14"/>
  <c r="C36" i="59" s="1"/>
  <c r="K42" i="51"/>
  <c r="K42" i="36"/>
  <c r="L89" i="46"/>
  <c r="O33" i="31"/>
  <c r="M35" i="36"/>
  <c r="K94" i="51"/>
  <c r="N94" i="41"/>
  <c r="M94" i="31"/>
  <c r="K94" i="36"/>
  <c r="M90" i="31"/>
  <c r="K90" i="51"/>
  <c r="N90" i="41"/>
  <c r="L90" i="46"/>
  <c r="M86" i="31"/>
  <c r="N80" i="41"/>
  <c r="R79" i="57"/>
  <c r="N74" i="41"/>
  <c r="L67" i="46"/>
  <c r="I64" i="14"/>
  <c r="C16" i="59" s="1"/>
  <c r="L58" i="46"/>
  <c r="M58" i="31"/>
  <c r="I51" i="14"/>
  <c r="C28" i="59" s="1"/>
  <c r="N51" i="41"/>
  <c r="M71" i="31"/>
  <c r="M5" i="36"/>
  <c r="N48" i="41"/>
  <c r="O77" i="31"/>
  <c r="K62" i="36"/>
  <c r="O91" i="31"/>
  <c r="K78" i="36"/>
  <c r="K74" i="36"/>
  <c r="M74" i="31"/>
  <c r="K74" i="51"/>
  <c r="L74" i="46"/>
  <c r="L68" i="46"/>
  <c r="K68" i="36"/>
  <c r="N68" i="41"/>
  <c r="M43" i="31"/>
  <c r="L43" i="46"/>
  <c r="K43" i="51"/>
  <c r="I43" i="14"/>
  <c r="C61" i="59" s="1"/>
  <c r="K72" i="36"/>
  <c r="I72" i="14"/>
  <c r="C48" i="59" s="1"/>
  <c r="N72" i="41"/>
  <c r="M72" i="31"/>
  <c r="O53" i="31"/>
  <c r="K53" i="51"/>
  <c r="N53" i="41"/>
  <c r="M53" i="31"/>
  <c r="K53" i="36"/>
  <c r="N8" i="41"/>
  <c r="K8" i="36"/>
  <c r="L8" i="46"/>
  <c r="I8" i="14"/>
  <c r="C76" i="59" s="1"/>
  <c r="N36" i="41"/>
  <c r="K36" i="51"/>
  <c r="K36" i="36"/>
  <c r="M36" i="31"/>
  <c r="N83" i="41"/>
  <c r="K83" i="51"/>
  <c r="M83" i="31"/>
  <c r="N78" i="41"/>
  <c r="L78" i="46"/>
  <c r="K78" i="51"/>
  <c r="K76" i="51"/>
  <c r="M76" i="31"/>
  <c r="K76" i="36"/>
  <c r="L76" i="46"/>
  <c r="M73" i="36"/>
  <c r="M63" i="31"/>
  <c r="L63" i="46"/>
  <c r="N63" i="41"/>
  <c r="O63" i="31"/>
  <c r="I63" i="14"/>
  <c r="C60" i="59" s="1"/>
  <c r="M56" i="31"/>
  <c r="N56" i="41"/>
  <c r="I56" i="14"/>
  <c r="C29" i="59" s="1"/>
  <c r="M52" i="31"/>
  <c r="K52" i="36"/>
  <c r="N52" i="41"/>
  <c r="M51" i="36"/>
  <c r="O51" i="31"/>
  <c r="M60" i="36"/>
  <c r="M34" i="31"/>
  <c r="M57" i="36"/>
  <c r="M79" i="36"/>
  <c r="M68" i="31"/>
  <c r="M4" i="51"/>
  <c r="N4" i="46"/>
  <c r="K4" i="14"/>
  <c r="C33" i="58" s="1"/>
  <c r="M7" i="36"/>
  <c r="M89" i="36"/>
  <c r="N77" i="41"/>
  <c r="M77" i="31"/>
  <c r="L77" i="46"/>
  <c r="L77" i="22"/>
  <c r="N71" i="41"/>
  <c r="K71" i="51"/>
  <c r="N48" i="22"/>
  <c r="M48" i="36"/>
  <c r="L4" i="46"/>
  <c r="M4" i="36"/>
  <c r="K4" i="36"/>
  <c r="I4" i="14"/>
  <c r="C33" i="59" s="1"/>
  <c r="D3" i="57"/>
  <c r="N4" i="41"/>
  <c r="K4" i="51"/>
  <c r="P4" i="41"/>
  <c r="N82" i="41"/>
  <c r="L82" i="22"/>
  <c r="M82" i="31"/>
  <c r="N60" i="22"/>
  <c r="N58" i="41"/>
  <c r="N51" i="22"/>
  <c r="L32" i="22"/>
  <c r="I32" i="14"/>
  <c r="C7" i="59" s="1"/>
  <c r="R28" i="57"/>
  <c r="N10" i="41"/>
  <c r="L10" i="22"/>
  <c r="N33" i="22"/>
  <c r="O7" i="31"/>
  <c r="N7" i="22"/>
  <c r="N80" i="16"/>
  <c r="N88" i="22"/>
  <c r="N54" i="16"/>
  <c r="M54" i="36"/>
  <c r="O54" i="31"/>
  <c r="N54" i="22"/>
  <c r="O93" i="31"/>
  <c r="M93" i="36"/>
  <c r="O41" i="31"/>
  <c r="N41" i="16"/>
  <c r="O83" i="31"/>
  <c r="M72" i="36"/>
  <c r="N69" i="22"/>
  <c r="N6" i="22"/>
  <c r="M6" i="36"/>
  <c r="O87" i="31"/>
  <c r="M75" i="36"/>
  <c r="O75" i="31"/>
  <c r="O65" i="31"/>
  <c r="M65" i="36"/>
  <c r="O59" i="31"/>
  <c r="M53" i="36"/>
  <c r="O49" i="31"/>
  <c r="O35" i="31"/>
  <c r="M66" i="36"/>
  <c r="M63" i="36"/>
  <c r="I75" i="14"/>
  <c r="C100" i="59" s="1"/>
  <c r="K75" i="36"/>
  <c r="N75" i="41"/>
  <c r="I7" i="14"/>
  <c r="C88" i="59" s="1"/>
  <c r="N7" i="41"/>
  <c r="R93" i="57"/>
  <c r="I94" i="14"/>
  <c r="C77" i="59" s="1"/>
  <c r="L94" i="46"/>
  <c r="L82" i="46"/>
  <c r="K82" i="51"/>
  <c r="L69" i="46"/>
  <c r="I69" i="14"/>
  <c r="C25" i="59" s="1"/>
  <c r="K52" i="51"/>
  <c r="N43" i="22"/>
  <c r="N80" i="22"/>
  <c r="O88" i="31"/>
  <c r="M59" i="36"/>
  <c r="N41" i="22"/>
  <c r="O56" i="31"/>
  <c r="M9" i="36"/>
  <c r="O9" i="31"/>
  <c r="L54" i="46"/>
  <c r="K54" i="36"/>
  <c r="I54" i="14"/>
  <c r="C39" i="59" s="1"/>
  <c r="K54" i="51"/>
  <c r="L54" i="22"/>
  <c r="M54" i="31"/>
  <c r="N42" i="16"/>
  <c r="M42" i="36"/>
  <c r="N42" i="22"/>
  <c r="K42" i="4"/>
  <c r="O42" i="31"/>
  <c r="O44" i="31"/>
  <c r="O80" i="31"/>
  <c r="M43" i="36"/>
  <c r="M80" i="36"/>
  <c r="N93" i="16"/>
  <c r="K54" i="4"/>
  <c r="N90" i="22"/>
  <c r="M90" i="36"/>
  <c r="O90" i="31"/>
  <c r="N74" i="16"/>
  <c r="N78" i="22"/>
  <c r="O78" i="31"/>
  <c r="M78" i="36"/>
  <c r="O70" i="31"/>
  <c r="O5" i="31"/>
  <c r="M41" i="36"/>
  <c r="M50" i="36"/>
  <c r="O69" i="31"/>
  <c r="M49" i="36"/>
  <c r="O86" i="31"/>
  <c r="O50" i="31"/>
  <c r="L52" i="22"/>
  <c r="L52" i="46"/>
  <c r="I52" i="4"/>
  <c r="M44" i="31"/>
  <c r="I92" i="14"/>
  <c r="C12" i="59" s="1"/>
  <c r="M57" i="31"/>
  <c r="K57" i="36"/>
  <c r="N57" i="41"/>
  <c r="K51" i="51"/>
  <c r="N70" i="16"/>
  <c r="L72" i="46"/>
  <c r="K72" i="51"/>
  <c r="L6" i="22"/>
  <c r="M6" i="31"/>
  <c r="O57" i="31"/>
  <c r="N69" i="16"/>
  <c r="N64" i="22"/>
  <c r="O58" i="31"/>
  <c r="K75" i="51"/>
  <c r="L78" i="22"/>
  <c r="N60" i="16"/>
  <c r="M74" i="36"/>
  <c r="L65" i="22"/>
  <c r="L35" i="46"/>
  <c r="K35" i="51"/>
  <c r="I35" i="14"/>
  <c r="C65" i="59" s="1"/>
  <c r="N35" i="41"/>
  <c r="N33" i="41"/>
  <c r="M33" i="31"/>
  <c r="L53" i="46"/>
  <c r="K32" i="4"/>
  <c r="N32" i="16"/>
  <c r="N32" i="22"/>
  <c r="L94" i="22"/>
  <c r="I94" i="4"/>
  <c r="K60" i="36"/>
  <c r="I60" i="4"/>
  <c r="K8" i="51"/>
  <c r="I58" i="14"/>
  <c r="C22" i="59" s="1"/>
  <c r="K34" i="4"/>
  <c r="N77" i="22"/>
  <c r="N77" i="16"/>
  <c r="I32" i="4"/>
  <c r="I36" i="4"/>
  <c r="I36" i="14"/>
  <c r="C53" i="59" s="1"/>
  <c r="A53" i="59" s="1"/>
  <c r="L62" i="22"/>
  <c r="L62" i="46"/>
  <c r="M32" i="36"/>
  <c r="N62" i="41"/>
  <c r="O36" i="31"/>
  <c r="I62" i="14"/>
  <c r="C84" i="59" s="1"/>
  <c r="M62" i="31"/>
  <c r="O32" i="31"/>
  <c r="N62" i="16"/>
  <c r="M77" i="36"/>
  <c r="N62" i="22"/>
  <c r="O62" i="31"/>
  <c r="M62" i="36"/>
  <c r="N32" i="41"/>
  <c r="O52" i="31"/>
  <c r="M71" i="36"/>
  <c r="A78" i="59" l="1"/>
  <c r="A65" i="59"/>
  <c r="A33" i="59"/>
  <c r="A17" i="59"/>
  <c r="A47" i="59"/>
  <c r="A34" i="59"/>
  <c r="A19" i="59"/>
  <c r="A81" i="59"/>
  <c r="A4" i="59"/>
  <c r="A9" i="59"/>
  <c r="A105" i="59"/>
  <c r="A77" i="59"/>
  <c r="A85" i="59"/>
  <c r="A63" i="59"/>
  <c r="A75" i="59"/>
  <c r="A100" i="59"/>
  <c r="A25" i="59"/>
  <c r="A16" i="59"/>
  <c r="A38" i="59"/>
  <c r="A83" i="59"/>
  <c r="A96" i="59"/>
  <c r="A43" i="59"/>
  <c r="A27" i="59"/>
  <c r="A31" i="59"/>
  <c r="A21" i="59"/>
  <c r="A90" i="59"/>
  <c r="A82" i="59"/>
  <c r="A50" i="59"/>
  <c r="A30" i="59"/>
  <c r="A88" i="59"/>
  <c r="A41" i="59"/>
  <c r="A71" i="59"/>
  <c r="A103" i="59"/>
  <c r="A64" i="59"/>
  <c r="A67" i="59"/>
  <c r="A37" i="59"/>
  <c r="A101" i="59"/>
  <c r="A18" i="59"/>
  <c r="A99" i="59"/>
  <c r="A98" i="59"/>
  <c r="A29" i="59"/>
  <c r="A28" i="59"/>
  <c r="A94" i="59"/>
  <c r="A93" i="59"/>
  <c r="A59" i="59"/>
  <c r="A8" i="59"/>
  <c r="A91" i="59"/>
  <c r="A89" i="59"/>
  <c r="A15" i="59"/>
  <c r="A24" i="59"/>
  <c r="A76" i="59"/>
  <c r="A68" i="59"/>
  <c r="A106" i="59"/>
  <c r="A104" i="59"/>
  <c r="A12" i="59"/>
  <c r="A11" i="59"/>
  <c r="A52" i="59"/>
  <c r="A62" i="59"/>
  <c r="A5" i="59"/>
  <c r="A79" i="59"/>
  <c r="A84" i="59"/>
  <c r="A22" i="59"/>
  <c r="A10" i="59"/>
  <c r="A73" i="59"/>
  <c r="A36" i="59"/>
  <c r="A51" i="59"/>
  <c r="A58" i="59"/>
  <c r="A6" i="59"/>
  <c r="A56" i="59"/>
  <c r="A66" i="59"/>
  <c r="A26" i="59"/>
  <c r="A35" i="59"/>
  <c r="A86" i="59"/>
  <c r="A32" i="59"/>
  <c r="A70" i="59"/>
  <c r="A102" i="59"/>
  <c r="A46" i="59"/>
  <c r="A57" i="59"/>
  <c r="A23" i="59"/>
  <c r="A40" i="59"/>
  <c r="A74" i="59"/>
  <c r="A60" i="59"/>
  <c r="A97" i="59"/>
  <c r="A39" i="59"/>
  <c r="A95" i="59"/>
  <c r="A55" i="59"/>
  <c r="A92" i="59"/>
  <c r="A7" i="59"/>
  <c r="A54" i="59"/>
  <c r="A14" i="59"/>
  <c r="A72" i="59"/>
  <c r="A49" i="59"/>
  <c r="A45" i="59"/>
  <c r="A87" i="59"/>
  <c r="A69" i="59"/>
  <c r="A20" i="59"/>
  <c r="A80" i="59"/>
  <c r="A13" i="59"/>
  <c r="A48" i="59"/>
  <c r="A61" i="59"/>
  <c r="A44" i="59"/>
  <c r="A42" i="59"/>
  <c r="C55" i="58"/>
  <c r="A55" i="58" s="1"/>
  <c r="R64" i="57"/>
  <c r="T64" i="57" s="1"/>
  <c r="R66" i="57"/>
  <c r="T66" i="57" s="1"/>
  <c r="R89" i="57"/>
  <c r="R75" i="57"/>
  <c r="R21" i="57"/>
  <c r="R73" i="57"/>
  <c r="R78" i="57"/>
  <c r="R70" i="57"/>
  <c r="T70" i="57" s="1"/>
  <c r="R81" i="57"/>
  <c r="R54" i="57"/>
  <c r="R58" i="57"/>
  <c r="R72" i="57"/>
  <c r="T72" i="57" s="1"/>
  <c r="R74" i="57"/>
  <c r="R56" i="57"/>
  <c r="R62" i="57"/>
  <c r="T62" i="57" s="1"/>
  <c r="R4" i="57"/>
  <c r="T4" i="57" s="1"/>
  <c r="R39" i="57"/>
  <c r="T93" i="57"/>
  <c r="R40" i="57"/>
  <c r="R92" i="57"/>
  <c r="R50" i="57"/>
  <c r="T50" i="57" s="1"/>
  <c r="T87" i="57"/>
  <c r="R41" i="57"/>
  <c r="T41" i="57" s="1"/>
  <c r="R6" i="57"/>
  <c r="T6" i="57" s="1"/>
  <c r="R20" i="57"/>
  <c r="T20" i="57" s="1"/>
  <c r="R77" i="57"/>
  <c r="T77" i="57" s="1"/>
  <c r="R53" i="57"/>
  <c r="T53" i="57" s="1"/>
  <c r="R29" i="57"/>
  <c r="T29" i="57" s="1"/>
  <c r="T86" i="57"/>
  <c r="R82" i="57"/>
  <c r="R8" i="57"/>
  <c r="T8" i="57" s="1"/>
  <c r="R57" i="57"/>
  <c r="R32" i="57"/>
  <c r="T32" i="57" s="1"/>
  <c r="R71" i="57"/>
  <c r="T71" i="57" s="1"/>
  <c r="R51" i="57"/>
  <c r="T51" i="57" s="1"/>
  <c r="R61" i="57"/>
  <c r="T61" i="57" s="1"/>
  <c r="R63" i="57"/>
  <c r="T63" i="57" s="1"/>
  <c r="R69" i="57"/>
  <c r="T69" i="57" s="1"/>
  <c r="T28" i="57"/>
  <c r="T35" i="57"/>
  <c r="T68" i="57"/>
  <c r="T34" i="57"/>
  <c r="T42" i="57"/>
  <c r="T19" i="57"/>
  <c r="T22" i="57"/>
  <c r="T52" i="57"/>
  <c r="T88" i="57"/>
  <c r="T23" i="57"/>
  <c r="T5" i="57"/>
  <c r="T90" i="57"/>
  <c r="T76" i="57"/>
  <c r="T91" i="57"/>
  <c r="T55" i="57"/>
  <c r="T18" i="57"/>
  <c r="T59" i="57"/>
  <c r="R3" i="57"/>
  <c r="A22" i="58" l="1"/>
  <c r="A5" i="58"/>
  <c r="A9" i="58"/>
  <c r="A19" i="58"/>
  <c r="A53" i="58"/>
  <c r="A18" i="58"/>
  <c r="A51" i="58"/>
  <c r="A29" i="58"/>
  <c r="A7" i="58"/>
  <c r="A79" i="58"/>
  <c r="A64" i="58"/>
  <c r="A77" i="58"/>
  <c r="A59" i="58"/>
  <c r="A91" i="58"/>
  <c r="A94" i="58"/>
  <c r="A40" i="58"/>
  <c r="A28" i="58"/>
  <c r="A39" i="58"/>
  <c r="A102" i="58"/>
  <c r="A43" i="58"/>
  <c r="A45" i="58"/>
  <c r="A71" i="58"/>
  <c r="A21" i="58"/>
  <c r="A20" i="58"/>
  <c r="A95" i="58"/>
  <c r="A97" i="58"/>
  <c r="A52" i="58"/>
  <c r="A74" i="58"/>
  <c r="A78" i="58"/>
  <c r="A26" i="58"/>
  <c r="A44" i="58"/>
  <c r="A41" i="58"/>
  <c r="A82" i="58"/>
  <c r="A13" i="58"/>
  <c r="A92" i="58"/>
  <c r="A25" i="58"/>
  <c r="A80" i="58"/>
  <c r="A99" i="58"/>
  <c r="A101" i="58"/>
  <c r="A103" i="58"/>
  <c r="A70" i="58"/>
  <c r="A49" i="58"/>
  <c r="A85" i="58"/>
  <c r="A63" i="58"/>
  <c r="A57" i="58"/>
  <c r="A61" i="58"/>
  <c r="A48" i="58"/>
  <c r="A100" i="58"/>
  <c r="A15" i="58"/>
  <c r="A104" i="58"/>
  <c r="A4" i="58"/>
  <c r="A73" i="58"/>
  <c r="A42" i="58"/>
  <c r="A14" i="58"/>
  <c r="A66" i="58"/>
  <c r="A58" i="58"/>
  <c r="A33" i="58"/>
  <c r="A76" i="58"/>
  <c r="A16" i="58"/>
  <c r="A47" i="58"/>
  <c r="A11" i="58"/>
  <c r="A38" i="58"/>
  <c r="A12" i="58"/>
  <c r="A67" i="58"/>
  <c r="A6" i="58"/>
  <c r="A35" i="58"/>
  <c r="A83" i="58"/>
  <c r="A98" i="58"/>
  <c r="A65" i="58"/>
  <c r="A46" i="58"/>
  <c r="A56" i="58"/>
  <c r="A86" i="58"/>
  <c r="A60" i="58"/>
  <c r="A10" i="58"/>
  <c r="A34" i="58"/>
  <c r="A24" i="58"/>
  <c r="A37" i="58"/>
  <c r="A81" i="58"/>
  <c r="A62" i="58"/>
  <c r="A84" i="58"/>
  <c r="A105" i="58"/>
  <c r="A27" i="58"/>
  <c r="A87" i="58"/>
  <c r="A32" i="58"/>
  <c r="A89" i="58"/>
  <c r="A31" i="58"/>
  <c r="A93" i="58"/>
  <c r="A23" i="58"/>
  <c r="A75" i="58"/>
  <c r="A36" i="58"/>
  <c r="A68" i="58"/>
  <c r="A72" i="58"/>
  <c r="A88" i="58"/>
  <c r="A17" i="58"/>
  <c r="A90" i="58"/>
  <c r="A50" i="58"/>
  <c r="A69" i="58"/>
  <c r="A96" i="58"/>
  <c r="A30" i="58"/>
  <c r="A54" i="58"/>
  <c r="A8" i="58"/>
  <c r="A106" i="58"/>
  <c r="T40" i="57"/>
  <c r="T39" i="57"/>
  <c r="T85" i="57"/>
  <c r="T92" i="57"/>
  <c r="T74" i="57"/>
  <c r="T79" i="57"/>
  <c r="T82" i="57"/>
  <c r="T75" i="57"/>
  <c r="T73" i="57"/>
  <c r="T13" i="57"/>
  <c r="T89" i="57"/>
  <c r="T58" i="57"/>
  <c r="T21" i="57"/>
  <c r="T56" i="57"/>
  <c r="T57" i="57"/>
  <c r="T54" i="57"/>
  <c r="T78" i="57"/>
  <c r="T81" i="57"/>
  <c r="P3" i="57"/>
  <c r="S3" i="57"/>
  <c r="T3" i="57" s="1"/>
  <c r="Y107" i="57" l="1"/>
</calcChain>
</file>

<file path=xl/sharedStrings.xml><?xml version="1.0" encoding="utf-8"?>
<sst xmlns="http://schemas.openxmlformats.org/spreadsheetml/2006/main" count="1197" uniqueCount="165">
  <si>
    <t>Donderdag</t>
  </si>
  <si>
    <t>Zaterdag</t>
  </si>
  <si>
    <t>Zondag</t>
  </si>
  <si>
    <t>Maandag</t>
  </si>
  <si>
    <t>Bangels Johan</t>
  </si>
  <si>
    <t>Boyen Alain</t>
  </si>
  <si>
    <t>Decat Bert</t>
  </si>
  <si>
    <t>Denhaen Filip</t>
  </si>
  <si>
    <t>Dunon Francis</t>
  </si>
  <si>
    <t>Dupuis Marc</t>
  </si>
  <si>
    <t>Guilliams André</t>
  </si>
  <si>
    <t>Hombroux Bart</t>
  </si>
  <si>
    <t>Ingels Alfons</t>
  </si>
  <si>
    <t>Linnekens Johny</t>
  </si>
  <si>
    <t>Loyaerts Patrick</t>
  </si>
  <si>
    <t>Maleux Daniel</t>
  </si>
  <si>
    <t>Marsoul Alfons</t>
  </si>
  <si>
    <t>Renson Alfred</t>
  </si>
  <si>
    <t>Roosen Luc</t>
  </si>
  <si>
    <t>Schevenels Tony</t>
  </si>
  <si>
    <t>Serron Guy</t>
  </si>
  <si>
    <t>Smets Charles</t>
  </si>
  <si>
    <t>Steenwinckels Jean</t>
  </si>
  <si>
    <t>Stijnen Eric</t>
  </si>
  <si>
    <t>Thirion Marc</t>
  </si>
  <si>
    <t>Tilkens Romain</t>
  </si>
  <si>
    <t>Wauters David</t>
  </si>
  <si>
    <t>Baron Jan</t>
  </si>
  <si>
    <t>Mathieu Jos</t>
  </si>
  <si>
    <t>Ledoux Filip</t>
  </si>
  <si>
    <t>Dewaelheyns Peter</t>
  </si>
  <si>
    <t>Tuts Frans</t>
  </si>
  <si>
    <t>Kilometers &amp; Punten</t>
  </si>
  <si>
    <t>TOTAAL KM</t>
  </si>
  <si>
    <t>SEIZOEN KM</t>
  </si>
  <si>
    <t>SEIZOEN PT</t>
  </si>
  <si>
    <t xml:space="preserve">TOTAAL KM </t>
  </si>
  <si>
    <t xml:space="preserve">SEIZOEN KM </t>
  </si>
  <si>
    <t>Boterpunten</t>
  </si>
  <si>
    <t>TOTAAL</t>
  </si>
  <si>
    <t>Haspengouw Sportief geld</t>
  </si>
  <si>
    <t>februari</t>
  </si>
  <si>
    <t>maart</t>
  </si>
  <si>
    <t>april</t>
  </si>
  <si>
    <t>mei</t>
  </si>
  <si>
    <t>juni</t>
  </si>
  <si>
    <t>juli</t>
  </si>
  <si>
    <t>september</t>
  </si>
  <si>
    <t>augustus</t>
  </si>
  <si>
    <t>oktober</t>
  </si>
  <si>
    <t>Tuts José</t>
  </si>
  <si>
    <t>Branckaute Guy</t>
  </si>
  <si>
    <t>Bries Bart</t>
  </si>
  <si>
    <t>Schiemsky Daniel</t>
  </si>
  <si>
    <t>Scalais Patrick</t>
  </si>
  <si>
    <t>Brien Jean Louis</t>
  </si>
  <si>
    <t>Masi Pascal</t>
  </si>
  <si>
    <t>Reynaerts Georges</t>
  </si>
  <si>
    <t>Janssens Patrick</t>
  </si>
  <si>
    <t>Nys Luc</t>
  </si>
  <si>
    <t>Cans Patrick</t>
  </si>
  <si>
    <t>Loyaerts Vital</t>
  </si>
  <si>
    <t>Simons Andy</t>
  </si>
  <si>
    <t>Simons Marc</t>
  </si>
  <si>
    <t>Bollen Roger</t>
  </si>
  <si>
    <t>Muls Johan</t>
  </si>
  <si>
    <t>Thijs Koen</t>
  </si>
  <si>
    <t>Boyen Patrick</t>
  </si>
  <si>
    <t>Ulens Benny</t>
  </si>
  <si>
    <t>Bollings Emile</t>
  </si>
  <si>
    <t>Reynaerts Gust</t>
  </si>
  <si>
    <t>Ulens Rita</t>
  </si>
  <si>
    <t>Bertrand Alex</t>
  </si>
  <si>
    <t>Lenaerts Annick</t>
  </si>
  <si>
    <t>Tuts Alain</t>
  </si>
  <si>
    <t>Conard Guy</t>
  </si>
  <si>
    <t>Dewilde Alain</t>
  </si>
  <si>
    <t>Dulier Maurice</t>
  </si>
  <si>
    <t>Mombaers Dirk</t>
  </si>
  <si>
    <t>Mombaers Guido</t>
  </si>
  <si>
    <t>Raickman Guy</t>
  </si>
  <si>
    <t>Degreef Josy</t>
  </si>
  <si>
    <t>Hombroek Cyriel</t>
  </si>
  <si>
    <t>Reynaerts Stijn</t>
  </si>
  <si>
    <t>Vandermeulen Irma</t>
  </si>
  <si>
    <t>Vranken Sylvain</t>
  </si>
  <si>
    <t>Tilkens Alain</t>
  </si>
  <si>
    <t>Ivens Desire</t>
  </si>
  <si>
    <t>Vanderwaeren Dominique</t>
  </si>
  <si>
    <t>Logist Didier</t>
  </si>
  <si>
    <t>Hackelbracht Kevin</t>
  </si>
  <si>
    <t>Klingeleers Bart</t>
  </si>
  <si>
    <t>Somers Marc</t>
  </si>
  <si>
    <t>De Mey Sven</t>
  </si>
  <si>
    <t>Van Den Broeck Joost</t>
  </si>
  <si>
    <t>Antioco Gregory</t>
  </si>
  <si>
    <t>Mievis Walter</t>
  </si>
  <si>
    <t>Schevenels Carla</t>
  </si>
  <si>
    <t>De Schampeleire Luc</t>
  </si>
  <si>
    <t>TP bewegwijzering</t>
  </si>
  <si>
    <t>TP vrijdag</t>
  </si>
  <si>
    <t>TP zaterdag</t>
  </si>
  <si>
    <t>TP verg. - voorber.</t>
  </si>
  <si>
    <t>Hombroukx Paul</t>
  </si>
  <si>
    <t>puntengeld</t>
  </si>
  <si>
    <t>activiteiten</t>
  </si>
  <si>
    <t>Totaal Kledinggeld</t>
  </si>
  <si>
    <t>Hallet Yvan</t>
  </si>
  <si>
    <t>Cornelis Marc</t>
  </si>
  <si>
    <t>Hendrickx Kevin</t>
  </si>
  <si>
    <t>Van Ceulebroeck Ayrton</t>
  </si>
  <si>
    <t>Van Ceulebroeck Luc</t>
  </si>
  <si>
    <t>Vanlaer Rene</t>
  </si>
  <si>
    <t>Veirman Marc</t>
  </si>
  <si>
    <t>Dewaelheyns Philippe</t>
  </si>
  <si>
    <t>Eindsaldo 2014</t>
  </si>
  <si>
    <t>Van Roosendael Eddy</t>
  </si>
  <si>
    <t>Hackelbracht Kenneth</t>
  </si>
  <si>
    <t>Simons Joseph</t>
  </si>
  <si>
    <t>Herckens Brent</t>
  </si>
  <si>
    <t>Moriën Filip</t>
  </si>
  <si>
    <t>kledinggeld laureaten</t>
  </si>
  <si>
    <t>Tembuyser Hugo</t>
  </si>
  <si>
    <t>TOTAAL PT (5)</t>
  </si>
  <si>
    <t>TOTAAL PT(4)</t>
  </si>
  <si>
    <t>TOTAAL PT(5)</t>
  </si>
  <si>
    <t>TOTAAL PT(6)</t>
  </si>
  <si>
    <t>TOTAAL PT(3)</t>
  </si>
  <si>
    <t>Moreau Kim</t>
  </si>
  <si>
    <t>Kempeneers Hans</t>
  </si>
  <si>
    <t>Knops Rudi</t>
  </si>
  <si>
    <t>Hodin Daniel</t>
  </si>
  <si>
    <t>Claessens Guido</t>
  </si>
  <si>
    <t>Vanhelmont Peter</t>
  </si>
  <si>
    <t>Tembuyser Lien</t>
  </si>
  <si>
    <t xml:space="preserve">recht op het kledinggeld en andere voordelen </t>
  </si>
  <si>
    <t>1 jaar : min. 10</t>
  </si>
  <si>
    <t>2 jaar : min. 15</t>
  </si>
  <si>
    <t>3 jaar : min. 20</t>
  </si>
  <si>
    <t>Haspengouw Sportief</t>
  </si>
  <si>
    <t>Seizoen 2016 - Kilometers</t>
  </si>
  <si>
    <t>Seizoen 2016 - Punten</t>
  </si>
  <si>
    <t>Februari 2016</t>
  </si>
  <si>
    <t>April 2016</t>
  </si>
  <si>
    <t>Maart 2016</t>
  </si>
  <si>
    <t>Mei 2016</t>
  </si>
  <si>
    <t>Juni 2016</t>
  </si>
  <si>
    <t>TOTAAL PT (3)</t>
  </si>
  <si>
    <t>TOTAAL PT (4)</t>
  </si>
  <si>
    <t>Juli 2016</t>
  </si>
  <si>
    <t>Augustus 2016</t>
  </si>
  <si>
    <t>September 2016</t>
  </si>
  <si>
    <t>Oktober 2016</t>
  </si>
  <si>
    <t>Saldo 2016</t>
  </si>
  <si>
    <t>Saldo 2015</t>
  </si>
  <si>
    <t>Koers</t>
  </si>
  <si>
    <t>Kledij 2015/2016</t>
  </si>
  <si>
    <t>Champagne Carina</t>
  </si>
  <si>
    <t>Stas Ronny</t>
  </si>
  <si>
    <t>Electeur Bruno</t>
  </si>
  <si>
    <t>Vanbekbergen Frans</t>
  </si>
  <si>
    <t>Kledij 2016/2017</t>
  </si>
  <si>
    <t>2015 (10)</t>
  </si>
  <si>
    <t>2015+2016 (20)</t>
  </si>
  <si>
    <t>2016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</si>
</sst>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#,##0.00\ &quot;€&quot;"/>
    <numFmt numFmtId="167" formatCode="&quot;€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b/>
      <sz val="20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8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7"/>
      <color indexed="8"/>
      <name val="Tahoma"/>
      <family val="2"/>
    </font>
    <font>
      <b/>
      <sz val="14"/>
      <name val="Tahoma"/>
      <family val="2"/>
    </font>
    <font>
      <sz val="9"/>
      <name val="Arial"/>
      <family val="2"/>
    </font>
    <font>
      <b/>
      <sz val="18"/>
      <name val="Tahoma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6"/>
      <name val="Arial"/>
      <family val="2"/>
    </font>
    <font>
      <sz val="8"/>
      <color theme="1"/>
      <name val="Arial"/>
      <family val="2"/>
    </font>
    <font>
      <sz val="10"/>
      <color theme="4"/>
      <name val="Arial"/>
      <family val="2"/>
    </font>
    <font>
      <sz val="10"/>
      <color rgb="FF0070C0"/>
      <name val="Arial"/>
      <family val="2"/>
    </font>
    <font>
      <sz val="14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</cellStyleXfs>
  <cellXfs count="94">
    <xf numFmtId="0" fontId="0" fillId="0" borderId="0" xfId="0"/>
    <xf numFmtId="0" fontId="3" fillId="0" borderId="0" xfId="0" applyFont="1" applyAlignment="1">
      <alignment textRotation="90"/>
    </xf>
    <xf numFmtId="0" fontId="0" fillId="0" borderId="1" xfId="0" applyFill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Alignment="1">
      <alignment textRotation="90"/>
    </xf>
    <xf numFmtId="0" fontId="11" fillId="0" borderId="1" xfId="0" applyFont="1" applyFill="1" applyBorder="1"/>
    <xf numFmtId="0" fontId="0" fillId="0" borderId="5" xfId="0" applyBorder="1"/>
    <xf numFmtId="0" fontId="7" fillId="0" borderId="6" xfId="0" applyFont="1" applyBorder="1"/>
    <xf numFmtId="0" fontId="7" fillId="0" borderId="7" xfId="0" applyFont="1" applyBorder="1"/>
    <xf numFmtId="0" fontId="3" fillId="0" borderId="8" xfId="0" applyFont="1" applyBorder="1" applyAlignment="1">
      <alignment textRotation="90"/>
    </xf>
    <xf numFmtId="14" fontId="4" fillId="0" borderId="9" xfId="0" applyNumberFormat="1" applyFont="1" applyFill="1" applyBorder="1" applyAlignment="1">
      <alignment horizontal="center" vertical="justify" textRotation="90"/>
    </xf>
    <xf numFmtId="14" fontId="4" fillId="0" borderId="9" xfId="0" applyNumberFormat="1" applyFont="1" applyFill="1" applyBorder="1" applyAlignment="1">
      <alignment horizontal="center" textRotation="90"/>
    </xf>
    <xf numFmtId="0" fontId="3" fillId="0" borderId="8" xfId="0" applyFont="1" applyFill="1" applyBorder="1" applyAlignment="1">
      <alignment textRotation="90"/>
    </xf>
    <xf numFmtId="0" fontId="0" fillId="0" borderId="5" xfId="0" applyFill="1" applyBorder="1"/>
    <xf numFmtId="14" fontId="9" fillId="0" borderId="11" xfId="0" applyNumberFormat="1" applyFont="1" applyFill="1" applyBorder="1" applyAlignment="1">
      <alignment horizontal="center" vertical="justify" textRotation="90"/>
    </xf>
    <xf numFmtId="0" fontId="3" fillId="0" borderId="12" xfId="0" applyFont="1" applyBorder="1" applyAlignment="1">
      <alignment textRotation="90"/>
    </xf>
    <xf numFmtId="0" fontId="7" fillId="0" borderId="13" xfId="0" applyFont="1" applyBorder="1"/>
    <xf numFmtId="0" fontId="7" fillId="0" borderId="0" xfId="0" applyFont="1" applyFill="1" applyBorder="1"/>
    <xf numFmtId="0" fontId="12" fillId="0" borderId="6" xfId="0" applyFont="1" applyBorder="1"/>
    <xf numFmtId="0" fontId="3" fillId="0" borderId="17" xfId="0" applyFont="1" applyBorder="1" applyAlignment="1">
      <alignment textRotation="90"/>
    </xf>
    <xf numFmtId="166" fontId="0" fillId="0" borderId="17" xfId="0" applyNumberFormat="1" applyBorder="1"/>
    <xf numFmtId="0" fontId="10" fillId="4" borderId="18" xfId="0" applyFont="1" applyFill="1" applyBorder="1" applyAlignment="1">
      <alignment textRotation="90"/>
    </xf>
    <xf numFmtId="0" fontId="0" fillId="4" borderId="19" xfId="0" applyFill="1" applyBorder="1"/>
    <xf numFmtId="0" fontId="13" fillId="0" borderId="0" xfId="0" quotePrefix="1" applyFont="1"/>
    <xf numFmtId="0" fontId="13" fillId="0" borderId="0" xfId="0" applyFont="1" applyAlignment="1">
      <alignment horizontal="right"/>
    </xf>
    <xf numFmtId="0" fontId="13" fillId="0" borderId="0" xfId="0" quotePrefix="1" applyFont="1" applyFill="1"/>
    <xf numFmtId="0" fontId="13" fillId="0" borderId="0" xfId="0" applyFont="1" applyFill="1" applyAlignment="1">
      <alignment horizontal="right"/>
    </xf>
    <xf numFmtId="166" fontId="11" fillId="0" borderId="17" xfId="0" applyNumberFormat="1" applyFont="1" applyBorder="1"/>
    <xf numFmtId="165" fontId="0" fillId="0" borderId="17" xfId="0" applyNumberFormat="1" applyBorder="1"/>
    <xf numFmtId="0" fontId="9" fillId="5" borderId="20" xfId="0" applyFont="1" applyFill="1" applyBorder="1" applyAlignment="1">
      <alignment textRotation="90"/>
    </xf>
    <xf numFmtId="0" fontId="14" fillId="5" borderId="17" xfId="0" applyFont="1" applyFill="1" applyBorder="1"/>
    <xf numFmtId="0" fontId="15" fillId="0" borderId="0" xfId="0" applyFont="1" applyAlignment="1">
      <alignment horizontal="right"/>
    </xf>
    <xf numFmtId="167" fontId="0" fillId="0" borderId="0" xfId="0" applyNumberFormat="1"/>
    <xf numFmtId="164" fontId="11" fillId="5" borderId="17" xfId="0" applyNumberFormat="1" applyFont="1" applyFill="1" applyBorder="1"/>
    <xf numFmtId="0" fontId="0" fillId="0" borderId="14" xfId="0" applyFill="1" applyBorder="1"/>
    <xf numFmtId="167" fontId="0" fillId="0" borderId="17" xfId="0" applyNumberFormat="1" applyBorder="1"/>
    <xf numFmtId="166" fontId="16" fillId="0" borderId="17" xfId="0" applyNumberFormat="1" applyFont="1" applyBorder="1"/>
    <xf numFmtId="14" fontId="4" fillId="5" borderId="9" xfId="0" applyNumberFormat="1" applyFont="1" applyFill="1" applyBorder="1" applyAlignment="1">
      <alignment horizontal="center" textRotation="90"/>
    </xf>
    <xf numFmtId="0" fontId="4" fillId="5" borderId="2" xfId="0" applyFont="1" applyFill="1" applyBorder="1" applyAlignment="1">
      <alignment horizontal="center" vertical="center"/>
    </xf>
    <xf numFmtId="166" fontId="17" fillId="0" borderId="17" xfId="0" applyNumberFormat="1" applyFont="1" applyBorder="1"/>
    <xf numFmtId="14" fontId="4" fillId="0" borderId="9" xfId="0" applyNumberFormat="1" applyFont="1" applyFill="1" applyBorder="1" applyAlignment="1">
      <alignment horizontal="center" textRotation="90" wrapText="1"/>
    </xf>
    <xf numFmtId="0" fontId="19" fillId="0" borderId="0" xfId="0" applyFont="1"/>
    <xf numFmtId="0" fontId="20" fillId="0" borderId="0" xfId="0" applyFont="1"/>
    <xf numFmtId="0" fontId="18" fillId="0" borderId="1" xfId="0" applyFont="1" applyFill="1" applyBorder="1"/>
    <xf numFmtId="0" fontId="18" fillId="0" borderId="1" xfId="0" applyFont="1" applyBorder="1"/>
    <xf numFmtId="0" fontId="21" fillId="0" borderId="17" xfId="0" applyFont="1" applyBorder="1" applyAlignment="1">
      <alignment textRotation="90"/>
    </xf>
    <xf numFmtId="0" fontId="4" fillId="0" borderId="24" xfId="0" applyFont="1" applyFill="1" applyBorder="1" applyAlignment="1">
      <alignment horizontal="center" vertical="center"/>
    </xf>
    <xf numFmtId="0" fontId="0" fillId="6" borderId="17" xfId="0" applyFill="1" applyBorder="1"/>
    <xf numFmtId="0" fontId="16" fillId="0" borderId="1" xfId="0" applyFont="1" applyFill="1" applyBorder="1"/>
    <xf numFmtId="0" fontId="16" fillId="0" borderId="15" xfId="0" applyFont="1" applyFill="1" applyBorder="1"/>
    <xf numFmtId="0" fontId="16" fillId="2" borderId="15" xfId="0" applyFont="1" applyFill="1" applyBorder="1"/>
    <xf numFmtId="0" fontId="16" fillId="2" borderId="4" xfId="0" applyFont="1" applyFill="1" applyBorder="1"/>
    <xf numFmtId="0" fontId="16" fillId="3" borderId="3" xfId="0" applyFont="1" applyFill="1" applyBorder="1"/>
    <xf numFmtId="0" fontId="16" fillId="3" borderId="10" xfId="0" applyFont="1" applyFill="1" applyBorder="1"/>
    <xf numFmtId="0" fontId="16" fillId="0" borderId="14" xfId="0" applyFont="1" applyFill="1" applyBorder="1"/>
    <xf numFmtId="0" fontId="16" fillId="2" borderId="3" xfId="0" applyFont="1" applyFill="1" applyBorder="1"/>
    <xf numFmtId="0" fontId="16" fillId="0" borderId="25" xfId="0" applyFont="1" applyFill="1" applyBorder="1"/>
    <xf numFmtId="0" fontId="16" fillId="5" borderId="1" xfId="0" applyFont="1" applyFill="1" applyBorder="1"/>
    <xf numFmtId="0" fontId="16" fillId="5" borderId="14" xfId="0" applyFont="1" applyFill="1" applyBorder="1"/>
    <xf numFmtId="0" fontId="16" fillId="2" borderId="16" xfId="0" applyFont="1" applyFill="1" applyBorder="1"/>
    <xf numFmtId="167" fontId="0" fillId="6" borderId="17" xfId="0" applyNumberFormat="1" applyFill="1" applyBorder="1"/>
    <xf numFmtId="167" fontId="11" fillId="5" borderId="17" xfId="5" applyNumberFormat="1" applyFill="1" applyBorder="1"/>
    <xf numFmtId="14" fontId="9" fillId="0" borderId="26" xfId="0" applyNumberFormat="1" applyFont="1" applyFill="1" applyBorder="1" applyAlignment="1">
      <alignment horizontal="center" vertical="justify" textRotation="90"/>
    </xf>
    <xf numFmtId="0" fontId="0" fillId="0" borderId="27" xfId="0" applyFill="1" applyBorder="1"/>
    <xf numFmtId="0" fontId="11" fillId="0" borderId="27" xfId="0" applyFont="1" applyFill="1" applyBorder="1"/>
    <xf numFmtId="0" fontId="0" fillId="0" borderId="28" xfId="0" applyFill="1" applyBorder="1"/>
    <xf numFmtId="167" fontId="0" fillId="7" borderId="17" xfId="0" applyNumberFormat="1" applyFill="1" applyBorder="1"/>
    <xf numFmtId="0" fontId="0" fillId="7" borderId="17" xfId="0" applyFill="1" applyBorder="1"/>
    <xf numFmtId="0" fontId="0" fillId="7" borderId="0" xfId="0" applyFill="1"/>
    <xf numFmtId="0" fontId="22" fillId="0" borderId="1" xfId="0" applyFont="1" applyFill="1" applyBorder="1"/>
    <xf numFmtId="0" fontId="23" fillId="0" borderId="1" xfId="0" applyFont="1" applyFill="1" applyBorder="1"/>
    <xf numFmtId="0" fontId="0" fillId="5" borderId="0" xfId="0" applyFill="1"/>
    <xf numFmtId="0" fontId="23" fillId="0" borderId="14" xfId="0" applyFont="1" applyFill="1" applyBorder="1"/>
    <xf numFmtId="0" fontId="23" fillId="0" borderId="15" xfId="0" applyFont="1" applyFill="1" applyBorder="1"/>
    <xf numFmtId="0" fontId="24" fillId="0" borderId="6" xfId="0" applyFont="1" applyBorder="1"/>
    <xf numFmtId="0" fontId="24" fillId="0" borderId="1" xfId="0" applyFont="1" applyBorder="1"/>
    <xf numFmtId="0" fontId="24" fillId="0" borderId="0" xfId="0" applyFont="1"/>
    <xf numFmtId="0" fontId="24" fillId="0" borderId="0" xfId="0" applyNumberFormat="1" applyFont="1"/>
    <xf numFmtId="0" fontId="24" fillId="0" borderId="13" xfId="0" applyFont="1" applyBorder="1"/>
    <xf numFmtId="0" fontId="24" fillId="0" borderId="7" xfId="0" applyFont="1" applyBorder="1"/>
    <xf numFmtId="0" fontId="6" fillId="3" borderId="8" xfId="0" applyFont="1" applyFill="1" applyBorder="1" applyAlignment="1">
      <alignment horizontal="center" textRotation="90"/>
    </xf>
    <xf numFmtId="0" fontId="6" fillId="3" borderId="5" xfId="0" applyFont="1" applyFill="1" applyBorder="1" applyAlignment="1">
      <alignment horizontal="center" textRotation="90"/>
    </xf>
    <xf numFmtId="0" fontId="6" fillId="3" borderId="21" xfId="0" applyFont="1" applyFill="1" applyBorder="1" applyAlignment="1">
      <alignment horizontal="center" textRotation="90"/>
    </xf>
    <xf numFmtId="0" fontId="6" fillId="3" borderId="22" xfId="0" applyFont="1" applyFill="1" applyBorder="1" applyAlignment="1">
      <alignment horizontal="center" textRotation="90"/>
    </xf>
    <xf numFmtId="0" fontId="6" fillId="2" borderId="23" xfId="0" applyFont="1" applyFill="1" applyBorder="1" applyAlignment="1">
      <alignment horizontal="center" textRotation="90"/>
    </xf>
    <xf numFmtId="0" fontId="6" fillId="2" borderId="24" xfId="0" applyFont="1" applyFill="1" applyBorder="1" applyAlignment="1">
      <alignment horizontal="center" textRotation="90"/>
    </xf>
    <xf numFmtId="0" fontId="6" fillId="2" borderId="21" xfId="0" applyFont="1" applyFill="1" applyBorder="1" applyAlignment="1">
      <alignment horizontal="center" textRotation="90"/>
    </xf>
    <xf numFmtId="0" fontId="6" fillId="2" borderId="22" xfId="0" applyFont="1" applyFill="1" applyBorder="1" applyAlignment="1">
      <alignment horizontal="center" textRotation="90"/>
    </xf>
    <xf numFmtId="0" fontId="6" fillId="2" borderId="8" xfId="0" applyFont="1" applyFill="1" applyBorder="1" applyAlignment="1">
      <alignment horizontal="center" textRotation="90"/>
    </xf>
    <xf numFmtId="0" fontId="6" fillId="2" borderId="5" xfId="0" applyFont="1" applyFill="1" applyBorder="1" applyAlignment="1">
      <alignment horizontal="center" textRotation="90"/>
    </xf>
  </cellXfs>
  <cellStyles count="7">
    <cellStyle name="Standaard" xfId="0" builtinId="0"/>
    <cellStyle name="Standaard 2" xfId="2"/>
    <cellStyle name="Standaard 2 2" xfId="3"/>
    <cellStyle name="Standaard 3" xfId="1"/>
    <cellStyle name="Standaard 3 2" xfId="6"/>
    <cellStyle name="Standaard 4" xfId="5"/>
    <cellStyle name="Standaard 5" xf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6"/>
  <sheetViews>
    <sheetView tabSelected="1" topLeftCell="A64" zoomScale="115" zoomScaleNormal="115" workbookViewId="0">
      <selection activeCell="Q8" sqref="Q8"/>
    </sheetView>
  </sheetViews>
  <sheetFormatPr defaultRowHeight="12.75" x14ac:dyDescent="0.2"/>
  <cols>
    <col min="1" max="1" width="41.85546875" customWidth="1"/>
    <col min="2" max="15" width="3.5703125" customWidth="1"/>
    <col min="16" max="16" width="5.7109375" customWidth="1"/>
    <col min="17" max="19" width="7.5703125" customWidth="1"/>
    <col min="20" max="20" width="9" customWidth="1"/>
    <col min="21" max="21" width="0.42578125" customWidth="1"/>
    <col min="22" max="22" width="0.28515625" customWidth="1"/>
    <col min="23" max="23" width="0.140625" customWidth="1"/>
    <col min="24" max="24" width="8.28515625" customWidth="1"/>
    <col min="25" max="25" width="10.5703125" customWidth="1"/>
    <col min="26" max="27" width="7.5703125" customWidth="1"/>
    <col min="28" max="28" width="9.140625" customWidth="1"/>
  </cols>
  <sheetData>
    <row r="1" spans="1:28" ht="66" customHeight="1" thickBot="1" x14ac:dyDescent="0.4">
      <c r="A1" s="3" t="s">
        <v>38</v>
      </c>
      <c r="Q1" s="4"/>
      <c r="R1" s="4"/>
      <c r="S1" s="4"/>
      <c r="Y1" s="35" t="s">
        <v>40</v>
      </c>
    </row>
    <row r="2" spans="1:28" s="1" customFormat="1" ht="92.25" customHeight="1" thickBot="1" x14ac:dyDescent="0.25">
      <c r="A2" s="19"/>
      <c r="B2" s="18" t="s">
        <v>41</v>
      </c>
      <c r="C2" s="18" t="s">
        <v>42</v>
      </c>
      <c r="D2" s="18" t="s">
        <v>43</v>
      </c>
      <c r="E2" s="18" t="s">
        <v>44</v>
      </c>
      <c r="F2" s="18" t="s">
        <v>45</v>
      </c>
      <c r="G2" s="18" t="s">
        <v>46</v>
      </c>
      <c r="H2" s="18" t="s">
        <v>48</v>
      </c>
      <c r="I2" s="18" t="s">
        <v>47</v>
      </c>
      <c r="J2" s="18" t="s">
        <v>49</v>
      </c>
      <c r="K2" s="18" t="s">
        <v>102</v>
      </c>
      <c r="L2" s="18" t="s">
        <v>99</v>
      </c>
      <c r="M2" s="18" t="s">
        <v>100</v>
      </c>
      <c r="N2" s="18" t="s">
        <v>101</v>
      </c>
      <c r="O2" s="66" t="s">
        <v>155</v>
      </c>
      <c r="P2" s="25" t="s">
        <v>39</v>
      </c>
      <c r="Q2" s="33" t="s">
        <v>121</v>
      </c>
      <c r="R2" s="33" t="s">
        <v>104</v>
      </c>
      <c r="S2" s="33" t="s">
        <v>105</v>
      </c>
      <c r="T2" s="23" t="s">
        <v>106</v>
      </c>
      <c r="U2" s="23" t="s">
        <v>115</v>
      </c>
      <c r="V2" s="49" t="s">
        <v>154</v>
      </c>
      <c r="W2" s="49" t="s">
        <v>156</v>
      </c>
      <c r="X2" s="49" t="s">
        <v>161</v>
      </c>
      <c r="Y2" s="23" t="s">
        <v>153</v>
      </c>
      <c r="Z2" s="23" t="s">
        <v>162</v>
      </c>
      <c r="AA2" s="23" t="s">
        <v>164</v>
      </c>
      <c r="AB2" s="23" t="s">
        <v>163</v>
      </c>
    </row>
    <row r="3" spans="1:28" ht="18.75" thickBot="1" x14ac:dyDescent="0.3">
      <c r="A3" s="78" t="s">
        <v>95</v>
      </c>
      <c r="B3" s="2">
        <f>feb!H4</f>
        <v>2</v>
      </c>
      <c r="C3" s="2">
        <f>mrt!K4</f>
        <v>2</v>
      </c>
      <c r="D3" s="2">
        <f>apr!K4</f>
        <v>1</v>
      </c>
      <c r="E3" s="2">
        <f>mei!L4</f>
        <v>1</v>
      </c>
      <c r="F3" s="2">
        <f>jun!J4</f>
        <v>3</v>
      </c>
      <c r="G3" s="2">
        <f>jul!M4</f>
        <v>4</v>
      </c>
      <c r="H3" s="2">
        <f>aug!K4</f>
        <v>1</v>
      </c>
      <c r="I3" s="2">
        <f>sep!J4</f>
        <v>3</v>
      </c>
      <c r="J3" s="2">
        <f>okt!H4</f>
        <v>3</v>
      </c>
      <c r="K3" s="2"/>
      <c r="L3" s="2"/>
      <c r="M3" s="2"/>
      <c r="N3" s="2">
        <v>20</v>
      </c>
      <c r="O3" s="67"/>
      <c r="P3" s="26">
        <f>SUM(B3:N3)</f>
        <v>40</v>
      </c>
      <c r="Q3" s="34"/>
      <c r="R3" s="37">
        <f>(SUM(B3:J3))*40/100 + (Q3)</f>
        <v>8</v>
      </c>
      <c r="S3" s="37">
        <f>SUM(K3:O3)*80/100</f>
        <v>16</v>
      </c>
      <c r="T3" s="32">
        <f t="shared" ref="T3:T62" si="0">R3+S3</f>
        <v>24</v>
      </c>
      <c r="U3" s="24"/>
      <c r="V3" s="65">
        <v>11.6</v>
      </c>
      <c r="W3" s="39"/>
      <c r="X3" s="39"/>
      <c r="Y3" s="70">
        <f>V3+T3-W3-X3</f>
        <v>35.6</v>
      </c>
      <c r="Z3" s="51">
        <v>5</v>
      </c>
      <c r="AA3" s="71">
        <v>20</v>
      </c>
      <c r="AB3" s="71">
        <f>SUM(Z3:AA3)</f>
        <v>25</v>
      </c>
    </row>
    <row r="4" spans="1:28" ht="18.75" thickBot="1" x14ac:dyDescent="0.3">
      <c r="A4" s="78" t="s">
        <v>4</v>
      </c>
      <c r="B4" s="2">
        <f>feb!H5</f>
        <v>0</v>
      </c>
      <c r="C4" s="2">
        <f>mrt!K5</f>
        <v>0</v>
      </c>
      <c r="D4" s="2">
        <f>apr!K5</f>
        <v>0</v>
      </c>
      <c r="E4" s="2">
        <f>mei!L5</f>
        <v>0</v>
      </c>
      <c r="F4" s="2">
        <f>jun!J5</f>
        <v>0</v>
      </c>
      <c r="G4" s="2">
        <f>jul!M5</f>
        <v>0</v>
      </c>
      <c r="H4" s="2">
        <f>aug!K5</f>
        <v>0</v>
      </c>
      <c r="I4" s="2">
        <f>sep!J5</f>
        <v>0</v>
      </c>
      <c r="J4" s="2">
        <f>okt!H5</f>
        <v>0</v>
      </c>
      <c r="K4" s="2"/>
      <c r="L4" s="2"/>
      <c r="M4" s="2"/>
      <c r="N4" s="2"/>
      <c r="O4" s="67"/>
      <c r="P4" s="26">
        <f t="shared" ref="P4:P67" si="1">SUM(B4:N4)</f>
        <v>0</v>
      </c>
      <c r="Q4" s="34"/>
      <c r="R4" s="37">
        <f t="shared" ref="R4:R63" si="2">(SUM(B4:J4))*40/100 + (Q4)</f>
        <v>0</v>
      </c>
      <c r="S4" s="37">
        <f t="shared" ref="S4:S63" si="3">SUM(K4:O4)*80/100</f>
        <v>0</v>
      </c>
      <c r="T4" s="32">
        <f t="shared" si="0"/>
        <v>0</v>
      </c>
      <c r="U4" s="24"/>
      <c r="V4" s="65">
        <v>0</v>
      </c>
      <c r="W4" s="39"/>
      <c r="X4" s="39"/>
      <c r="Y4" s="64">
        <f t="shared" ref="Y4:Y67" si="4">V4+T4-W4-X4</f>
        <v>0</v>
      </c>
      <c r="Z4" s="51">
        <v>0</v>
      </c>
      <c r="AA4" s="51">
        <v>0</v>
      </c>
      <c r="AB4" s="51">
        <f t="shared" ref="AB4:AB66" si="5">SUM(Z4:AA4)</f>
        <v>0</v>
      </c>
    </row>
    <row r="5" spans="1:28" ht="18.75" thickBot="1" x14ac:dyDescent="0.3">
      <c r="A5" s="78" t="s">
        <v>27</v>
      </c>
      <c r="B5" s="2">
        <f>feb!H6</f>
        <v>0</v>
      </c>
      <c r="C5" s="2">
        <f>mrt!K6</f>
        <v>0</v>
      </c>
      <c r="D5" s="2">
        <f>apr!K6</f>
        <v>0</v>
      </c>
      <c r="E5" s="2">
        <f>mei!L6</f>
        <v>0</v>
      </c>
      <c r="F5" s="2">
        <f>jun!J6</f>
        <v>0</v>
      </c>
      <c r="G5" s="2">
        <f>jul!M6</f>
        <v>0</v>
      </c>
      <c r="H5" s="2">
        <f>aug!K6</f>
        <v>0</v>
      </c>
      <c r="I5" s="2">
        <f>sep!J6</f>
        <v>0</v>
      </c>
      <c r="J5" s="2">
        <f>okt!H6</f>
        <v>0</v>
      </c>
      <c r="K5" s="2"/>
      <c r="L5" s="2"/>
      <c r="M5" s="2"/>
      <c r="N5" s="2"/>
      <c r="O5" s="67"/>
      <c r="P5" s="26">
        <f t="shared" si="1"/>
        <v>0</v>
      </c>
      <c r="Q5" s="34"/>
      <c r="R5" s="37">
        <f t="shared" si="2"/>
        <v>0</v>
      </c>
      <c r="S5" s="37">
        <f t="shared" si="3"/>
        <v>0</v>
      </c>
      <c r="T5" s="32">
        <f t="shared" si="0"/>
        <v>0</v>
      </c>
      <c r="U5" s="24"/>
      <c r="V5" s="65">
        <v>2.4</v>
      </c>
      <c r="W5" s="39"/>
      <c r="X5" s="39"/>
      <c r="Y5" s="64">
        <f t="shared" si="4"/>
        <v>2.4</v>
      </c>
      <c r="Z5" s="51">
        <v>0</v>
      </c>
      <c r="AA5" s="51">
        <v>0</v>
      </c>
      <c r="AB5" s="51">
        <f t="shared" si="5"/>
        <v>0</v>
      </c>
    </row>
    <row r="6" spans="1:28" ht="18.75" thickBot="1" x14ac:dyDescent="0.3">
      <c r="A6" s="78" t="s">
        <v>72</v>
      </c>
      <c r="B6" s="2">
        <f>feb!H7</f>
        <v>0</v>
      </c>
      <c r="C6" s="2">
        <f>mrt!K7</f>
        <v>0</v>
      </c>
      <c r="D6" s="2">
        <f>apr!K7</f>
        <v>0</v>
      </c>
      <c r="E6" s="2">
        <f>mei!L7</f>
        <v>0</v>
      </c>
      <c r="F6" s="2">
        <f>jun!J7</f>
        <v>0</v>
      </c>
      <c r="G6" s="2">
        <f>jul!M7</f>
        <v>0</v>
      </c>
      <c r="H6" s="2">
        <f>aug!K7</f>
        <v>0</v>
      </c>
      <c r="I6" s="2">
        <f>sep!J7</f>
        <v>0</v>
      </c>
      <c r="J6" s="2">
        <f>okt!H7</f>
        <v>0</v>
      </c>
      <c r="K6" s="2"/>
      <c r="L6" s="2"/>
      <c r="M6" s="2"/>
      <c r="N6" s="2"/>
      <c r="O6" s="67"/>
      <c r="P6" s="26">
        <f t="shared" si="1"/>
        <v>0</v>
      </c>
      <c r="Q6" s="34"/>
      <c r="R6" s="37">
        <f t="shared" si="2"/>
        <v>0</v>
      </c>
      <c r="S6" s="37">
        <f t="shared" si="3"/>
        <v>0</v>
      </c>
      <c r="T6" s="32">
        <f t="shared" si="0"/>
        <v>0</v>
      </c>
      <c r="U6" s="24">
        <v>7.2</v>
      </c>
      <c r="V6" s="65">
        <v>8</v>
      </c>
      <c r="W6" s="39"/>
      <c r="X6" s="39"/>
      <c r="Y6" s="64">
        <f t="shared" si="4"/>
        <v>8</v>
      </c>
      <c r="Z6" s="51">
        <v>0</v>
      </c>
      <c r="AA6" s="51">
        <v>0</v>
      </c>
      <c r="AB6" s="51">
        <f t="shared" si="5"/>
        <v>0</v>
      </c>
    </row>
    <row r="7" spans="1:28" ht="18.75" thickBot="1" x14ac:dyDescent="0.3">
      <c r="A7" s="78" t="s">
        <v>64</v>
      </c>
      <c r="B7" s="2">
        <f>feb!H8</f>
        <v>0</v>
      </c>
      <c r="C7" s="2">
        <f>mrt!K8</f>
        <v>0</v>
      </c>
      <c r="D7" s="2">
        <f>apr!K8</f>
        <v>0</v>
      </c>
      <c r="E7" s="2">
        <f>mei!L8</f>
        <v>0</v>
      </c>
      <c r="F7" s="2">
        <f>jun!J8</f>
        <v>0</v>
      </c>
      <c r="G7" s="2">
        <f>jul!M8</f>
        <v>1</v>
      </c>
      <c r="H7" s="2">
        <f>aug!K8</f>
        <v>1</v>
      </c>
      <c r="I7" s="2">
        <f>sep!J8</f>
        <v>1</v>
      </c>
      <c r="J7" s="2">
        <f>okt!H8</f>
        <v>0</v>
      </c>
      <c r="K7" s="2"/>
      <c r="L7" s="2"/>
      <c r="M7" s="2"/>
      <c r="N7" s="2"/>
      <c r="O7" s="67"/>
      <c r="P7" s="26">
        <f t="shared" si="1"/>
        <v>3</v>
      </c>
      <c r="Q7" s="34"/>
      <c r="R7" s="37">
        <f t="shared" si="2"/>
        <v>1.2</v>
      </c>
      <c r="S7" s="37">
        <f t="shared" si="3"/>
        <v>0</v>
      </c>
      <c r="T7" s="32">
        <f t="shared" si="0"/>
        <v>1.2</v>
      </c>
      <c r="U7" s="24"/>
      <c r="V7" s="65">
        <v>4.8</v>
      </c>
      <c r="W7" s="39"/>
      <c r="X7" s="39"/>
      <c r="Y7" s="64">
        <f t="shared" si="4"/>
        <v>6</v>
      </c>
      <c r="Z7" s="51">
        <v>0</v>
      </c>
      <c r="AA7" s="51">
        <v>0</v>
      </c>
      <c r="AB7" s="51">
        <f t="shared" si="5"/>
        <v>0</v>
      </c>
    </row>
    <row r="8" spans="1:28" ht="18.75" thickBot="1" x14ac:dyDescent="0.3">
      <c r="A8" s="78" t="s">
        <v>69</v>
      </c>
      <c r="B8" s="2">
        <f>feb!H9</f>
        <v>0</v>
      </c>
      <c r="C8" s="2">
        <f>mrt!K9</f>
        <v>1</v>
      </c>
      <c r="D8" s="2">
        <f>apr!K9</f>
        <v>1</v>
      </c>
      <c r="E8" s="2">
        <f>mei!L9</f>
        <v>3</v>
      </c>
      <c r="F8" s="2">
        <f>jun!J9</f>
        <v>2</v>
      </c>
      <c r="G8" s="2">
        <f>jul!M9</f>
        <v>4</v>
      </c>
      <c r="H8" s="2">
        <f>aug!K9</f>
        <v>4</v>
      </c>
      <c r="I8" s="2">
        <f>sep!J9</f>
        <v>4</v>
      </c>
      <c r="J8" s="2">
        <f>okt!H9</f>
        <v>0</v>
      </c>
      <c r="K8" s="2">
        <v>5</v>
      </c>
      <c r="L8" s="2"/>
      <c r="M8" s="2">
        <v>5</v>
      </c>
      <c r="N8" s="2"/>
      <c r="O8" s="67">
        <v>10</v>
      </c>
      <c r="P8" s="26">
        <f t="shared" si="1"/>
        <v>29</v>
      </c>
      <c r="Q8" s="34"/>
      <c r="R8" s="37">
        <f t="shared" si="2"/>
        <v>7.6</v>
      </c>
      <c r="S8" s="37">
        <f t="shared" si="3"/>
        <v>16</v>
      </c>
      <c r="T8" s="32">
        <f t="shared" si="0"/>
        <v>23.6</v>
      </c>
      <c r="U8" s="24"/>
      <c r="V8" s="65">
        <v>11.2</v>
      </c>
      <c r="W8" s="39"/>
      <c r="X8" s="39"/>
      <c r="Y8" s="70">
        <f t="shared" si="4"/>
        <v>34.799999999999997</v>
      </c>
      <c r="Z8" s="51">
        <v>0</v>
      </c>
      <c r="AA8" s="71">
        <v>20</v>
      </c>
      <c r="AB8" s="71">
        <v>30</v>
      </c>
    </row>
    <row r="9" spans="1:28" ht="18.75" thickBot="1" x14ac:dyDescent="0.3">
      <c r="A9" s="78" t="s">
        <v>5</v>
      </c>
      <c r="B9" s="2">
        <f>feb!H10</f>
        <v>0</v>
      </c>
      <c r="C9" s="2">
        <f>mrt!K10</f>
        <v>2</v>
      </c>
      <c r="D9" s="2">
        <f>apr!K10</f>
        <v>4</v>
      </c>
      <c r="E9" s="2">
        <f>mei!L10</f>
        <v>1</v>
      </c>
      <c r="F9" s="2">
        <f>jun!J10</f>
        <v>2</v>
      </c>
      <c r="G9" s="2">
        <f>jul!M10</f>
        <v>3</v>
      </c>
      <c r="H9" s="2">
        <f>aug!K10</f>
        <v>1</v>
      </c>
      <c r="I9" s="2">
        <f>sep!J10</f>
        <v>1</v>
      </c>
      <c r="J9" s="2">
        <f>okt!H10</f>
        <v>0</v>
      </c>
      <c r="K9" s="2"/>
      <c r="L9" s="2">
        <v>5</v>
      </c>
      <c r="M9" s="2"/>
      <c r="N9" s="2">
        <v>10</v>
      </c>
      <c r="O9" s="67"/>
      <c r="P9" s="26">
        <f t="shared" si="1"/>
        <v>29</v>
      </c>
      <c r="Q9" s="34"/>
      <c r="R9" s="37">
        <f t="shared" si="2"/>
        <v>5.6</v>
      </c>
      <c r="S9" s="37">
        <f t="shared" si="3"/>
        <v>12</v>
      </c>
      <c r="T9" s="32">
        <f t="shared" si="0"/>
        <v>17.600000000000001</v>
      </c>
      <c r="U9" s="24"/>
      <c r="V9" s="65">
        <v>35.200000000000003</v>
      </c>
      <c r="W9" s="39">
        <v>35.200000000000003</v>
      </c>
      <c r="X9" s="39">
        <v>17.600000000000001</v>
      </c>
      <c r="Y9" s="70">
        <f t="shared" si="4"/>
        <v>0</v>
      </c>
      <c r="Z9" s="71">
        <v>20</v>
      </c>
      <c r="AA9" s="71">
        <v>15</v>
      </c>
      <c r="AB9" s="71">
        <f t="shared" si="5"/>
        <v>35</v>
      </c>
    </row>
    <row r="10" spans="1:28" ht="18.75" thickBot="1" x14ac:dyDescent="0.3">
      <c r="A10" s="78" t="s">
        <v>67</v>
      </c>
      <c r="B10" s="2">
        <f>feb!H11</f>
        <v>1</v>
      </c>
      <c r="C10" s="2">
        <f>mrt!K11</f>
        <v>3</v>
      </c>
      <c r="D10" s="2">
        <f>apr!K11</f>
        <v>4</v>
      </c>
      <c r="E10" s="2">
        <f>mei!L11</f>
        <v>5</v>
      </c>
      <c r="F10" s="2">
        <f>jun!J11</f>
        <v>1</v>
      </c>
      <c r="G10" s="2">
        <f>jul!M11</f>
        <v>1</v>
      </c>
      <c r="H10" s="2">
        <f>aug!K11</f>
        <v>1</v>
      </c>
      <c r="I10" s="2">
        <f>sep!J11</f>
        <v>3</v>
      </c>
      <c r="J10" s="2">
        <f>okt!H11</f>
        <v>1</v>
      </c>
      <c r="K10" s="2"/>
      <c r="L10" s="2"/>
      <c r="M10" s="2">
        <v>5</v>
      </c>
      <c r="N10" s="2">
        <v>20</v>
      </c>
      <c r="O10" s="67"/>
      <c r="P10" s="26">
        <f t="shared" si="1"/>
        <v>45</v>
      </c>
      <c r="Q10" s="34"/>
      <c r="R10" s="37">
        <f t="shared" si="2"/>
        <v>8</v>
      </c>
      <c r="S10" s="37">
        <f t="shared" si="3"/>
        <v>20</v>
      </c>
      <c r="T10" s="32">
        <f t="shared" si="0"/>
        <v>28</v>
      </c>
      <c r="U10" s="24"/>
      <c r="V10" s="65">
        <v>44</v>
      </c>
      <c r="W10" s="39">
        <v>44</v>
      </c>
      <c r="X10" s="39"/>
      <c r="Y10" s="70">
        <f t="shared" si="4"/>
        <v>28</v>
      </c>
      <c r="Z10" s="71">
        <v>30</v>
      </c>
      <c r="AA10" s="71">
        <v>25</v>
      </c>
      <c r="AB10" s="71">
        <f t="shared" si="5"/>
        <v>55</v>
      </c>
    </row>
    <row r="11" spans="1:28" ht="18.75" thickBot="1" x14ac:dyDescent="0.3">
      <c r="A11" s="78" t="s">
        <v>51</v>
      </c>
      <c r="B11" s="2">
        <f>feb!H12</f>
        <v>1</v>
      </c>
      <c r="C11" s="2">
        <f>mrt!K12</f>
        <v>3</v>
      </c>
      <c r="D11" s="2">
        <f>apr!K12</f>
        <v>3</v>
      </c>
      <c r="E11" s="2">
        <f>mei!L12</f>
        <v>6</v>
      </c>
      <c r="F11" s="2">
        <f>jun!J12</f>
        <v>3</v>
      </c>
      <c r="G11" s="2">
        <f>jul!M12</f>
        <v>4</v>
      </c>
      <c r="H11" s="2">
        <f>aug!K12</f>
        <v>1</v>
      </c>
      <c r="I11" s="2">
        <f>sep!J12</f>
        <v>1</v>
      </c>
      <c r="J11" s="2">
        <f>okt!H12</f>
        <v>1</v>
      </c>
      <c r="K11" s="2"/>
      <c r="L11" s="2"/>
      <c r="M11" s="2">
        <v>5</v>
      </c>
      <c r="N11" s="2">
        <v>20</v>
      </c>
      <c r="O11" s="67"/>
      <c r="P11" s="26">
        <f t="shared" si="1"/>
        <v>48</v>
      </c>
      <c r="Q11" s="34"/>
      <c r="R11" s="37">
        <f t="shared" si="2"/>
        <v>9.1999999999999993</v>
      </c>
      <c r="S11" s="37">
        <f t="shared" si="3"/>
        <v>20</v>
      </c>
      <c r="T11" s="32">
        <f t="shared" si="0"/>
        <v>29.2</v>
      </c>
      <c r="U11" s="24"/>
      <c r="V11" s="65">
        <v>49.6</v>
      </c>
      <c r="W11" s="39"/>
      <c r="X11" s="39">
        <v>45</v>
      </c>
      <c r="Y11" s="70">
        <f t="shared" si="4"/>
        <v>33.799999999999997</v>
      </c>
      <c r="Z11" s="71">
        <v>30</v>
      </c>
      <c r="AA11" s="71">
        <v>25</v>
      </c>
      <c r="AB11" s="71">
        <f t="shared" si="5"/>
        <v>55</v>
      </c>
    </row>
    <row r="12" spans="1:28" ht="18.75" thickBot="1" x14ac:dyDescent="0.3">
      <c r="A12" s="78" t="s">
        <v>55</v>
      </c>
      <c r="B12" s="2">
        <f>feb!H13</f>
        <v>1</v>
      </c>
      <c r="C12" s="2">
        <f>mrt!K13</f>
        <v>2</v>
      </c>
      <c r="D12" s="2">
        <f>apr!K13</f>
        <v>1</v>
      </c>
      <c r="E12" s="2">
        <f>mei!L13</f>
        <v>5</v>
      </c>
      <c r="F12" s="2">
        <f>jun!J13</f>
        <v>2</v>
      </c>
      <c r="G12" s="2">
        <f>jul!M13</f>
        <v>4</v>
      </c>
      <c r="H12" s="2">
        <f>aug!K13</f>
        <v>1</v>
      </c>
      <c r="I12" s="2">
        <f>sep!J13</f>
        <v>4</v>
      </c>
      <c r="J12" s="2">
        <f>okt!H13</f>
        <v>2</v>
      </c>
      <c r="K12" s="2"/>
      <c r="L12" s="2">
        <v>40</v>
      </c>
      <c r="M12" s="2">
        <v>5</v>
      </c>
      <c r="N12" s="2">
        <v>20</v>
      </c>
      <c r="O12" s="67"/>
      <c r="P12" s="26">
        <f t="shared" si="1"/>
        <v>87</v>
      </c>
      <c r="Q12" s="34"/>
      <c r="R12" s="37">
        <f t="shared" si="2"/>
        <v>8.8000000000000007</v>
      </c>
      <c r="S12" s="37">
        <f t="shared" si="3"/>
        <v>52</v>
      </c>
      <c r="T12" s="32">
        <f t="shared" si="0"/>
        <v>60.8</v>
      </c>
      <c r="U12" s="24"/>
      <c r="V12" s="65">
        <v>72</v>
      </c>
      <c r="W12" s="39"/>
      <c r="X12" s="39">
        <v>132.80000000000001</v>
      </c>
      <c r="Y12" s="70">
        <f t="shared" si="4"/>
        <v>0</v>
      </c>
      <c r="Z12" s="71">
        <v>70</v>
      </c>
      <c r="AA12" s="71">
        <v>65</v>
      </c>
      <c r="AB12" s="71">
        <f t="shared" si="5"/>
        <v>135</v>
      </c>
    </row>
    <row r="13" spans="1:28" ht="18.75" thickBot="1" x14ac:dyDescent="0.3">
      <c r="A13" s="78" t="s">
        <v>52</v>
      </c>
      <c r="B13" s="2">
        <f>feb!H14</f>
        <v>2</v>
      </c>
      <c r="C13" s="2">
        <f>mrt!K14</f>
        <v>3</v>
      </c>
      <c r="D13" s="2">
        <f>apr!K14</f>
        <v>3</v>
      </c>
      <c r="E13" s="2">
        <f>mei!L14</f>
        <v>2</v>
      </c>
      <c r="F13" s="2">
        <f>jun!J14</f>
        <v>3</v>
      </c>
      <c r="G13" s="2">
        <f>jul!M14</f>
        <v>0</v>
      </c>
      <c r="H13" s="2">
        <f>aug!K14</f>
        <v>0</v>
      </c>
      <c r="I13" s="2">
        <f>sep!J14</f>
        <v>0</v>
      </c>
      <c r="J13" s="2">
        <f>okt!H14</f>
        <v>0</v>
      </c>
      <c r="K13" s="2"/>
      <c r="L13" s="2"/>
      <c r="M13" s="2">
        <v>5</v>
      </c>
      <c r="N13" s="2">
        <v>10</v>
      </c>
      <c r="O13" s="67">
        <v>10</v>
      </c>
      <c r="P13" s="26">
        <f t="shared" si="1"/>
        <v>28</v>
      </c>
      <c r="Q13" s="34"/>
      <c r="R13" s="37">
        <f t="shared" si="2"/>
        <v>5.2</v>
      </c>
      <c r="S13" s="37">
        <f t="shared" si="3"/>
        <v>20</v>
      </c>
      <c r="T13" s="32">
        <f t="shared" si="0"/>
        <v>25.2</v>
      </c>
      <c r="U13" s="24"/>
      <c r="V13" s="65">
        <v>24.8</v>
      </c>
      <c r="W13" s="39"/>
      <c r="X13" s="39"/>
      <c r="Y13" s="70">
        <f t="shared" si="4"/>
        <v>50</v>
      </c>
      <c r="Z13" s="71">
        <v>10</v>
      </c>
      <c r="AA13" s="71">
        <v>25</v>
      </c>
      <c r="AB13" s="71">
        <v>35</v>
      </c>
    </row>
    <row r="14" spans="1:28" ht="18.75" thickBot="1" x14ac:dyDescent="0.3">
      <c r="A14" s="78" t="s">
        <v>60</v>
      </c>
      <c r="B14" s="2">
        <f>feb!H15</f>
        <v>1</v>
      </c>
      <c r="C14" s="2">
        <f>mrt!K15</f>
        <v>0</v>
      </c>
      <c r="D14" s="2">
        <f>apr!K15</f>
        <v>4</v>
      </c>
      <c r="E14" s="2">
        <f>mei!L15</f>
        <v>3</v>
      </c>
      <c r="F14" s="2">
        <f>jun!J15</f>
        <v>3</v>
      </c>
      <c r="G14" s="2">
        <f>jul!M15</f>
        <v>1</v>
      </c>
      <c r="H14" s="2">
        <f>aug!K15</f>
        <v>0</v>
      </c>
      <c r="I14" s="2">
        <f>sep!J15</f>
        <v>1</v>
      </c>
      <c r="J14" s="2">
        <f>okt!H15</f>
        <v>0</v>
      </c>
      <c r="K14" s="2"/>
      <c r="L14" s="2"/>
      <c r="M14" s="2">
        <v>10</v>
      </c>
      <c r="N14" s="2">
        <v>40</v>
      </c>
      <c r="O14" s="67">
        <v>10</v>
      </c>
      <c r="P14" s="26">
        <f t="shared" si="1"/>
        <v>63</v>
      </c>
      <c r="Q14" s="34"/>
      <c r="R14" s="37">
        <f t="shared" si="2"/>
        <v>5.2</v>
      </c>
      <c r="S14" s="37">
        <f t="shared" si="3"/>
        <v>48</v>
      </c>
      <c r="T14" s="32">
        <f t="shared" si="0"/>
        <v>53.2</v>
      </c>
      <c r="U14" s="24">
        <v>31.2</v>
      </c>
      <c r="V14" s="65">
        <v>94.4</v>
      </c>
      <c r="W14" s="39"/>
      <c r="X14" s="39"/>
      <c r="Y14" s="70">
        <f t="shared" si="4"/>
        <v>147.60000000000002</v>
      </c>
      <c r="Z14" s="71">
        <v>60</v>
      </c>
      <c r="AA14" s="71">
        <v>60</v>
      </c>
      <c r="AB14" s="71">
        <v>120</v>
      </c>
    </row>
    <row r="15" spans="1:28" ht="18.75" thickBot="1" x14ac:dyDescent="0.3">
      <c r="A15" s="79" t="s">
        <v>157</v>
      </c>
      <c r="B15" s="2">
        <f>feb!H16</f>
        <v>0</v>
      </c>
      <c r="C15" s="2">
        <f>mrt!K16</f>
        <v>0</v>
      </c>
      <c r="D15" s="2">
        <f>apr!K16</f>
        <v>0</v>
      </c>
      <c r="E15" s="2">
        <f>mei!L16</f>
        <v>0</v>
      </c>
      <c r="F15" s="2">
        <f>jun!J16</f>
        <v>0</v>
      </c>
      <c r="G15" s="2">
        <f>jul!M16</f>
        <v>0</v>
      </c>
      <c r="H15" s="2">
        <f>aug!K16</f>
        <v>0</v>
      </c>
      <c r="I15" s="2">
        <f>sep!J16</f>
        <v>1</v>
      </c>
      <c r="J15" s="2">
        <f>okt!H16</f>
        <v>1</v>
      </c>
      <c r="K15" s="2"/>
      <c r="L15" s="2"/>
      <c r="M15" s="2"/>
      <c r="N15" s="2"/>
      <c r="O15" s="67"/>
      <c r="P15" s="26">
        <f t="shared" si="1"/>
        <v>2</v>
      </c>
      <c r="Q15" s="34"/>
      <c r="R15" s="37">
        <f t="shared" si="2"/>
        <v>0.8</v>
      </c>
      <c r="S15" s="37">
        <f t="shared" si="3"/>
        <v>0</v>
      </c>
      <c r="T15" s="32">
        <f t="shared" si="0"/>
        <v>0.8</v>
      </c>
      <c r="U15" s="24"/>
      <c r="V15" s="65">
        <v>0</v>
      </c>
      <c r="W15" s="39"/>
      <c r="X15" s="39"/>
      <c r="Y15" s="64">
        <f t="shared" si="4"/>
        <v>0.8</v>
      </c>
      <c r="Z15" s="51">
        <v>0</v>
      </c>
      <c r="AA15" s="51">
        <v>0</v>
      </c>
      <c r="AB15" s="51">
        <f t="shared" si="5"/>
        <v>0</v>
      </c>
    </row>
    <row r="16" spans="1:28" ht="18.75" thickBot="1" x14ac:dyDescent="0.3">
      <c r="A16" s="80" t="s">
        <v>132</v>
      </c>
      <c r="B16" s="2">
        <f>feb!H17</f>
        <v>1</v>
      </c>
      <c r="C16" s="2">
        <f>mrt!K17</f>
        <v>2</v>
      </c>
      <c r="D16" s="2">
        <f>apr!K17</f>
        <v>2</v>
      </c>
      <c r="E16" s="2">
        <f>mei!L17</f>
        <v>6</v>
      </c>
      <c r="F16" s="2">
        <f>jun!J17</f>
        <v>3</v>
      </c>
      <c r="G16" s="2">
        <f>jul!M17</f>
        <v>6</v>
      </c>
      <c r="H16" s="2">
        <f>aug!K17</f>
        <v>3</v>
      </c>
      <c r="I16" s="2">
        <f>sep!J17</f>
        <v>4</v>
      </c>
      <c r="J16" s="2">
        <f>okt!H17</f>
        <v>1</v>
      </c>
      <c r="K16" s="2"/>
      <c r="L16" s="2"/>
      <c r="M16" s="2">
        <v>5</v>
      </c>
      <c r="N16" s="2"/>
      <c r="O16" s="67">
        <v>10</v>
      </c>
      <c r="P16" s="26">
        <f t="shared" si="1"/>
        <v>33</v>
      </c>
      <c r="Q16" s="34"/>
      <c r="R16" s="37">
        <f t="shared" si="2"/>
        <v>11.2</v>
      </c>
      <c r="S16" s="37">
        <f t="shared" si="3"/>
        <v>12</v>
      </c>
      <c r="T16" s="32">
        <f t="shared" si="0"/>
        <v>23.2</v>
      </c>
      <c r="U16" s="24"/>
      <c r="V16" s="65">
        <v>28</v>
      </c>
      <c r="W16" s="39">
        <v>28</v>
      </c>
      <c r="X16" s="39">
        <v>23.2</v>
      </c>
      <c r="Y16" s="70">
        <f t="shared" si="4"/>
        <v>0</v>
      </c>
      <c r="Z16" s="71">
        <v>10</v>
      </c>
      <c r="AA16" s="71">
        <v>15</v>
      </c>
      <c r="AB16" s="71">
        <f t="shared" si="5"/>
        <v>25</v>
      </c>
    </row>
    <row r="17" spans="1:28" ht="18.75" thickBot="1" x14ac:dyDescent="0.3">
      <c r="A17" s="78" t="s">
        <v>75</v>
      </c>
      <c r="B17" s="2">
        <f>feb!H18</f>
        <v>0</v>
      </c>
      <c r="C17" s="2">
        <f>mrt!K18</f>
        <v>0</v>
      </c>
      <c r="D17" s="2">
        <f>apr!K18</f>
        <v>0</v>
      </c>
      <c r="E17" s="2">
        <f>mei!L18</f>
        <v>3</v>
      </c>
      <c r="F17" s="2">
        <f>jun!J18</f>
        <v>1</v>
      </c>
      <c r="G17" s="2">
        <f>jul!M18</f>
        <v>0</v>
      </c>
      <c r="H17" s="2">
        <f>aug!K18</f>
        <v>3</v>
      </c>
      <c r="I17" s="2">
        <f>sep!J18</f>
        <v>0</v>
      </c>
      <c r="J17" s="2">
        <f>okt!H18</f>
        <v>0</v>
      </c>
      <c r="K17" s="2"/>
      <c r="L17" s="2"/>
      <c r="M17" s="2"/>
      <c r="N17" s="2"/>
      <c r="O17" s="67"/>
      <c r="P17" s="26">
        <f t="shared" si="1"/>
        <v>7</v>
      </c>
      <c r="Q17" s="34"/>
      <c r="R17" s="37">
        <f t="shared" si="2"/>
        <v>2.8</v>
      </c>
      <c r="S17" s="37">
        <f t="shared" si="3"/>
        <v>0</v>
      </c>
      <c r="T17" s="32">
        <f t="shared" si="0"/>
        <v>2.8</v>
      </c>
      <c r="U17" s="24"/>
      <c r="V17" s="65">
        <v>9.6</v>
      </c>
      <c r="W17" s="39"/>
      <c r="X17" s="39"/>
      <c r="Y17" s="64">
        <f t="shared" si="4"/>
        <v>12.399999999999999</v>
      </c>
      <c r="Z17" s="51">
        <v>0</v>
      </c>
      <c r="AA17" s="51">
        <v>0</v>
      </c>
      <c r="AB17" s="51">
        <f t="shared" si="5"/>
        <v>0</v>
      </c>
    </row>
    <row r="18" spans="1:28" ht="18.75" thickBot="1" x14ac:dyDescent="0.3">
      <c r="A18" s="78" t="s">
        <v>108</v>
      </c>
      <c r="B18" s="2">
        <f>feb!H19</f>
        <v>0</v>
      </c>
      <c r="C18" s="2">
        <f>mrt!K19</f>
        <v>0</v>
      </c>
      <c r="D18" s="2">
        <f>apr!K19</f>
        <v>3</v>
      </c>
      <c r="E18" s="2">
        <f>mei!L19</f>
        <v>1</v>
      </c>
      <c r="F18" s="2">
        <f>jun!J19</f>
        <v>0</v>
      </c>
      <c r="G18" s="2">
        <f>jul!M19</f>
        <v>0</v>
      </c>
      <c r="H18" s="2">
        <f>aug!K19</f>
        <v>0</v>
      </c>
      <c r="I18" s="2">
        <f>sep!J19</f>
        <v>0</v>
      </c>
      <c r="J18" s="2">
        <f>okt!H19</f>
        <v>0</v>
      </c>
      <c r="K18" s="2"/>
      <c r="L18" s="2"/>
      <c r="M18" s="2"/>
      <c r="N18" s="2">
        <v>20</v>
      </c>
      <c r="O18" s="67"/>
      <c r="P18" s="26">
        <f t="shared" si="1"/>
        <v>24</v>
      </c>
      <c r="Q18" s="34"/>
      <c r="R18" s="37">
        <f t="shared" si="2"/>
        <v>1.6</v>
      </c>
      <c r="S18" s="37">
        <f t="shared" si="3"/>
        <v>16</v>
      </c>
      <c r="T18" s="32">
        <f t="shared" si="0"/>
        <v>17.600000000000001</v>
      </c>
      <c r="U18" s="24"/>
      <c r="V18" s="65">
        <v>10.4</v>
      </c>
      <c r="W18" s="39"/>
      <c r="X18" s="39"/>
      <c r="Y18" s="70">
        <f t="shared" si="4"/>
        <v>28</v>
      </c>
      <c r="Z18" s="71">
        <v>10</v>
      </c>
      <c r="AA18" s="71">
        <v>20</v>
      </c>
      <c r="AB18" s="71">
        <f t="shared" si="5"/>
        <v>30</v>
      </c>
    </row>
    <row r="19" spans="1:28" ht="18.75" thickBot="1" x14ac:dyDescent="0.3">
      <c r="A19" s="78" t="s">
        <v>6</v>
      </c>
      <c r="B19" s="2">
        <f>feb!H20</f>
        <v>0</v>
      </c>
      <c r="C19" s="2">
        <f>mrt!K20</f>
        <v>0</v>
      </c>
      <c r="D19" s="2">
        <f>apr!K20</f>
        <v>0</v>
      </c>
      <c r="E19" s="2">
        <f>mei!L20</f>
        <v>0</v>
      </c>
      <c r="F19" s="2">
        <f>jun!J20</f>
        <v>0</v>
      </c>
      <c r="G19" s="2">
        <f>jul!M20</f>
        <v>0</v>
      </c>
      <c r="H19" s="2">
        <f>aug!K20</f>
        <v>0</v>
      </c>
      <c r="I19" s="2">
        <f>sep!J20</f>
        <v>1</v>
      </c>
      <c r="J19" s="2">
        <f>okt!H20</f>
        <v>0</v>
      </c>
      <c r="K19" s="2"/>
      <c r="L19" s="2"/>
      <c r="M19" s="2"/>
      <c r="N19" s="2">
        <v>10</v>
      </c>
      <c r="O19" s="67">
        <v>10</v>
      </c>
      <c r="P19" s="26">
        <f t="shared" si="1"/>
        <v>11</v>
      </c>
      <c r="Q19" s="34"/>
      <c r="R19" s="37">
        <f t="shared" si="2"/>
        <v>0.4</v>
      </c>
      <c r="S19" s="37">
        <f t="shared" si="3"/>
        <v>16</v>
      </c>
      <c r="T19" s="32">
        <f t="shared" si="0"/>
        <v>16.399999999999999</v>
      </c>
      <c r="U19" s="24">
        <v>18.8</v>
      </c>
      <c r="V19" s="65">
        <v>30</v>
      </c>
      <c r="W19" s="39"/>
      <c r="X19" s="39">
        <v>46.4</v>
      </c>
      <c r="Y19" s="70">
        <f t="shared" si="4"/>
        <v>0</v>
      </c>
      <c r="Z19" s="71">
        <v>10</v>
      </c>
      <c r="AA19" s="71">
        <v>20</v>
      </c>
      <c r="AB19" s="71">
        <f t="shared" si="5"/>
        <v>30</v>
      </c>
    </row>
    <row r="20" spans="1:28" ht="18.75" thickBot="1" x14ac:dyDescent="0.3">
      <c r="A20" s="78" t="s">
        <v>81</v>
      </c>
      <c r="B20" s="2">
        <f>feb!H21</f>
        <v>0</v>
      </c>
      <c r="C20" s="2">
        <f>mrt!K21</f>
        <v>0</v>
      </c>
      <c r="D20" s="2">
        <f>apr!K21</f>
        <v>0</v>
      </c>
      <c r="E20" s="2">
        <f>mei!L21</f>
        <v>0</v>
      </c>
      <c r="F20" s="2">
        <f>jun!J21</f>
        <v>0</v>
      </c>
      <c r="G20" s="2">
        <f>jul!M21</f>
        <v>0</v>
      </c>
      <c r="H20" s="2">
        <f>aug!K21</f>
        <v>0</v>
      </c>
      <c r="I20" s="2">
        <f>sep!J21</f>
        <v>0</v>
      </c>
      <c r="J20" s="2">
        <f>okt!H21</f>
        <v>0</v>
      </c>
      <c r="K20" s="2"/>
      <c r="L20" s="2"/>
      <c r="M20" s="2">
        <v>5</v>
      </c>
      <c r="N20" s="2"/>
      <c r="O20" s="67"/>
      <c r="P20" s="26">
        <f t="shared" si="1"/>
        <v>5</v>
      </c>
      <c r="Q20" s="34"/>
      <c r="R20" s="37">
        <f t="shared" si="2"/>
        <v>0</v>
      </c>
      <c r="S20" s="37">
        <f t="shared" si="3"/>
        <v>4</v>
      </c>
      <c r="T20" s="32">
        <f t="shared" si="0"/>
        <v>4</v>
      </c>
      <c r="U20" s="24"/>
      <c r="V20" s="65">
        <v>36.799999999999997</v>
      </c>
      <c r="W20" s="39"/>
      <c r="X20" s="39"/>
      <c r="Y20" s="70">
        <f t="shared" si="4"/>
        <v>40.799999999999997</v>
      </c>
      <c r="Z20" s="71">
        <v>40</v>
      </c>
      <c r="AA20" s="71">
        <v>5</v>
      </c>
      <c r="AB20" s="71">
        <f t="shared" si="5"/>
        <v>45</v>
      </c>
    </row>
    <row r="21" spans="1:28" ht="18.75" thickBot="1" x14ac:dyDescent="0.3">
      <c r="A21" s="78" t="s">
        <v>93</v>
      </c>
      <c r="B21" s="2">
        <f>feb!H22</f>
        <v>0</v>
      </c>
      <c r="C21" s="2">
        <f>mrt!K22</f>
        <v>2</v>
      </c>
      <c r="D21" s="2">
        <f>apr!K22</f>
        <v>2</v>
      </c>
      <c r="E21" s="2">
        <f>mei!L22</f>
        <v>7</v>
      </c>
      <c r="F21" s="2">
        <f>jun!J22</f>
        <v>0</v>
      </c>
      <c r="G21" s="2">
        <f>jul!M22</f>
        <v>0</v>
      </c>
      <c r="H21" s="2">
        <f>aug!K22</f>
        <v>0</v>
      </c>
      <c r="I21" s="2">
        <f>sep!J22</f>
        <v>0</v>
      </c>
      <c r="J21" s="2">
        <f>okt!H22</f>
        <v>0</v>
      </c>
      <c r="K21" s="2"/>
      <c r="L21" s="2"/>
      <c r="M21" s="2"/>
      <c r="N21" s="2">
        <v>20</v>
      </c>
      <c r="O21" s="67"/>
      <c r="P21" s="26">
        <f t="shared" si="1"/>
        <v>31</v>
      </c>
      <c r="Q21" s="34"/>
      <c r="R21" s="37">
        <f t="shared" si="2"/>
        <v>4.4000000000000004</v>
      </c>
      <c r="S21" s="37">
        <f t="shared" si="3"/>
        <v>16</v>
      </c>
      <c r="T21" s="32">
        <f t="shared" si="0"/>
        <v>20.399999999999999</v>
      </c>
      <c r="U21" s="24"/>
      <c r="V21" s="65">
        <v>28.8</v>
      </c>
      <c r="W21" s="39"/>
      <c r="X21" s="39"/>
      <c r="Y21" s="70">
        <f t="shared" si="4"/>
        <v>49.2</v>
      </c>
      <c r="Z21" s="71">
        <v>20</v>
      </c>
      <c r="AA21" s="71">
        <v>20</v>
      </c>
      <c r="AB21" s="71">
        <f t="shared" si="5"/>
        <v>40</v>
      </c>
    </row>
    <row r="22" spans="1:28" ht="18.75" thickBot="1" x14ac:dyDescent="0.3">
      <c r="A22" s="78" t="s">
        <v>7</v>
      </c>
      <c r="B22" s="2">
        <f>feb!H23</f>
        <v>2</v>
      </c>
      <c r="C22" s="2">
        <f>mrt!K23</f>
        <v>3</v>
      </c>
      <c r="D22" s="2">
        <f>apr!K23</f>
        <v>4</v>
      </c>
      <c r="E22" s="2">
        <f>mei!L23</f>
        <v>7</v>
      </c>
      <c r="F22" s="2">
        <f>jun!J23</f>
        <v>4</v>
      </c>
      <c r="G22" s="2">
        <f>jul!M23</f>
        <v>4</v>
      </c>
      <c r="H22" s="2">
        <f>aug!K23</f>
        <v>2</v>
      </c>
      <c r="I22" s="2">
        <f>sep!J23</f>
        <v>1</v>
      </c>
      <c r="J22" s="2">
        <f>okt!H23</f>
        <v>2</v>
      </c>
      <c r="K22" s="2">
        <v>20</v>
      </c>
      <c r="L22" s="2"/>
      <c r="M22" s="2">
        <v>5</v>
      </c>
      <c r="N22" s="2">
        <v>40</v>
      </c>
      <c r="O22" s="67">
        <v>10</v>
      </c>
      <c r="P22" s="26">
        <f>SUM(B22:O22)</f>
        <v>104</v>
      </c>
      <c r="Q22" s="34"/>
      <c r="R22" s="37">
        <f t="shared" si="2"/>
        <v>11.6</v>
      </c>
      <c r="S22" s="37">
        <f t="shared" si="3"/>
        <v>60</v>
      </c>
      <c r="T22" s="32">
        <f t="shared" si="0"/>
        <v>71.599999999999994</v>
      </c>
      <c r="U22" s="24"/>
      <c r="V22" s="65">
        <v>71.2</v>
      </c>
      <c r="W22" s="39"/>
      <c r="X22" s="39"/>
      <c r="Y22" s="70">
        <f t="shared" si="4"/>
        <v>142.80000000000001</v>
      </c>
      <c r="Z22" s="71">
        <v>60</v>
      </c>
      <c r="AA22" s="71">
        <v>75</v>
      </c>
      <c r="AB22" s="71">
        <f t="shared" si="5"/>
        <v>135</v>
      </c>
    </row>
    <row r="23" spans="1:28" ht="18.75" thickBot="1" x14ac:dyDescent="0.3">
      <c r="A23" s="78" t="s">
        <v>98</v>
      </c>
      <c r="B23" s="2">
        <f>feb!H24</f>
        <v>0</v>
      </c>
      <c r="C23" s="2">
        <f>mrt!K24</f>
        <v>0</v>
      </c>
      <c r="D23" s="2">
        <f>apr!K24</f>
        <v>0</v>
      </c>
      <c r="E23" s="2">
        <f>mei!L24</f>
        <v>0</v>
      </c>
      <c r="F23" s="2">
        <f>jun!J24</f>
        <v>0</v>
      </c>
      <c r="G23" s="2">
        <f>jul!M24</f>
        <v>0</v>
      </c>
      <c r="H23" s="2">
        <f>aug!K24</f>
        <v>0</v>
      </c>
      <c r="I23" s="2">
        <f>sep!J24</f>
        <v>0</v>
      </c>
      <c r="J23" s="2">
        <f>okt!H24</f>
        <v>0</v>
      </c>
      <c r="K23" s="2"/>
      <c r="L23" s="2"/>
      <c r="M23" s="2"/>
      <c r="N23" s="2">
        <v>20</v>
      </c>
      <c r="O23" s="67">
        <v>10</v>
      </c>
      <c r="P23" s="26">
        <f t="shared" si="1"/>
        <v>20</v>
      </c>
      <c r="Q23" s="34"/>
      <c r="R23" s="37">
        <f t="shared" si="2"/>
        <v>0</v>
      </c>
      <c r="S23" s="37">
        <f t="shared" si="3"/>
        <v>24</v>
      </c>
      <c r="T23" s="32">
        <f t="shared" si="0"/>
        <v>24</v>
      </c>
      <c r="U23" s="24"/>
      <c r="V23" s="65">
        <v>21.6</v>
      </c>
      <c r="W23" s="39"/>
      <c r="X23" s="39"/>
      <c r="Y23" s="70">
        <f t="shared" si="4"/>
        <v>45.6</v>
      </c>
      <c r="Z23" s="71">
        <v>20</v>
      </c>
      <c r="AA23" s="71">
        <v>30</v>
      </c>
      <c r="AB23" s="71">
        <f t="shared" si="5"/>
        <v>50</v>
      </c>
    </row>
    <row r="24" spans="1:28" ht="18.75" thickBot="1" x14ac:dyDescent="0.3">
      <c r="A24" s="78" t="s">
        <v>30</v>
      </c>
      <c r="B24" s="2">
        <f>feb!H25</f>
        <v>0</v>
      </c>
      <c r="C24" s="2">
        <f>mrt!K25</f>
        <v>0</v>
      </c>
      <c r="D24" s="2">
        <f>apr!K25</f>
        <v>0</v>
      </c>
      <c r="E24" s="2">
        <f>mei!L25</f>
        <v>0</v>
      </c>
      <c r="F24" s="2">
        <f>jun!J25</f>
        <v>0</v>
      </c>
      <c r="G24" s="2">
        <f>jul!M25</f>
        <v>0</v>
      </c>
      <c r="H24" s="2">
        <f>aug!K25</f>
        <v>0</v>
      </c>
      <c r="I24" s="2">
        <f>sep!J25</f>
        <v>0</v>
      </c>
      <c r="J24" s="2">
        <f>okt!H25</f>
        <v>0</v>
      </c>
      <c r="K24" s="2"/>
      <c r="L24" s="2"/>
      <c r="M24" s="2"/>
      <c r="N24" s="2">
        <v>20</v>
      </c>
      <c r="O24" s="67"/>
      <c r="P24" s="26">
        <f t="shared" si="1"/>
        <v>20</v>
      </c>
      <c r="Q24" s="34"/>
      <c r="R24" s="37">
        <f t="shared" si="2"/>
        <v>0</v>
      </c>
      <c r="S24" s="37">
        <f t="shared" si="3"/>
        <v>16</v>
      </c>
      <c r="T24" s="32">
        <f t="shared" si="0"/>
        <v>16</v>
      </c>
      <c r="U24" s="24"/>
      <c r="V24" s="65">
        <v>21.6</v>
      </c>
      <c r="W24" s="39"/>
      <c r="X24" s="39"/>
      <c r="Y24" s="70">
        <f t="shared" si="4"/>
        <v>37.6</v>
      </c>
      <c r="Z24" s="71">
        <v>25</v>
      </c>
      <c r="AA24" s="71">
        <v>20</v>
      </c>
      <c r="AB24" s="71">
        <f t="shared" si="5"/>
        <v>45</v>
      </c>
    </row>
    <row r="25" spans="1:28" ht="18.75" thickBot="1" x14ac:dyDescent="0.3">
      <c r="A25" s="78" t="s">
        <v>114</v>
      </c>
      <c r="B25" s="2">
        <f>feb!H26</f>
        <v>2</v>
      </c>
      <c r="C25" s="2">
        <f>mrt!K26</f>
        <v>2</v>
      </c>
      <c r="D25" s="2">
        <f>apr!K26</f>
        <v>4</v>
      </c>
      <c r="E25" s="2">
        <f>mei!L26</f>
        <v>5</v>
      </c>
      <c r="F25" s="2">
        <f>jun!J26</f>
        <v>3</v>
      </c>
      <c r="G25" s="2">
        <f>jul!M26</f>
        <v>6</v>
      </c>
      <c r="H25" s="2">
        <f>aug!K26</f>
        <v>5</v>
      </c>
      <c r="I25" s="2">
        <f>sep!J26</f>
        <v>5</v>
      </c>
      <c r="J25" s="2">
        <f>okt!H26</f>
        <v>2</v>
      </c>
      <c r="K25" s="2"/>
      <c r="L25" s="2"/>
      <c r="M25" s="2">
        <v>5</v>
      </c>
      <c r="N25" s="2">
        <v>30</v>
      </c>
      <c r="O25" s="67">
        <v>15</v>
      </c>
      <c r="P25" s="26">
        <f t="shared" si="1"/>
        <v>69</v>
      </c>
      <c r="Q25" s="34"/>
      <c r="R25" s="37">
        <f t="shared" si="2"/>
        <v>13.6</v>
      </c>
      <c r="S25" s="37">
        <f t="shared" si="3"/>
        <v>40</v>
      </c>
      <c r="T25" s="32">
        <f t="shared" si="0"/>
        <v>53.6</v>
      </c>
      <c r="U25" s="24"/>
      <c r="V25" s="65">
        <v>59.2</v>
      </c>
      <c r="W25" s="39">
        <v>51</v>
      </c>
      <c r="X25" s="39">
        <v>61.8</v>
      </c>
      <c r="Y25" s="70">
        <f t="shared" si="4"/>
        <v>0</v>
      </c>
      <c r="Z25" s="71">
        <v>40</v>
      </c>
      <c r="AA25" s="71">
        <v>50</v>
      </c>
      <c r="AB25" s="71">
        <f t="shared" si="5"/>
        <v>90</v>
      </c>
    </row>
    <row r="26" spans="1:28" ht="18.75" thickBot="1" x14ac:dyDescent="0.3">
      <c r="A26" s="78" t="s">
        <v>76</v>
      </c>
      <c r="B26" s="2">
        <f>feb!H27</f>
        <v>0</v>
      </c>
      <c r="C26" s="2">
        <f>mrt!K27</f>
        <v>0</v>
      </c>
      <c r="D26" s="2">
        <f>apr!K27</f>
        <v>3</v>
      </c>
      <c r="E26" s="2">
        <f>mei!L27</f>
        <v>3</v>
      </c>
      <c r="F26" s="2">
        <f>jun!J27</f>
        <v>1</v>
      </c>
      <c r="G26" s="2">
        <f>jul!M27</f>
        <v>1</v>
      </c>
      <c r="H26" s="2">
        <f>aug!K27</f>
        <v>2</v>
      </c>
      <c r="I26" s="2">
        <f>sep!J27</f>
        <v>2</v>
      </c>
      <c r="J26" s="2">
        <f>okt!H27</f>
        <v>0</v>
      </c>
      <c r="K26" s="2"/>
      <c r="L26" s="2"/>
      <c r="M26" s="2">
        <v>5</v>
      </c>
      <c r="N26" s="2"/>
      <c r="O26" s="67"/>
      <c r="P26" s="26">
        <f t="shared" si="1"/>
        <v>17</v>
      </c>
      <c r="Q26" s="34"/>
      <c r="R26" s="37">
        <f t="shared" si="2"/>
        <v>4.8</v>
      </c>
      <c r="S26" s="37">
        <f t="shared" si="3"/>
        <v>4</v>
      </c>
      <c r="T26" s="32">
        <f t="shared" si="0"/>
        <v>8.8000000000000007</v>
      </c>
      <c r="U26" s="24"/>
      <c r="V26" s="65">
        <v>4</v>
      </c>
      <c r="W26" s="39"/>
      <c r="X26" s="39"/>
      <c r="Y26" s="64">
        <f t="shared" si="4"/>
        <v>12.8</v>
      </c>
      <c r="Z26" s="51"/>
      <c r="AA26" s="51">
        <v>5</v>
      </c>
      <c r="AB26" s="51">
        <f t="shared" si="5"/>
        <v>5</v>
      </c>
    </row>
    <row r="27" spans="1:28" ht="18.75" thickBot="1" x14ac:dyDescent="0.3">
      <c r="A27" s="78" t="s">
        <v>77</v>
      </c>
      <c r="B27" s="2">
        <f>feb!H28</f>
        <v>1</v>
      </c>
      <c r="C27" s="2">
        <f>mrt!K28</f>
        <v>2</v>
      </c>
      <c r="D27" s="2">
        <f>apr!K28</f>
        <v>4</v>
      </c>
      <c r="E27" s="2">
        <f>mei!L28</f>
        <v>5</v>
      </c>
      <c r="F27" s="2">
        <f>jun!J28</f>
        <v>1</v>
      </c>
      <c r="G27" s="2">
        <f>jul!M28</f>
        <v>5</v>
      </c>
      <c r="H27" s="2">
        <f>aug!K28</f>
        <v>3</v>
      </c>
      <c r="I27" s="2">
        <f>sep!J28</f>
        <v>3</v>
      </c>
      <c r="J27" s="2">
        <f>okt!H28</f>
        <v>0</v>
      </c>
      <c r="K27" s="2"/>
      <c r="L27" s="2"/>
      <c r="M27" s="2"/>
      <c r="N27" s="2"/>
      <c r="O27" s="67"/>
      <c r="P27" s="26">
        <f t="shared" si="1"/>
        <v>24</v>
      </c>
      <c r="Q27" s="34"/>
      <c r="R27" s="37">
        <f t="shared" si="2"/>
        <v>9.6</v>
      </c>
      <c r="S27" s="37">
        <f t="shared" si="3"/>
        <v>0</v>
      </c>
      <c r="T27" s="32">
        <f t="shared" si="0"/>
        <v>9.6</v>
      </c>
      <c r="U27" s="24"/>
      <c r="V27" s="65">
        <v>37.6</v>
      </c>
      <c r="W27" s="39"/>
      <c r="X27" s="39">
        <v>47.2</v>
      </c>
      <c r="Y27" s="70">
        <f t="shared" si="4"/>
        <v>0</v>
      </c>
      <c r="Z27" s="71">
        <v>25</v>
      </c>
      <c r="AA27" s="71">
        <v>0</v>
      </c>
      <c r="AB27" s="71">
        <f t="shared" si="5"/>
        <v>25</v>
      </c>
    </row>
    <row r="28" spans="1:28" ht="18.75" thickBot="1" x14ac:dyDescent="0.3">
      <c r="A28" s="78" t="s">
        <v>8</v>
      </c>
      <c r="B28" s="2">
        <f>feb!H29</f>
        <v>1</v>
      </c>
      <c r="C28" s="2">
        <f>mrt!K29</f>
        <v>2</v>
      </c>
      <c r="D28" s="2">
        <f>apr!K29</f>
        <v>3</v>
      </c>
      <c r="E28" s="2">
        <f>mei!L29</f>
        <v>6</v>
      </c>
      <c r="F28" s="2">
        <f>jun!J29</f>
        <v>2</v>
      </c>
      <c r="G28" s="2">
        <f>jul!M29</f>
        <v>6</v>
      </c>
      <c r="H28" s="2">
        <f>aug!K29</f>
        <v>4</v>
      </c>
      <c r="I28" s="2">
        <f>sep!J29</f>
        <v>5</v>
      </c>
      <c r="J28" s="2">
        <f>okt!H29</f>
        <v>2</v>
      </c>
      <c r="K28" s="2">
        <v>20</v>
      </c>
      <c r="L28" s="2"/>
      <c r="M28" s="2">
        <v>5</v>
      </c>
      <c r="N28" s="2">
        <v>40</v>
      </c>
      <c r="O28" s="67">
        <v>15</v>
      </c>
      <c r="P28" s="26">
        <f>SUM(B28:O28)</f>
        <v>111</v>
      </c>
      <c r="Q28" s="34"/>
      <c r="R28" s="37">
        <f t="shared" si="2"/>
        <v>12.4</v>
      </c>
      <c r="S28" s="37">
        <f t="shared" si="3"/>
        <v>64</v>
      </c>
      <c r="T28" s="32">
        <f t="shared" si="0"/>
        <v>76.400000000000006</v>
      </c>
      <c r="U28" s="24">
        <v>0.4</v>
      </c>
      <c r="V28" s="65">
        <v>73.2</v>
      </c>
      <c r="W28" s="39"/>
      <c r="X28" s="39"/>
      <c r="Y28" s="70">
        <f t="shared" si="4"/>
        <v>149.60000000000002</v>
      </c>
      <c r="Z28" s="71">
        <v>65</v>
      </c>
      <c r="AA28" s="71">
        <v>80</v>
      </c>
      <c r="AB28" s="71">
        <f t="shared" si="5"/>
        <v>145</v>
      </c>
    </row>
    <row r="29" spans="1:28" ht="18.75" thickBot="1" x14ac:dyDescent="0.3">
      <c r="A29" s="78" t="s">
        <v>9</v>
      </c>
      <c r="B29" s="2">
        <f>feb!H30</f>
        <v>0</v>
      </c>
      <c r="C29" s="2">
        <f>mrt!K30</f>
        <v>0</v>
      </c>
      <c r="D29" s="2">
        <f>apr!K30</f>
        <v>2</v>
      </c>
      <c r="E29" s="2">
        <f>mei!L30</f>
        <v>3</v>
      </c>
      <c r="F29" s="2">
        <f>jun!J30</f>
        <v>2</v>
      </c>
      <c r="G29" s="2">
        <f>jul!M30</f>
        <v>2</v>
      </c>
      <c r="H29" s="2">
        <f>aug!K30</f>
        <v>0</v>
      </c>
      <c r="I29" s="2">
        <f>sep!J30</f>
        <v>2</v>
      </c>
      <c r="J29" s="2">
        <f>okt!H30</f>
        <v>3</v>
      </c>
      <c r="K29" s="2">
        <v>20</v>
      </c>
      <c r="L29" s="2"/>
      <c r="M29" s="2">
        <v>5</v>
      </c>
      <c r="N29" s="2"/>
      <c r="O29" s="67"/>
      <c r="P29" s="26">
        <f t="shared" si="1"/>
        <v>39</v>
      </c>
      <c r="Q29" s="34"/>
      <c r="R29" s="37">
        <f t="shared" si="2"/>
        <v>5.6</v>
      </c>
      <c r="S29" s="37">
        <f t="shared" si="3"/>
        <v>20</v>
      </c>
      <c r="T29" s="32">
        <f t="shared" si="0"/>
        <v>25.6</v>
      </c>
      <c r="U29" s="24"/>
      <c r="V29" s="65">
        <v>68.8</v>
      </c>
      <c r="W29" s="39">
        <v>60</v>
      </c>
      <c r="X29" s="39"/>
      <c r="Y29" s="70">
        <f t="shared" si="4"/>
        <v>34.400000000000006</v>
      </c>
      <c r="Z29" s="71">
        <v>75</v>
      </c>
      <c r="AA29" s="71">
        <v>25</v>
      </c>
      <c r="AB29" s="71">
        <f t="shared" si="5"/>
        <v>100</v>
      </c>
    </row>
    <row r="30" spans="1:28" ht="18.75" thickBot="1" x14ac:dyDescent="0.3">
      <c r="A30" s="81" t="s">
        <v>159</v>
      </c>
      <c r="B30" s="2">
        <f>feb!H31</f>
        <v>1</v>
      </c>
      <c r="C30" s="2">
        <f>mrt!K31</f>
        <v>1</v>
      </c>
      <c r="D30" s="2">
        <f>apr!K31</f>
        <v>3</v>
      </c>
      <c r="E30" s="2">
        <f>mei!L31</f>
        <v>3</v>
      </c>
      <c r="F30" s="2">
        <f>jun!J31</f>
        <v>0</v>
      </c>
      <c r="G30" s="2">
        <f>jul!M31</f>
        <v>0</v>
      </c>
      <c r="H30" s="2">
        <f>aug!K31</f>
        <v>0</v>
      </c>
      <c r="I30" s="2">
        <f>sep!J31</f>
        <v>1</v>
      </c>
      <c r="J30" s="2">
        <f>okt!H31</f>
        <v>0</v>
      </c>
      <c r="K30" s="2"/>
      <c r="L30" s="2"/>
      <c r="M30" s="2"/>
      <c r="N30" s="2"/>
      <c r="O30" s="67"/>
      <c r="P30" s="26">
        <f t="shared" si="1"/>
        <v>9</v>
      </c>
      <c r="Q30" s="34"/>
      <c r="R30" s="37">
        <f>(SUM(B30:J30))*40/100 + (Q30)</f>
        <v>3.6</v>
      </c>
      <c r="S30" s="37">
        <f t="shared" ref="S30" si="6">SUM(K30:O30)*80/100</f>
        <v>0</v>
      </c>
      <c r="T30" s="32">
        <f t="shared" ref="T30" si="7">R30+S30</f>
        <v>3.6</v>
      </c>
      <c r="U30" s="24"/>
      <c r="V30" s="65"/>
      <c r="W30" s="39"/>
      <c r="X30" s="39"/>
      <c r="Y30" s="64">
        <f t="shared" si="4"/>
        <v>3.6</v>
      </c>
      <c r="Z30" s="51"/>
      <c r="AA30" s="51"/>
      <c r="AB30" s="51">
        <f t="shared" si="5"/>
        <v>0</v>
      </c>
    </row>
    <row r="31" spans="1:28" ht="18.75" thickBot="1" x14ac:dyDescent="0.3">
      <c r="A31" s="78" t="s">
        <v>10</v>
      </c>
      <c r="B31" s="2">
        <f>feb!H32</f>
        <v>1</v>
      </c>
      <c r="C31" s="2">
        <f>mrt!K32</f>
        <v>3</v>
      </c>
      <c r="D31" s="2">
        <f>apr!K32</f>
        <v>4</v>
      </c>
      <c r="E31" s="2">
        <f>mei!L32</f>
        <v>6</v>
      </c>
      <c r="F31" s="2">
        <f>jun!J32</f>
        <v>3</v>
      </c>
      <c r="G31" s="2">
        <f>jul!M32</f>
        <v>5</v>
      </c>
      <c r="H31" s="2">
        <f>aug!K32</f>
        <v>4</v>
      </c>
      <c r="I31" s="2">
        <f>sep!J32</f>
        <v>5</v>
      </c>
      <c r="J31" s="2">
        <f>okt!H32</f>
        <v>2</v>
      </c>
      <c r="K31" s="2">
        <v>20</v>
      </c>
      <c r="L31" s="2">
        <v>40</v>
      </c>
      <c r="M31" s="2">
        <v>5</v>
      </c>
      <c r="N31" s="2">
        <v>20</v>
      </c>
      <c r="O31" s="67"/>
      <c r="P31" s="26">
        <f t="shared" si="1"/>
        <v>118</v>
      </c>
      <c r="Q31" s="34"/>
      <c r="R31" s="37">
        <f t="shared" si="2"/>
        <v>13.2</v>
      </c>
      <c r="S31" s="37">
        <f t="shared" si="3"/>
        <v>68</v>
      </c>
      <c r="T31" s="32">
        <f t="shared" si="0"/>
        <v>81.2</v>
      </c>
      <c r="U31" s="24">
        <v>97</v>
      </c>
      <c r="V31" s="65">
        <v>189</v>
      </c>
      <c r="W31" s="39">
        <v>135</v>
      </c>
      <c r="X31" s="39"/>
      <c r="Y31" s="70">
        <f t="shared" si="4"/>
        <v>135.19999999999999</v>
      </c>
      <c r="Z31" s="71">
        <v>70</v>
      </c>
      <c r="AA31" s="71">
        <v>85</v>
      </c>
      <c r="AB31" s="71">
        <f t="shared" si="5"/>
        <v>155</v>
      </c>
    </row>
    <row r="32" spans="1:28" ht="18.75" thickBot="1" x14ac:dyDescent="0.3">
      <c r="A32" s="78" t="s">
        <v>117</v>
      </c>
      <c r="B32" s="2">
        <f>feb!H33</f>
        <v>1</v>
      </c>
      <c r="C32" s="2">
        <f>mrt!K33</f>
        <v>1</v>
      </c>
      <c r="D32" s="2">
        <f>apr!K33</f>
        <v>3</v>
      </c>
      <c r="E32" s="2">
        <f>mei!L33</f>
        <v>0</v>
      </c>
      <c r="F32" s="2">
        <f>jun!J33</f>
        <v>2</v>
      </c>
      <c r="G32" s="2">
        <f>jul!M33</f>
        <v>3</v>
      </c>
      <c r="H32" s="2">
        <f>aug!K33</f>
        <v>1</v>
      </c>
      <c r="I32" s="2">
        <f>sep!J33</f>
        <v>3</v>
      </c>
      <c r="J32" s="2">
        <f>okt!H33</f>
        <v>2</v>
      </c>
      <c r="K32" s="2"/>
      <c r="L32" s="2"/>
      <c r="M32" s="2">
        <v>5</v>
      </c>
      <c r="N32" s="2">
        <v>20</v>
      </c>
      <c r="O32" s="67">
        <v>10</v>
      </c>
      <c r="P32" s="26">
        <f t="shared" si="1"/>
        <v>41</v>
      </c>
      <c r="Q32" s="34"/>
      <c r="R32" s="37">
        <f t="shared" si="2"/>
        <v>6.4</v>
      </c>
      <c r="S32" s="37">
        <f t="shared" si="3"/>
        <v>28</v>
      </c>
      <c r="T32" s="32">
        <f t="shared" si="0"/>
        <v>34.4</v>
      </c>
      <c r="U32" s="24"/>
      <c r="V32" s="65">
        <v>42.4</v>
      </c>
      <c r="W32" s="39">
        <v>42.4</v>
      </c>
      <c r="X32" s="39">
        <v>34.4</v>
      </c>
      <c r="Y32" s="70">
        <f t="shared" si="4"/>
        <v>0</v>
      </c>
      <c r="Z32" s="71">
        <v>30</v>
      </c>
      <c r="AA32" s="71">
        <v>35</v>
      </c>
      <c r="AB32" s="71">
        <f t="shared" si="5"/>
        <v>65</v>
      </c>
    </row>
    <row r="33" spans="1:30" ht="18.75" thickBot="1" x14ac:dyDescent="0.3">
      <c r="A33" s="78" t="s">
        <v>90</v>
      </c>
      <c r="B33" s="2">
        <f>feb!H34</f>
        <v>2</v>
      </c>
      <c r="C33" s="2">
        <f>mrt!K34</f>
        <v>2</v>
      </c>
      <c r="D33" s="2">
        <f>apr!K34</f>
        <v>3</v>
      </c>
      <c r="E33" s="2">
        <f>mei!L34</f>
        <v>4</v>
      </c>
      <c r="F33" s="2">
        <f>jun!J34</f>
        <v>4</v>
      </c>
      <c r="G33" s="2">
        <f>jul!M34</f>
        <v>1</v>
      </c>
      <c r="H33" s="2">
        <f>aug!K34</f>
        <v>2</v>
      </c>
      <c r="I33" s="2">
        <f>sep!J34</f>
        <v>2</v>
      </c>
      <c r="J33" s="2">
        <f>okt!H34</f>
        <v>0</v>
      </c>
      <c r="K33" s="2"/>
      <c r="L33" s="2"/>
      <c r="M33" s="2">
        <v>5</v>
      </c>
      <c r="N33" s="2">
        <v>20</v>
      </c>
      <c r="O33" s="67"/>
      <c r="P33" s="26">
        <f t="shared" si="1"/>
        <v>45</v>
      </c>
      <c r="Q33" s="34"/>
      <c r="R33" s="37">
        <f t="shared" si="2"/>
        <v>8</v>
      </c>
      <c r="S33" s="37">
        <f t="shared" si="3"/>
        <v>20</v>
      </c>
      <c r="T33" s="32">
        <f t="shared" si="0"/>
        <v>28</v>
      </c>
      <c r="U33" s="24"/>
      <c r="V33" s="65">
        <v>40.799999999999997</v>
      </c>
      <c r="W33" s="39">
        <v>40.799999999999997</v>
      </c>
      <c r="X33" s="39"/>
      <c r="Y33" s="70">
        <f t="shared" si="4"/>
        <v>28</v>
      </c>
      <c r="Z33" s="71">
        <v>30</v>
      </c>
      <c r="AA33" s="71">
        <v>25</v>
      </c>
      <c r="AB33" s="71">
        <f t="shared" si="5"/>
        <v>55</v>
      </c>
    </row>
    <row r="34" spans="1:30" ht="18.75" thickBot="1" x14ac:dyDescent="0.3">
      <c r="A34" s="78" t="s">
        <v>107</v>
      </c>
      <c r="B34" s="2">
        <f>feb!H35</f>
        <v>0</v>
      </c>
      <c r="C34" s="2">
        <f>mrt!K35</f>
        <v>0</v>
      </c>
      <c r="D34" s="2">
        <f>apr!K35</f>
        <v>0</v>
      </c>
      <c r="E34" s="2">
        <f>mei!L35</f>
        <v>0</v>
      </c>
      <c r="F34" s="2">
        <f>jun!J35</f>
        <v>1</v>
      </c>
      <c r="G34" s="2">
        <f>jul!M35</f>
        <v>0</v>
      </c>
      <c r="H34" s="2">
        <f>aug!K35</f>
        <v>4</v>
      </c>
      <c r="I34" s="2">
        <f>sep!J35</f>
        <v>2</v>
      </c>
      <c r="J34" s="2">
        <f>okt!H35</f>
        <v>1</v>
      </c>
      <c r="K34" s="2">
        <v>20</v>
      </c>
      <c r="L34" s="2"/>
      <c r="M34" s="2">
        <v>5</v>
      </c>
      <c r="N34" s="2">
        <v>20</v>
      </c>
      <c r="O34" s="67">
        <v>10</v>
      </c>
      <c r="P34" s="26">
        <f>SUM(B34:O34)</f>
        <v>63</v>
      </c>
      <c r="Q34" s="34"/>
      <c r="R34" s="37">
        <f t="shared" si="2"/>
        <v>3.2</v>
      </c>
      <c r="S34" s="37">
        <f t="shared" si="3"/>
        <v>44</v>
      </c>
      <c r="T34" s="32">
        <f t="shared" si="0"/>
        <v>47.2</v>
      </c>
      <c r="U34" s="24"/>
      <c r="V34" s="65">
        <v>17.600000000000001</v>
      </c>
      <c r="W34" s="39"/>
      <c r="X34" s="39">
        <v>60</v>
      </c>
      <c r="Y34" s="70">
        <f t="shared" si="4"/>
        <v>4.8000000000000114</v>
      </c>
      <c r="Z34" s="71">
        <v>10</v>
      </c>
      <c r="AA34" s="71">
        <v>55</v>
      </c>
      <c r="AB34" s="71">
        <f t="shared" si="5"/>
        <v>65</v>
      </c>
    </row>
    <row r="35" spans="1:30" ht="18.75" thickBot="1" x14ac:dyDescent="0.3">
      <c r="A35" s="78" t="s">
        <v>109</v>
      </c>
      <c r="B35" s="2">
        <f>feb!H36</f>
        <v>2</v>
      </c>
      <c r="C35" s="2">
        <f>mrt!K36</f>
        <v>2</v>
      </c>
      <c r="D35" s="2">
        <f>apr!K36</f>
        <v>1</v>
      </c>
      <c r="E35" s="2">
        <f>mei!L36</f>
        <v>1</v>
      </c>
      <c r="F35" s="2">
        <f>jun!J36</f>
        <v>0</v>
      </c>
      <c r="G35" s="2">
        <f>jul!M36</f>
        <v>3</v>
      </c>
      <c r="H35" s="2">
        <f>aug!K36</f>
        <v>1</v>
      </c>
      <c r="I35" s="2">
        <f>sep!J36</f>
        <v>1</v>
      </c>
      <c r="J35" s="2">
        <f>okt!H36</f>
        <v>2</v>
      </c>
      <c r="K35" s="2"/>
      <c r="L35" s="2"/>
      <c r="M35" s="2"/>
      <c r="N35" s="2">
        <v>20</v>
      </c>
      <c r="O35" s="67"/>
      <c r="P35" s="26">
        <f t="shared" si="1"/>
        <v>33</v>
      </c>
      <c r="Q35" s="34"/>
      <c r="R35" s="37">
        <f t="shared" si="2"/>
        <v>5.2</v>
      </c>
      <c r="S35" s="37">
        <f t="shared" si="3"/>
        <v>16</v>
      </c>
      <c r="T35" s="32">
        <f t="shared" si="0"/>
        <v>21.2</v>
      </c>
      <c r="U35" s="40">
        <v>2.9</v>
      </c>
      <c r="V35" s="65">
        <v>29.3</v>
      </c>
      <c r="W35" s="39">
        <v>29.3</v>
      </c>
      <c r="X35" s="39"/>
      <c r="Y35" s="70">
        <f t="shared" si="4"/>
        <v>21.2</v>
      </c>
      <c r="Z35" s="71">
        <v>15</v>
      </c>
      <c r="AA35" s="71">
        <v>20</v>
      </c>
      <c r="AB35" s="71">
        <f t="shared" si="5"/>
        <v>35</v>
      </c>
    </row>
    <row r="36" spans="1:30" ht="18.75" thickBot="1" x14ac:dyDescent="0.3">
      <c r="A36" s="78" t="s">
        <v>119</v>
      </c>
      <c r="B36" s="2">
        <f>feb!H37</f>
        <v>1</v>
      </c>
      <c r="C36" s="2">
        <f>mrt!K37</f>
        <v>1</v>
      </c>
      <c r="D36" s="2">
        <f>apr!K37</f>
        <v>1</v>
      </c>
      <c r="E36" s="2">
        <f>mei!L37</f>
        <v>0</v>
      </c>
      <c r="F36" s="2">
        <f>jun!J37</f>
        <v>1</v>
      </c>
      <c r="G36" s="2">
        <f>jul!M37</f>
        <v>3</v>
      </c>
      <c r="H36" s="2">
        <f>aug!K37</f>
        <v>1</v>
      </c>
      <c r="I36" s="2">
        <f>sep!J37</f>
        <v>1</v>
      </c>
      <c r="J36" s="2">
        <f>okt!H37</f>
        <v>0</v>
      </c>
      <c r="K36" s="2"/>
      <c r="L36" s="2"/>
      <c r="M36" s="2">
        <v>5</v>
      </c>
      <c r="N36" s="2"/>
      <c r="O36" s="67"/>
      <c r="P36" s="26">
        <f t="shared" si="1"/>
        <v>14</v>
      </c>
      <c r="Q36" s="34"/>
      <c r="R36" s="37">
        <f t="shared" si="2"/>
        <v>3.6</v>
      </c>
      <c r="S36" s="37">
        <f t="shared" si="3"/>
        <v>4</v>
      </c>
      <c r="T36" s="32">
        <f t="shared" si="0"/>
        <v>7.6</v>
      </c>
      <c r="U36" s="40"/>
      <c r="V36" s="65">
        <v>15.2</v>
      </c>
      <c r="W36" s="39"/>
      <c r="X36" s="39"/>
      <c r="Y36" s="64">
        <f t="shared" si="4"/>
        <v>22.799999999999997</v>
      </c>
      <c r="Z36" s="51">
        <v>0</v>
      </c>
      <c r="AA36" s="51">
        <v>5</v>
      </c>
      <c r="AB36" s="51">
        <f t="shared" si="5"/>
        <v>5</v>
      </c>
    </row>
    <row r="37" spans="1:30" ht="18.75" thickBot="1" x14ac:dyDescent="0.3">
      <c r="A37" s="78" t="s">
        <v>131</v>
      </c>
      <c r="B37" s="2">
        <f>feb!H38</f>
        <v>1</v>
      </c>
      <c r="C37" s="2">
        <f>mrt!K38</f>
        <v>1</v>
      </c>
      <c r="D37" s="2">
        <f>apr!K38</f>
        <v>3</v>
      </c>
      <c r="E37" s="2">
        <f>mei!L38</f>
        <v>4</v>
      </c>
      <c r="F37" s="2">
        <f>jun!J38</f>
        <v>1</v>
      </c>
      <c r="G37" s="2">
        <f>jul!M38</f>
        <v>0</v>
      </c>
      <c r="H37" s="2">
        <f>aug!K38</f>
        <v>3</v>
      </c>
      <c r="I37" s="2">
        <f>sep!J38</f>
        <v>0</v>
      </c>
      <c r="J37" s="2">
        <f>okt!H38</f>
        <v>0</v>
      </c>
      <c r="K37" s="2"/>
      <c r="L37" s="2"/>
      <c r="M37" s="2">
        <v>5</v>
      </c>
      <c r="N37" s="2">
        <v>10</v>
      </c>
      <c r="O37" s="67"/>
      <c r="P37" s="26">
        <f t="shared" si="1"/>
        <v>28</v>
      </c>
      <c r="Q37" s="34"/>
      <c r="R37" s="37">
        <f t="shared" si="2"/>
        <v>5.2</v>
      </c>
      <c r="S37" s="37">
        <f t="shared" si="3"/>
        <v>12</v>
      </c>
      <c r="T37" s="32">
        <f t="shared" si="0"/>
        <v>17.2</v>
      </c>
      <c r="U37" s="40"/>
      <c r="V37" s="65">
        <v>31.2</v>
      </c>
      <c r="W37" s="39">
        <v>31.2</v>
      </c>
      <c r="X37" s="39">
        <v>17.2</v>
      </c>
      <c r="Y37" s="70">
        <f t="shared" si="4"/>
        <v>0</v>
      </c>
      <c r="Z37" s="71">
        <v>20</v>
      </c>
      <c r="AA37" s="71">
        <v>15</v>
      </c>
      <c r="AB37" s="71">
        <f t="shared" si="5"/>
        <v>35</v>
      </c>
    </row>
    <row r="38" spans="1:30" ht="18.75" thickBot="1" x14ac:dyDescent="0.3">
      <c r="A38" s="78" t="s">
        <v>82</v>
      </c>
      <c r="B38" s="2">
        <f>feb!H39</f>
        <v>0</v>
      </c>
      <c r="C38" s="2">
        <f>mrt!K39</f>
        <v>0</v>
      </c>
      <c r="D38" s="2">
        <f>apr!K39</f>
        <v>0</v>
      </c>
      <c r="E38" s="2">
        <f>mei!L39</f>
        <v>0</v>
      </c>
      <c r="F38" s="2">
        <f>jun!J39</f>
        <v>0</v>
      </c>
      <c r="G38" s="2">
        <f>jul!M39</f>
        <v>0</v>
      </c>
      <c r="H38" s="2">
        <f>aug!K39</f>
        <v>0</v>
      </c>
      <c r="I38" s="2">
        <f>sep!J39</f>
        <v>0</v>
      </c>
      <c r="J38" s="2">
        <f>okt!H39</f>
        <v>0</v>
      </c>
      <c r="K38" s="2"/>
      <c r="L38" s="2"/>
      <c r="M38" s="2"/>
      <c r="N38" s="2"/>
      <c r="O38" s="67"/>
      <c r="P38" s="26">
        <f t="shared" si="1"/>
        <v>0</v>
      </c>
      <c r="Q38" s="34"/>
      <c r="R38" s="37">
        <f t="shared" si="2"/>
        <v>0</v>
      </c>
      <c r="S38" s="37">
        <f t="shared" si="3"/>
        <v>0</v>
      </c>
      <c r="T38" s="32">
        <f t="shared" si="0"/>
        <v>0</v>
      </c>
      <c r="U38" s="24">
        <v>8.4</v>
      </c>
      <c r="V38" s="65">
        <v>8.4</v>
      </c>
      <c r="W38" s="39"/>
      <c r="X38" s="39"/>
      <c r="Y38" s="64">
        <f t="shared" si="4"/>
        <v>8.4</v>
      </c>
      <c r="Z38" s="51"/>
      <c r="AA38" s="51"/>
      <c r="AB38" s="51">
        <f t="shared" si="5"/>
        <v>0</v>
      </c>
    </row>
    <row r="39" spans="1:30" ht="18.75" thickBot="1" x14ac:dyDescent="0.3">
      <c r="A39" s="78" t="s">
        <v>103</v>
      </c>
      <c r="B39" s="2">
        <f>feb!H40</f>
        <v>1</v>
      </c>
      <c r="C39" s="2">
        <f>mrt!K40</f>
        <v>1</v>
      </c>
      <c r="D39" s="2">
        <f>apr!K40</f>
        <v>3</v>
      </c>
      <c r="E39" s="2">
        <f>mei!L40</f>
        <v>4</v>
      </c>
      <c r="F39" s="2">
        <f>jun!J40</f>
        <v>3</v>
      </c>
      <c r="G39" s="2">
        <f>jul!M40</f>
        <v>5</v>
      </c>
      <c r="H39" s="2">
        <f>aug!K40</f>
        <v>3</v>
      </c>
      <c r="I39" s="2">
        <f>sep!J40</f>
        <v>2</v>
      </c>
      <c r="J39" s="2">
        <f>okt!H40</f>
        <v>0</v>
      </c>
      <c r="K39" s="2"/>
      <c r="L39" s="2">
        <v>40</v>
      </c>
      <c r="M39" s="2"/>
      <c r="N39" s="2">
        <v>10</v>
      </c>
      <c r="O39" s="67"/>
      <c r="P39" s="26">
        <f t="shared" si="1"/>
        <v>72</v>
      </c>
      <c r="Q39" s="34"/>
      <c r="R39" s="37">
        <f t="shared" si="2"/>
        <v>8.8000000000000007</v>
      </c>
      <c r="S39" s="37">
        <f t="shared" si="3"/>
        <v>40</v>
      </c>
      <c r="T39" s="32">
        <f t="shared" si="0"/>
        <v>48.8</v>
      </c>
      <c r="U39" s="24"/>
      <c r="V39" s="65">
        <v>38.4</v>
      </c>
      <c r="W39" s="39"/>
      <c r="X39" s="39">
        <v>87.2</v>
      </c>
      <c r="Y39" s="70">
        <f t="shared" si="4"/>
        <v>0</v>
      </c>
      <c r="Z39" s="71">
        <v>20</v>
      </c>
      <c r="AA39" s="71">
        <v>50</v>
      </c>
      <c r="AB39" s="71">
        <f t="shared" si="5"/>
        <v>70</v>
      </c>
    </row>
    <row r="40" spans="1:30" ht="18.75" thickBot="1" x14ac:dyDescent="0.3">
      <c r="A40" s="78" t="s">
        <v>11</v>
      </c>
      <c r="B40" s="2">
        <f>feb!H41</f>
        <v>0</v>
      </c>
      <c r="C40" s="2">
        <f>mrt!K41</f>
        <v>0</v>
      </c>
      <c r="D40" s="2">
        <f>apr!K41</f>
        <v>0</v>
      </c>
      <c r="E40" s="2">
        <f>mei!L41</f>
        <v>0</v>
      </c>
      <c r="F40" s="2">
        <f>jun!J41</f>
        <v>0</v>
      </c>
      <c r="G40" s="2">
        <f>jul!M41</f>
        <v>0</v>
      </c>
      <c r="H40" s="2">
        <f>aug!K41</f>
        <v>0</v>
      </c>
      <c r="I40" s="2">
        <f>sep!J41</f>
        <v>0</v>
      </c>
      <c r="J40" s="2">
        <f>okt!H41</f>
        <v>0</v>
      </c>
      <c r="K40" s="2"/>
      <c r="L40" s="2"/>
      <c r="M40" s="2"/>
      <c r="N40" s="2"/>
      <c r="O40" s="67"/>
      <c r="P40" s="26">
        <f t="shared" si="1"/>
        <v>0</v>
      </c>
      <c r="Q40" s="34"/>
      <c r="R40" s="37">
        <f t="shared" si="2"/>
        <v>0</v>
      </c>
      <c r="S40" s="37">
        <f t="shared" si="3"/>
        <v>0</v>
      </c>
      <c r="T40" s="32">
        <f t="shared" si="0"/>
        <v>0</v>
      </c>
      <c r="U40" s="24">
        <v>106.2</v>
      </c>
      <c r="V40" s="65">
        <v>115</v>
      </c>
      <c r="W40" s="39"/>
      <c r="X40" s="39"/>
      <c r="Y40" s="64">
        <f t="shared" si="4"/>
        <v>115</v>
      </c>
      <c r="Z40" s="71">
        <v>10</v>
      </c>
      <c r="AA40" s="51">
        <v>0</v>
      </c>
      <c r="AB40" s="51">
        <f t="shared" si="5"/>
        <v>10</v>
      </c>
      <c r="AD40" s="75"/>
    </row>
    <row r="41" spans="1:30" ht="18.75" thickBot="1" x14ac:dyDescent="0.3">
      <c r="A41" s="78" t="s">
        <v>87</v>
      </c>
      <c r="B41" s="2">
        <f>feb!H42</f>
        <v>0</v>
      </c>
      <c r="C41" s="2">
        <f>mrt!K42</f>
        <v>0</v>
      </c>
      <c r="D41" s="2">
        <f>apr!K42</f>
        <v>3</v>
      </c>
      <c r="E41" s="2">
        <f>mei!L42</f>
        <v>4</v>
      </c>
      <c r="F41" s="2">
        <f>jun!J42</f>
        <v>3</v>
      </c>
      <c r="G41" s="2">
        <f>jul!M42</f>
        <v>3</v>
      </c>
      <c r="H41" s="2">
        <f>aug!K42</f>
        <v>3</v>
      </c>
      <c r="I41" s="2">
        <f>sep!J42</f>
        <v>2</v>
      </c>
      <c r="J41" s="2">
        <f>okt!H42</f>
        <v>1</v>
      </c>
      <c r="K41" s="2"/>
      <c r="L41" s="2"/>
      <c r="M41" s="2"/>
      <c r="N41" s="2"/>
      <c r="O41" s="67"/>
      <c r="P41" s="26">
        <f t="shared" si="1"/>
        <v>19</v>
      </c>
      <c r="Q41" s="34"/>
      <c r="R41" s="37">
        <f t="shared" si="2"/>
        <v>7.6</v>
      </c>
      <c r="S41" s="37">
        <f t="shared" si="3"/>
        <v>0</v>
      </c>
      <c r="T41" s="32">
        <f t="shared" si="0"/>
        <v>7.6</v>
      </c>
      <c r="U41" s="24"/>
      <c r="V41" s="65">
        <v>12</v>
      </c>
      <c r="W41" s="39"/>
      <c r="X41" s="39"/>
      <c r="Y41" s="64">
        <f t="shared" si="4"/>
        <v>19.600000000000001</v>
      </c>
      <c r="Z41" s="51">
        <v>0</v>
      </c>
      <c r="AA41" s="51">
        <v>0</v>
      </c>
      <c r="AB41" s="51">
        <f t="shared" si="5"/>
        <v>0</v>
      </c>
    </row>
    <row r="42" spans="1:30" ht="18.75" thickBot="1" x14ac:dyDescent="0.3">
      <c r="A42" s="78" t="s">
        <v>12</v>
      </c>
      <c r="B42" s="2">
        <f>feb!H43</f>
        <v>0</v>
      </c>
      <c r="C42" s="2">
        <f>mrt!K43</f>
        <v>0</v>
      </c>
      <c r="D42" s="2">
        <f>apr!K43</f>
        <v>0</v>
      </c>
      <c r="E42" s="2">
        <f>mei!L43</f>
        <v>2</v>
      </c>
      <c r="F42" s="2">
        <f>jun!J43</f>
        <v>1</v>
      </c>
      <c r="G42" s="2">
        <f>jul!M43</f>
        <v>2</v>
      </c>
      <c r="H42" s="2">
        <f>aug!K43</f>
        <v>1</v>
      </c>
      <c r="I42" s="2">
        <f>sep!J43</f>
        <v>1</v>
      </c>
      <c r="J42" s="2">
        <f>okt!H43</f>
        <v>1</v>
      </c>
      <c r="K42" s="2"/>
      <c r="L42" s="2">
        <v>40</v>
      </c>
      <c r="M42" s="2">
        <v>5</v>
      </c>
      <c r="N42" s="2">
        <v>20</v>
      </c>
      <c r="O42" s="67">
        <v>15</v>
      </c>
      <c r="P42" s="26">
        <f>SUM(B42:O42)</f>
        <v>88</v>
      </c>
      <c r="Q42" s="34"/>
      <c r="R42" s="37">
        <f t="shared" si="2"/>
        <v>3.2</v>
      </c>
      <c r="S42" s="37">
        <f t="shared" si="3"/>
        <v>64</v>
      </c>
      <c r="T42" s="32">
        <f t="shared" si="0"/>
        <v>67.2</v>
      </c>
      <c r="U42" s="24"/>
      <c r="V42" s="65">
        <v>68.8</v>
      </c>
      <c r="W42" s="39"/>
      <c r="X42" s="39">
        <v>112</v>
      </c>
      <c r="Y42" s="70">
        <f t="shared" si="4"/>
        <v>24</v>
      </c>
      <c r="Z42" s="71">
        <v>65</v>
      </c>
      <c r="AA42" s="71">
        <v>80</v>
      </c>
      <c r="AB42" s="71">
        <f t="shared" si="5"/>
        <v>145</v>
      </c>
    </row>
    <row r="43" spans="1:30" ht="18.75" thickBot="1" x14ac:dyDescent="0.3">
      <c r="A43" s="78" t="s">
        <v>58</v>
      </c>
      <c r="B43" s="2">
        <f>feb!H44</f>
        <v>0</v>
      </c>
      <c r="C43" s="2">
        <f>mrt!K44</f>
        <v>2</v>
      </c>
      <c r="D43" s="2">
        <f>apr!K44</f>
        <v>4</v>
      </c>
      <c r="E43" s="2">
        <f>mei!L44</f>
        <v>5</v>
      </c>
      <c r="F43" s="2">
        <f>jun!J44</f>
        <v>2</v>
      </c>
      <c r="G43" s="2">
        <f>jul!M44</f>
        <v>6</v>
      </c>
      <c r="H43" s="2">
        <f>aug!K44</f>
        <v>4</v>
      </c>
      <c r="I43" s="2">
        <f>sep!J44</f>
        <v>3</v>
      </c>
      <c r="J43" s="2">
        <f>okt!H44</f>
        <v>4</v>
      </c>
      <c r="K43" s="2">
        <v>20</v>
      </c>
      <c r="L43" s="2">
        <v>40</v>
      </c>
      <c r="M43" s="2">
        <v>5</v>
      </c>
      <c r="N43" s="2">
        <v>20</v>
      </c>
      <c r="O43" s="67">
        <v>10</v>
      </c>
      <c r="P43" s="26">
        <f>SUM(B43:O43)</f>
        <v>125</v>
      </c>
      <c r="Q43" s="34"/>
      <c r="R43" s="37">
        <f t="shared" si="2"/>
        <v>12</v>
      </c>
      <c r="S43" s="37">
        <f t="shared" si="3"/>
        <v>76</v>
      </c>
      <c r="T43" s="32">
        <f t="shared" si="0"/>
        <v>88</v>
      </c>
      <c r="U43" s="24"/>
      <c r="V43" s="65">
        <v>56</v>
      </c>
      <c r="W43" s="39"/>
      <c r="X43" s="39">
        <v>144</v>
      </c>
      <c r="Y43" s="70">
        <f t="shared" si="4"/>
        <v>0</v>
      </c>
      <c r="Z43" s="71">
        <v>45</v>
      </c>
      <c r="AA43" s="71">
        <v>95</v>
      </c>
      <c r="AB43" s="71">
        <f t="shared" si="5"/>
        <v>140</v>
      </c>
    </row>
    <row r="44" spans="1:30" ht="18.75" thickBot="1" x14ac:dyDescent="0.3">
      <c r="A44" s="78" t="s">
        <v>129</v>
      </c>
      <c r="B44" s="2">
        <f>feb!H45</f>
        <v>0</v>
      </c>
      <c r="C44" s="2">
        <f>mrt!K45</f>
        <v>0</v>
      </c>
      <c r="D44" s="2">
        <f>apr!K45</f>
        <v>0</v>
      </c>
      <c r="E44" s="2">
        <f>mei!L45</f>
        <v>5</v>
      </c>
      <c r="F44" s="2">
        <f>jun!J45</f>
        <v>3</v>
      </c>
      <c r="G44" s="2">
        <f>jul!M45</f>
        <v>1</v>
      </c>
      <c r="H44" s="2">
        <f>aug!K45</f>
        <v>1</v>
      </c>
      <c r="I44" s="2">
        <f>sep!J45</f>
        <v>2</v>
      </c>
      <c r="J44" s="2">
        <f>okt!H45</f>
        <v>0</v>
      </c>
      <c r="K44" s="2"/>
      <c r="L44" s="2"/>
      <c r="M44" s="2">
        <v>5</v>
      </c>
      <c r="N44" s="2">
        <v>20</v>
      </c>
      <c r="O44" s="67"/>
      <c r="P44" s="26">
        <f t="shared" si="1"/>
        <v>37</v>
      </c>
      <c r="Q44" s="34"/>
      <c r="R44" s="37">
        <f t="shared" si="2"/>
        <v>4.8</v>
      </c>
      <c r="S44" s="37">
        <f t="shared" si="3"/>
        <v>20</v>
      </c>
      <c r="T44" s="32">
        <f t="shared" si="0"/>
        <v>24.8</v>
      </c>
      <c r="U44" s="24"/>
      <c r="V44" s="65">
        <v>23.2</v>
      </c>
      <c r="W44" s="39">
        <v>23.2</v>
      </c>
      <c r="X44" s="39">
        <v>24.8</v>
      </c>
      <c r="Y44" s="70">
        <f t="shared" si="4"/>
        <v>0</v>
      </c>
      <c r="Z44" s="71">
        <v>20</v>
      </c>
      <c r="AA44" s="71">
        <v>25</v>
      </c>
      <c r="AB44" s="71">
        <f t="shared" si="5"/>
        <v>45</v>
      </c>
    </row>
    <row r="45" spans="1:30" ht="18.75" thickBot="1" x14ac:dyDescent="0.3">
      <c r="A45" s="78" t="s">
        <v>91</v>
      </c>
      <c r="B45" s="2">
        <f>feb!H46</f>
        <v>2</v>
      </c>
      <c r="C45" s="2">
        <f>mrt!K46</f>
        <v>1</v>
      </c>
      <c r="D45" s="2">
        <f>apr!K46</f>
        <v>1</v>
      </c>
      <c r="E45" s="2">
        <f>mei!L46</f>
        <v>0</v>
      </c>
      <c r="F45" s="2">
        <f>jun!J46</f>
        <v>2</v>
      </c>
      <c r="G45" s="2">
        <f>jul!M46</f>
        <v>4</v>
      </c>
      <c r="H45" s="2">
        <f>aug!K46</f>
        <v>2</v>
      </c>
      <c r="I45" s="2">
        <f>sep!J46</f>
        <v>3</v>
      </c>
      <c r="J45" s="2">
        <f>okt!H46</f>
        <v>0</v>
      </c>
      <c r="K45" s="2"/>
      <c r="L45" s="2"/>
      <c r="M45" s="2">
        <v>5</v>
      </c>
      <c r="N45" s="2">
        <v>10</v>
      </c>
      <c r="O45" s="67"/>
      <c r="P45" s="26">
        <f t="shared" si="1"/>
        <v>30</v>
      </c>
      <c r="Q45" s="34"/>
      <c r="R45" s="37">
        <f t="shared" si="2"/>
        <v>6</v>
      </c>
      <c r="S45" s="37">
        <f t="shared" si="3"/>
        <v>12</v>
      </c>
      <c r="T45" s="32">
        <f t="shared" si="0"/>
        <v>18</v>
      </c>
      <c r="U45" s="24"/>
      <c r="V45" s="65">
        <v>25.6</v>
      </c>
      <c r="W45" s="39"/>
      <c r="X45" s="39">
        <v>43.6</v>
      </c>
      <c r="Y45" s="70">
        <f t="shared" si="4"/>
        <v>0</v>
      </c>
      <c r="Z45" s="51">
        <v>5</v>
      </c>
      <c r="AA45" s="71">
        <v>15</v>
      </c>
      <c r="AB45" s="71">
        <f t="shared" si="5"/>
        <v>20</v>
      </c>
    </row>
    <row r="46" spans="1:30" ht="18.75" thickBot="1" x14ac:dyDescent="0.3">
      <c r="A46" s="78" t="s">
        <v>130</v>
      </c>
      <c r="B46" s="2">
        <f>feb!H47</f>
        <v>0</v>
      </c>
      <c r="C46" s="2">
        <f>mrt!K47</f>
        <v>0</v>
      </c>
      <c r="D46" s="2">
        <f>apr!K47</f>
        <v>0</v>
      </c>
      <c r="E46" s="2">
        <f>mei!L47</f>
        <v>0</v>
      </c>
      <c r="F46" s="2">
        <f>jun!J47</f>
        <v>0</v>
      </c>
      <c r="G46" s="2">
        <f>jul!M47</f>
        <v>0</v>
      </c>
      <c r="H46" s="2">
        <f>aug!K47</f>
        <v>0</v>
      </c>
      <c r="I46" s="2">
        <f>sep!J47</f>
        <v>0</v>
      </c>
      <c r="J46" s="2">
        <f>okt!H47</f>
        <v>0</v>
      </c>
      <c r="K46" s="2"/>
      <c r="L46" s="2"/>
      <c r="M46" s="2"/>
      <c r="N46" s="2"/>
      <c r="O46" s="67"/>
      <c r="P46" s="26">
        <f t="shared" si="1"/>
        <v>0</v>
      </c>
      <c r="Q46" s="34"/>
      <c r="R46" s="37">
        <f t="shared" si="2"/>
        <v>0</v>
      </c>
      <c r="S46" s="37">
        <f t="shared" si="3"/>
        <v>0</v>
      </c>
      <c r="T46" s="32">
        <f t="shared" si="0"/>
        <v>0</v>
      </c>
      <c r="U46" s="24"/>
      <c r="V46" s="65">
        <v>0</v>
      </c>
      <c r="W46" s="39"/>
      <c r="X46" s="39"/>
      <c r="Y46" s="64">
        <f t="shared" si="4"/>
        <v>0</v>
      </c>
      <c r="Z46" s="51">
        <v>0</v>
      </c>
      <c r="AA46" s="51">
        <v>0</v>
      </c>
      <c r="AB46" s="51">
        <f t="shared" si="5"/>
        <v>0</v>
      </c>
    </row>
    <row r="47" spans="1:30" ht="18.75" thickBot="1" x14ac:dyDescent="0.3">
      <c r="A47" s="78" t="s">
        <v>29</v>
      </c>
      <c r="B47" s="2">
        <f>feb!H48</f>
        <v>0</v>
      </c>
      <c r="C47" s="2">
        <f>mrt!K48</f>
        <v>1</v>
      </c>
      <c r="D47" s="2">
        <f>apr!K48</f>
        <v>2</v>
      </c>
      <c r="E47" s="2">
        <f>mei!L48</f>
        <v>1</v>
      </c>
      <c r="F47" s="2">
        <f>jun!J48</f>
        <v>0</v>
      </c>
      <c r="G47" s="2">
        <f>jul!M48</f>
        <v>0</v>
      </c>
      <c r="H47" s="2">
        <f>aug!K48</f>
        <v>0</v>
      </c>
      <c r="I47" s="2">
        <f>sep!J48</f>
        <v>0</v>
      </c>
      <c r="J47" s="2">
        <f>okt!H48</f>
        <v>0</v>
      </c>
      <c r="K47" s="2"/>
      <c r="L47" s="2"/>
      <c r="M47" s="2">
        <v>5</v>
      </c>
      <c r="N47" s="2">
        <v>20</v>
      </c>
      <c r="O47" s="67"/>
      <c r="P47" s="26">
        <f t="shared" si="1"/>
        <v>29</v>
      </c>
      <c r="Q47" s="34"/>
      <c r="R47" s="37">
        <f t="shared" si="2"/>
        <v>1.6</v>
      </c>
      <c r="S47" s="37">
        <f t="shared" si="3"/>
        <v>20</v>
      </c>
      <c r="T47" s="32">
        <f t="shared" si="0"/>
        <v>21.6</v>
      </c>
      <c r="U47" s="24"/>
      <c r="V47" s="65">
        <v>20.8</v>
      </c>
      <c r="W47" s="39"/>
      <c r="X47" s="39"/>
      <c r="Y47" s="70">
        <f t="shared" si="4"/>
        <v>42.400000000000006</v>
      </c>
      <c r="Z47" s="71">
        <v>20</v>
      </c>
      <c r="AA47" s="71">
        <v>25</v>
      </c>
      <c r="AB47" s="71">
        <f t="shared" si="5"/>
        <v>45</v>
      </c>
    </row>
    <row r="48" spans="1:30" ht="18.75" thickBot="1" x14ac:dyDescent="0.3">
      <c r="A48" s="78" t="s">
        <v>73</v>
      </c>
      <c r="B48" s="2">
        <f>feb!H49</f>
        <v>0</v>
      </c>
      <c r="C48" s="2">
        <f>mrt!K49</f>
        <v>0</v>
      </c>
      <c r="D48" s="2">
        <f>apr!K49</f>
        <v>0</v>
      </c>
      <c r="E48" s="2">
        <f>mei!L49</f>
        <v>0</v>
      </c>
      <c r="F48" s="2">
        <f>jun!J49</f>
        <v>0</v>
      </c>
      <c r="G48" s="2">
        <f>jul!M49</f>
        <v>0</v>
      </c>
      <c r="H48" s="2">
        <f>aug!K49</f>
        <v>0</v>
      </c>
      <c r="I48" s="2">
        <f>sep!J49</f>
        <v>0</v>
      </c>
      <c r="J48" s="2">
        <f>okt!H49</f>
        <v>0</v>
      </c>
      <c r="K48" s="2"/>
      <c r="L48" s="2"/>
      <c r="M48" s="2"/>
      <c r="N48" s="2"/>
      <c r="O48" s="67"/>
      <c r="P48" s="26">
        <f t="shared" si="1"/>
        <v>0</v>
      </c>
      <c r="Q48" s="34"/>
      <c r="R48" s="37">
        <f t="shared" si="2"/>
        <v>0</v>
      </c>
      <c r="S48" s="37">
        <f t="shared" si="3"/>
        <v>0</v>
      </c>
      <c r="T48" s="32">
        <f t="shared" si="0"/>
        <v>0</v>
      </c>
      <c r="U48" s="24">
        <v>16.5</v>
      </c>
      <c r="V48" s="65">
        <v>16.5</v>
      </c>
      <c r="W48" s="39"/>
      <c r="X48" s="39"/>
      <c r="Y48" s="64">
        <f t="shared" si="4"/>
        <v>16.5</v>
      </c>
      <c r="Z48" s="51">
        <v>0</v>
      </c>
      <c r="AA48" s="51">
        <v>0</v>
      </c>
      <c r="AB48" s="51">
        <f t="shared" si="5"/>
        <v>0</v>
      </c>
    </row>
    <row r="49" spans="1:28" ht="18.75" thickBot="1" x14ac:dyDescent="0.3">
      <c r="A49" s="78" t="s">
        <v>13</v>
      </c>
      <c r="B49" s="2">
        <f>feb!H50</f>
        <v>0</v>
      </c>
      <c r="C49" s="2">
        <f>mrt!K50</f>
        <v>0</v>
      </c>
      <c r="D49" s="2">
        <f>apr!K50</f>
        <v>0</v>
      </c>
      <c r="E49" s="2">
        <f>mei!L50</f>
        <v>0</v>
      </c>
      <c r="F49" s="2">
        <f>jun!J50</f>
        <v>0</v>
      </c>
      <c r="G49" s="2">
        <f>jul!M50</f>
        <v>0</v>
      </c>
      <c r="H49" s="2">
        <f>aug!K50</f>
        <v>0</v>
      </c>
      <c r="I49" s="2">
        <f>sep!J50</f>
        <v>0</v>
      </c>
      <c r="J49" s="2">
        <f>okt!H50</f>
        <v>0</v>
      </c>
      <c r="K49" s="2">
        <v>20</v>
      </c>
      <c r="L49" s="2">
        <v>40</v>
      </c>
      <c r="M49" s="2">
        <v>5</v>
      </c>
      <c r="N49" s="2">
        <v>20</v>
      </c>
      <c r="O49" s="67">
        <v>15</v>
      </c>
      <c r="P49" s="26">
        <f>SUM(B49:O49)</f>
        <v>100</v>
      </c>
      <c r="Q49" s="34"/>
      <c r="R49" s="37">
        <f t="shared" si="2"/>
        <v>0</v>
      </c>
      <c r="S49" s="37">
        <f t="shared" si="3"/>
        <v>80</v>
      </c>
      <c r="T49" s="32">
        <f t="shared" si="0"/>
        <v>80</v>
      </c>
      <c r="U49" s="24"/>
      <c r="V49" s="65">
        <v>72</v>
      </c>
      <c r="W49" s="39"/>
      <c r="X49" s="39"/>
      <c r="Y49" s="70">
        <f t="shared" si="4"/>
        <v>152</v>
      </c>
      <c r="Z49" s="71">
        <v>90</v>
      </c>
      <c r="AA49" s="71">
        <v>100</v>
      </c>
      <c r="AB49" s="71">
        <f t="shared" si="5"/>
        <v>190</v>
      </c>
    </row>
    <row r="50" spans="1:28" ht="18.75" thickBot="1" x14ac:dyDescent="0.3">
      <c r="A50" s="78" t="s">
        <v>89</v>
      </c>
      <c r="B50" s="2">
        <f>feb!H51</f>
        <v>0</v>
      </c>
      <c r="C50" s="2">
        <f>mrt!K51</f>
        <v>2</v>
      </c>
      <c r="D50" s="2">
        <f>apr!K51</f>
        <v>4</v>
      </c>
      <c r="E50" s="2">
        <f>mei!L51</f>
        <v>4</v>
      </c>
      <c r="F50" s="2">
        <f>jun!J51</f>
        <v>4</v>
      </c>
      <c r="G50" s="2">
        <f>jul!M51</f>
        <v>3</v>
      </c>
      <c r="H50" s="2">
        <f>aug!K51</f>
        <v>4</v>
      </c>
      <c r="I50" s="2">
        <f>sep!J51</f>
        <v>0</v>
      </c>
      <c r="J50" s="2">
        <f>okt!H51</f>
        <v>1</v>
      </c>
      <c r="K50" s="2"/>
      <c r="L50" s="2"/>
      <c r="M50" s="2">
        <v>5</v>
      </c>
      <c r="N50" s="2">
        <v>10</v>
      </c>
      <c r="O50" s="67">
        <v>10</v>
      </c>
      <c r="P50" s="26">
        <f t="shared" si="1"/>
        <v>37</v>
      </c>
      <c r="Q50" s="34"/>
      <c r="R50" s="37">
        <f t="shared" si="2"/>
        <v>8.8000000000000007</v>
      </c>
      <c r="S50" s="37">
        <f t="shared" si="3"/>
        <v>20</v>
      </c>
      <c r="T50" s="32">
        <f t="shared" si="0"/>
        <v>28.8</v>
      </c>
      <c r="U50" s="24"/>
      <c r="V50" s="65">
        <v>36</v>
      </c>
      <c r="W50" s="39">
        <v>36</v>
      </c>
      <c r="X50" s="39">
        <v>28.8</v>
      </c>
      <c r="Y50" s="70">
        <f t="shared" si="4"/>
        <v>0</v>
      </c>
      <c r="Z50" s="71">
        <v>10</v>
      </c>
      <c r="AA50" s="71">
        <v>25</v>
      </c>
      <c r="AB50" s="71">
        <f t="shared" si="5"/>
        <v>35</v>
      </c>
    </row>
    <row r="51" spans="1:28" ht="18.75" thickBot="1" x14ac:dyDescent="0.3">
      <c r="A51" s="78" t="s">
        <v>14</v>
      </c>
      <c r="B51" s="2">
        <f>feb!H52</f>
        <v>2</v>
      </c>
      <c r="C51" s="2">
        <f>mrt!K52</f>
        <v>4</v>
      </c>
      <c r="D51" s="2">
        <f>apr!K52</f>
        <v>4</v>
      </c>
      <c r="E51" s="2">
        <f>mei!L52</f>
        <v>7</v>
      </c>
      <c r="F51" s="2">
        <f>jun!J52</f>
        <v>4</v>
      </c>
      <c r="G51" s="2">
        <f>jul!M52</f>
        <v>3</v>
      </c>
      <c r="H51" s="2">
        <f>aug!K52</f>
        <v>2</v>
      </c>
      <c r="I51" s="2">
        <f>sep!J52</f>
        <v>3</v>
      </c>
      <c r="J51" s="2">
        <f>okt!H52</f>
        <v>1</v>
      </c>
      <c r="K51" s="2"/>
      <c r="L51" s="2"/>
      <c r="M51" s="2">
        <v>5</v>
      </c>
      <c r="N51" s="2">
        <v>20</v>
      </c>
      <c r="O51" s="67"/>
      <c r="P51" s="26">
        <f t="shared" si="1"/>
        <v>55</v>
      </c>
      <c r="Q51" s="34"/>
      <c r="R51" s="37">
        <f t="shared" si="2"/>
        <v>12</v>
      </c>
      <c r="S51" s="37">
        <f t="shared" si="3"/>
        <v>20</v>
      </c>
      <c r="T51" s="32">
        <f t="shared" si="0"/>
        <v>32</v>
      </c>
      <c r="U51" s="24"/>
      <c r="V51" s="65">
        <v>36</v>
      </c>
      <c r="W51" s="39"/>
      <c r="X51" s="39">
        <v>68</v>
      </c>
      <c r="Y51" s="70">
        <f t="shared" si="4"/>
        <v>0</v>
      </c>
      <c r="Z51" s="71">
        <v>10</v>
      </c>
      <c r="AA51" s="71">
        <v>25</v>
      </c>
      <c r="AB51" s="71">
        <f t="shared" si="5"/>
        <v>35</v>
      </c>
    </row>
    <row r="52" spans="1:28" ht="18.75" thickBot="1" x14ac:dyDescent="0.3">
      <c r="A52" s="78" t="s">
        <v>61</v>
      </c>
      <c r="B52" s="2">
        <f>feb!H53</f>
        <v>0</v>
      </c>
      <c r="C52" s="2">
        <f>mrt!K53</f>
        <v>2</v>
      </c>
      <c r="D52" s="2">
        <f>apr!K53</f>
        <v>4</v>
      </c>
      <c r="E52" s="2">
        <f>mei!L53</f>
        <v>4</v>
      </c>
      <c r="F52" s="2">
        <f>jun!J53</f>
        <v>1</v>
      </c>
      <c r="G52" s="2">
        <f>jul!M53</f>
        <v>2</v>
      </c>
      <c r="H52" s="2">
        <f>aug!K53</f>
        <v>3</v>
      </c>
      <c r="I52" s="2">
        <f>sep!J53</f>
        <v>1</v>
      </c>
      <c r="J52" s="2">
        <f>okt!H53</f>
        <v>3</v>
      </c>
      <c r="K52" s="2"/>
      <c r="L52" s="2"/>
      <c r="M52" s="2">
        <v>5</v>
      </c>
      <c r="N52" s="2">
        <v>20</v>
      </c>
      <c r="O52" s="67">
        <v>10</v>
      </c>
      <c r="P52" s="26">
        <f t="shared" si="1"/>
        <v>45</v>
      </c>
      <c r="Q52" s="34"/>
      <c r="R52" s="37">
        <f t="shared" si="2"/>
        <v>8</v>
      </c>
      <c r="S52" s="37">
        <f t="shared" si="3"/>
        <v>28</v>
      </c>
      <c r="T52" s="32">
        <f t="shared" si="0"/>
        <v>36</v>
      </c>
      <c r="U52" s="24"/>
      <c r="V52" s="65">
        <v>46.4</v>
      </c>
      <c r="W52" s="39"/>
      <c r="X52" s="39"/>
      <c r="Y52" s="70">
        <f t="shared" si="4"/>
        <v>82.4</v>
      </c>
      <c r="Z52" s="71">
        <v>30</v>
      </c>
      <c r="AA52" s="71">
        <v>35</v>
      </c>
      <c r="AB52" s="71">
        <f t="shared" si="5"/>
        <v>65</v>
      </c>
    </row>
    <row r="53" spans="1:28" ht="18.75" thickBot="1" x14ac:dyDescent="0.3">
      <c r="A53" s="78" t="s">
        <v>15</v>
      </c>
      <c r="B53" s="2">
        <f>feb!H54</f>
        <v>0</v>
      </c>
      <c r="C53" s="2">
        <f>mrt!K54</f>
        <v>0</v>
      </c>
      <c r="D53" s="2">
        <f>apr!K54</f>
        <v>3</v>
      </c>
      <c r="E53" s="2">
        <f>mei!L54</f>
        <v>0</v>
      </c>
      <c r="F53" s="2">
        <f>jun!J54</f>
        <v>3</v>
      </c>
      <c r="G53" s="2">
        <f>jul!M54</f>
        <v>3</v>
      </c>
      <c r="H53" s="2">
        <f>aug!K54</f>
        <v>3</v>
      </c>
      <c r="I53" s="2">
        <f>sep!J54</f>
        <v>3</v>
      </c>
      <c r="J53" s="2">
        <f>okt!H54</f>
        <v>1</v>
      </c>
      <c r="K53" s="2"/>
      <c r="L53" s="2"/>
      <c r="M53" s="2"/>
      <c r="N53" s="2">
        <v>20</v>
      </c>
      <c r="O53" s="67"/>
      <c r="P53" s="26">
        <f t="shared" si="1"/>
        <v>36</v>
      </c>
      <c r="Q53" s="34"/>
      <c r="R53" s="37">
        <f t="shared" si="2"/>
        <v>6.4</v>
      </c>
      <c r="S53" s="37">
        <f t="shared" si="3"/>
        <v>16</v>
      </c>
      <c r="T53" s="32">
        <f t="shared" si="0"/>
        <v>22.4</v>
      </c>
      <c r="U53" s="24"/>
      <c r="V53" s="65">
        <v>27.2</v>
      </c>
      <c r="W53" s="39"/>
      <c r="X53" s="39"/>
      <c r="Y53" s="70">
        <f t="shared" si="4"/>
        <v>49.599999999999994</v>
      </c>
      <c r="Z53" s="71">
        <v>20</v>
      </c>
      <c r="AA53" s="71">
        <v>20</v>
      </c>
      <c r="AB53" s="71">
        <f t="shared" si="5"/>
        <v>40</v>
      </c>
    </row>
    <row r="54" spans="1:28" ht="18.75" thickBot="1" x14ac:dyDescent="0.3">
      <c r="A54" s="78" t="s">
        <v>16</v>
      </c>
      <c r="B54" s="2">
        <f>feb!H55</f>
        <v>0</v>
      </c>
      <c r="C54" s="2">
        <f>mrt!K55</f>
        <v>0</v>
      </c>
      <c r="D54" s="2">
        <f>apr!K55</f>
        <v>0</v>
      </c>
      <c r="E54" s="2">
        <f>mei!L55</f>
        <v>0</v>
      </c>
      <c r="F54" s="2">
        <f>jun!J55</f>
        <v>1</v>
      </c>
      <c r="G54" s="2">
        <f>jul!M55</f>
        <v>0</v>
      </c>
      <c r="H54" s="2">
        <f>aug!K55</f>
        <v>0</v>
      </c>
      <c r="I54" s="2">
        <f>sep!J55</f>
        <v>0</v>
      </c>
      <c r="J54" s="2">
        <f>okt!H55</f>
        <v>0</v>
      </c>
      <c r="K54" s="2"/>
      <c r="L54" s="2"/>
      <c r="M54" s="2"/>
      <c r="N54" s="2"/>
      <c r="O54" s="67"/>
      <c r="P54" s="26">
        <f t="shared" si="1"/>
        <v>1</v>
      </c>
      <c r="Q54" s="34"/>
      <c r="R54" s="37">
        <f t="shared" si="2"/>
        <v>0.4</v>
      </c>
      <c r="S54" s="37">
        <f t="shared" si="3"/>
        <v>0</v>
      </c>
      <c r="T54" s="32">
        <f t="shared" si="0"/>
        <v>0.4</v>
      </c>
      <c r="U54" s="24">
        <v>3.6</v>
      </c>
      <c r="V54" s="65">
        <v>3.6</v>
      </c>
      <c r="W54" s="39"/>
      <c r="X54" s="39"/>
      <c r="Y54" s="64">
        <f t="shared" si="4"/>
        <v>4</v>
      </c>
      <c r="Z54" s="51">
        <v>0</v>
      </c>
      <c r="AA54" s="51">
        <v>0</v>
      </c>
      <c r="AB54" s="51">
        <f t="shared" si="5"/>
        <v>0</v>
      </c>
    </row>
    <row r="55" spans="1:28" ht="18.75" thickBot="1" x14ac:dyDescent="0.3">
      <c r="A55" s="78" t="s">
        <v>56</v>
      </c>
      <c r="B55" s="2">
        <f>feb!H56</f>
        <v>1</v>
      </c>
      <c r="C55" s="2">
        <f>mrt!K56</f>
        <v>2</v>
      </c>
      <c r="D55" s="2">
        <f>apr!K56</f>
        <v>3</v>
      </c>
      <c r="E55" s="2">
        <f>mei!L56</f>
        <v>4</v>
      </c>
      <c r="F55" s="2">
        <f>jun!J56</f>
        <v>2</v>
      </c>
      <c r="G55" s="2">
        <f>jul!M56</f>
        <v>5</v>
      </c>
      <c r="H55" s="2">
        <f>aug!K56</f>
        <v>4</v>
      </c>
      <c r="I55" s="2">
        <f>sep!J56</f>
        <v>1</v>
      </c>
      <c r="J55" s="2">
        <f>okt!H56</f>
        <v>0</v>
      </c>
      <c r="K55" s="2"/>
      <c r="L55" s="2">
        <v>20</v>
      </c>
      <c r="M55" s="2"/>
      <c r="N55" s="2">
        <v>10</v>
      </c>
      <c r="O55" s="67"/>
      <c r="P55" s="26">
        <f t="shared" si="1"/>
        <v>52</v>
      </c>
      <c r="Q55" s="34"/>
      <c r="R55" s="37">
        <f t="shared" si="2"/>
        <v>8.8000000000000007</v>
      </c>
      <c r="S55" s="37">
        <f t="shared" si="3"/>
        <v>24</v>
      </c>
      <c r="T55" s="32">
        <f t="shared" si="0"/>
        <v>32.799999999999997</v>
      </c>
      <c r="U55" s="24"/>
      <c r="V55" s="65">
        <v>30.4</v>
      </c>
      <c r="W55" s="39">
        <v>30.4</v>
      </c>
      <c r="X55" s="39">
        <v>32.799999999999997</v>
      </c>
      <c r="Y55" s="70">
        <f t="shared" si="4"/>
        <v>0</v>
      </c>
      <c r="Z55" s="71">
        <v>10</v>
      </c>
      <c r="AA55" s="71">
        <v>30</v>
      </c>
      <c r="AB55" s="71">
        <f t="shared" si="5"/>
        <v>40</v>
      </c>
    </row>
    <row r="56" spans="1:28" ht="18.75" thickBot="1" x14ac:dyDescent="0.3">
      <c r="A56" s="78" t="s">
        <v>28</v>
      </c>
      <c r="B56" s="2">
        <f>feb!H57</f>
        <v>0</v>
      </c>
      <c r="C56" s="2">
        <f>mrt!K57</f>
        <v>0</v>
      </c>
      <c r="D56" s="2">
        <f>apr!K57</f>
        <v>0</v>
      </c>
      <c r="E56" s="2">
        <f>mei!L57</f>
        <v>0</v>
      </c>
      <c r="F56" s="2">
        <f>jun!J57</f>
        <v>0</v>
      </c>
      <c r="G56" s="2">
        <f>jul!M57</f>
        <v>0</v>
      </c>
      <c r="H56" s="2">
        <f>aug!K57</f>
        <v>1</v>
      </c>
      <c r="I56" s="2">
        <f>sep!J57</f>
        <v>1</v>
      </c>
      <c r="J56" s="2">
        <f>okt!H57</f>
        <v>1</v>
      </c>
      <c r="K56" s="2">
        <v>20</v>
      </c>
      <c r="L56" s="2"/>
      <c r="M56" s="2">
        <v>5</v>
      </c>
      <c r="N56" s="2">
        <v>20</v>
      </c>
      <c r="O56" s="67">
        <v>10</v>
      </c>
      <c r="P56" s="26">
        <f>SUM(B56:O56)</f>
        <v>58</v>
      </c>
      <c r="Q56" s="34"/>
      <c r="R56" s="37">
        <f t="shared" si="2"/>
        <v>1.2</v>
      </c>
      <c r="S56" s="37">
        <f t="shared" si="3"/>
        <v>44</v>
      </c>
      <c r="T56" s="32">
        <f t="shared" si="0"/>
        <v>45.2</v>
      </c>
      <c r="U56" s="24"/>
      <c r="V56" s="65">
        <v>43.2</v>
      </c>
      <c r="W56" s="39">
        <v>43.2</v>
      </c>
      <c r="X56" s="39">
        <v>44.4</v>
      </c>
      <c r="Y56" s="70">
        <f t="shared" si="4"/>
        <v>0.80000000000000426</v>
      </c>
      <c r="Z56" s="71">
        <v>50</v>
      </c>
      <c r="AA56" s="71">
        <v>55</v>
      </c>
      <c r="AB56" s="71">
        <f t="shared" si="5"/>
        <v>105</v>
      </c>
    </row>
    <row r="57" spans="1:28" ht="18.75" thickBot="1" x14ac:dyDescent="0.3">
      <c r="A57" s="78" t="s">
        <v>96</v>
      </c>
      <c r="B57" s="2">
        <f>feb!H58</f>
        <v>1</v>
      </c>
      <c r="C57" s="2">
        <f>mrt!K58</f>
        <v>2</v>
      </c>
      <c r="D57" s="2">
        <f>apr!K58</f>
        <v>3</v>
      </c>
      <c r="E57" s="2">
        <f>mei!L58</f>
        <v>7</v>
      </c>
      <c r="F57" s="2">
        <f>jun!J58</f>
        <v>2</v>
      </c>
      <c r="G57" s="2">
        <f>jul!M58</f>
        <v>4</v>
      </c>
      <c r="H57" s="2">
        <f>aug!K58</f>
        <v>3</v>
      </c>
      <c r="I57" s="2">
        <f>sep!J58</f>
        <v>2</v>
      </c>
      <c r="J57" s="2">
        <f>okt!H58</f>
        <v>0</v>
      </c>
      <c r="K57" s="2"/>
      <c r="L57" s="2"/>
      <c r="M57" s="2"/>
      <c r="N57" s="2">
        <v>20</v>
      </c>
      <c r="O57" s="67">
        <v>10</v>
      </c>
      <c r="P57" s="26">
        <f t="shared" si="1"/>
        <v>44</v>
      </c>
      <c r="Q57" s="34"/>
      <c r="R57" s="37">
        <f t="shared" si="2"/>
        <v>9.6</v>
      </c>
      <c r="S57" s="37">
        <f t="shared" si="3"/>
        <v>24</v>
      </c>
      <c r="T57" s="32">
        <f t="shared" si="0"/>
        <v>33.6</v>
      </c>
      <c r="U57" s="24"/>
      <c r="V57" s="65">
        <v>25.6</v>
      </c>
      <c r="W57" s="39"/>
      <c r="X57" s="39">
        <v>59.2</v>
      </c>
      <c r="Y57" s="70">
        <f t="shared" si="4"/>
        <v>0</v>
      </c>
      <c r="Z57" s="71">
        <v>20</v>
      </c>
      <c r="AA57" s="71">
        <v>30</v>
      </c>
      <c r="AB57" s="71">
        <f t="shared" si="5"/>
        <v>50</v>
      </c>
    </row>
    <row r="58" spans="1:28" ht="18.75" thickBot="1" x14ac:dyDescent="0.3">
      <c r="A58" s="78" t="s">
        <v>78</v>
      </c>
      <c r="B58" s="2">
        <f>feb!H59</f>
        <v>0</v>
      </c>
      <c r="C58" s="2">
        <f>mrt!K59</f>
        <v>0</v>
      </c>
      <c r="D58" s="2">
        <f>apr!K59</f>
        <v>0</v>
      </c>
      <c r="E58" s="2">
        <f>mei!L59</f>
        <v>0</v>
      </c>
      <c r="F58" s="2">
        <f>jun!J59</f>
        <v>0</v>
      </c>
      <c r="G58" s="2">
        <f>jul!M59</f>
        <v>0</v>
      </c>
      <c r="H58" s="2">
        <f>aug!K59</f>
        <v>0</v>
      </c>
      <c r="I58" s="2">
        <f>sep!J59</f>
        <v>0</v>
      </c>
      <c r="J58" s="2">
        <f>okt!H59</f>
        <v>0</v>
      </c>
      <c r="K58" s="2"/>
      <c r="L58" s="2"/>
      <c r="M58" s="2"/>
      <c r="N58" s="2"/>
      <c r="O58" s="67"/>
      <c r="P58" s="26">
        <f t="shared" si="1"/>
        <v>0</v>
      </c>
      <c r="Q58" s="34"/>
      <c r="R58" s="37">
        <f t="shared" si="2"/>
        <v>0</v>
      </c>
      <c r="S58" s="37">
        <f t="shared" si="3"/>
        <v>0</v>
      </c>
      <c r="T58" s="32">
        <f t="shared" si="0"/>
        <v>0</v>
      </c>
      <c r="U58" s="24"/>
      <c r="V58" s="65">
        <v>0</v>
      </c>
      <c r="W58" s="39"/>
      <c r="X58" s="39"/>
      <c r="Y58" s="64">
        <f t="shared" si="4"/>
        <v>0</v>
      </c>
      <c r="Z58" s="51">
        <v>0</v>
      </c>
      <c r="AA58" s="51">
        <v>0</v>
      </c>
      <c r="AB58" s="51">
        <f t="shared" si="5"/>
        <v>0</v>
      </c>
    </row>
    <row r="59" spans="1:28" ht="18.75" thickBot="1" x14ac:dyDescent="0.3">
      <c r="A59" s="78" t="s">
        <v>79</v>
      </c>
      <c r="B59" s="2">
        <f>feb!H60</f>
        <v>0</v>
      </c>
      <c r="C59" s="2">
        <f>mrt!K60</f>
        <v>1</v>
      </c>
      <c r="D59" s="2">
        <f>apr!K60</f>
        <v>3</v>
      </c>
      <c r="E59" s="2">
        <f>mei!L60</f>
        <v>7</v>
      </c>
      <c r="F59" s="2">
        <f>jun!J60</f>
        <v>3</v>
      </c>
      <c r="G59" s="2">
        <f>jul!M60</f>
        <v>0</v>
      </c>
      <c r="H59" s="2">
        <f>aug!K60</f>
        <v>0</v>
      </c>
      <c r="I59" s="2">
        <f>sep!J60</f>
        <v>4</v>
      </c>
      <c r="J59" s="2">
        <f>okt!H60</f>
        <v>0</v>
      </c>
      <c r="K59" s="2"/>
      <c r="L59" s="2"/>
      <c r="M59" s="2">
        <v>5</v>
      </c>
      <c r="N59" s="2">
        <v>20</v>
      </c>
      <c r="O59" s="67"/>
      <c r="P59" s="26">
        <f t="shared" si="1"/>
        <v>43</v>
      </c>
      <c r="Q59" s="34"/>
      <c r="R59" s="37">
        <f t="shared" si="2"/>
        <v>7.2</v>
      </c>
      <c r="S59" s="37">
        <f t="shared" si="3"/>
        <v>20</v>
      </c>
      <c r="T59" s="32">
        <f t="shared" si="0"/>
        <v>27.2</v>
      </c>
      <c r="U59" s="24"/>
      <c r="V59" s="65">
        <v>33.6</v>
      </c>
      <c r="W59" s="39"/>
      <c r="X59" s="39">
        <v>60.8</v>
      </c>
      <c r="Y59" s="70">
        <f t="shared" si="4"/>
        <v>0</v>
      </c>
      <c r="Z59" s="71">
        <v>25</v>
      </c>
      <c r="AA59" s="71">
        <v>25</v>
      </c>
      <c r="AB59" s="71">
        <f t="shared" si="5"/>
        <v>50</v>
      </c>
    </row>
    <row r="60" spans="1:28" ht="18.75" thickBot="1" x14ac:dyDescent="0.3">
      <c r="A60" s="78" t="s">
        <v>128</v>
      </c>
      <c r="B60" s="2">
        <f>feb!H61</f>
        <v>0</v>
      </c>
      <c r="C60" s="2">
        <f>mrt!K61</f>
        <v>0</v>
      </c>
      <c r="D60" s="2">
        <f>apr!K61</f>
        <v>0</v>
      </c>
      <c r="E60" s="2">
        <f>mei!L61</f>
        <v>0</v>
      </c>
      <c r="F60" s="2">
        <f>jun!J61</f>
        <v>0</v>
      </c>
      <c r="G60" s="2">
        <f>jul!M61</f>
        <v>0</v>
      </c>
      <c r="H60" s="2">
        <f>aug!K61</f>
        <v>0</v>
      </c>
      <c r="I60" s="2">
        <f>sep!J61</f>
        <v>0</v>
      </c>
      <c r="J60" s="2">
        <f>okt!H61</f>
        <v>0</v>
      </c>
      <c r="K60" s="2"/>
      <c r="L60" s="2"/>
      <c r="M60" s="2"/>
      <c r="N60" s="2"/>
      <c r="O60" s="67"/>
      <c r="P60" s="26">
        <f t="shared" si="1"/>
        <v>0</v>
      </c>
      <c r="Q60" s="34"/>
      <c r="R60" s="37">
        <f t="shared" si="2"/>
        <v>0</v>
      </c>
      <c r="S60" s="37">
        <f t="shared" si="3"/>
        <v>0</v>
      </c>
      <c r="T60" s="32">
        <f t="shared" si="0"/>
        <v>0</v>
      </c>
      <c r="U60" s="24"/>
      <c r="V60" s="65">
        <v>8</v>
      </c>
      <c r="W60" s="39"/>
      <c r="X60" s="39"/>
      <c r="Y60" s="64">
        <f t="shared" si="4"/>
        <v>8</v>
      </c>
      <c r="Z60" s="51">
        <v>5</v>
      </c>
      <c r="AA60" s="51">
        <v>0</v>
      </c>
      <c r="AB60" s="51">
        <f t="shared" si="5"/>
        <v>5</v>
      </c>
    </row>
    <row r="61" spans="1:28" ht="18.75" thickBot="1" x14ac:dyDescent="0.3">
      <c r="A61" s="78" t="s">
        <v>120</v>
      </c>
      <c r="B61" s="2">
        <f>feb!H62</f>
        <v>0</v>
      </c>
      <c r="C61" s="2">
        <f>mrt!K62</f>
        <v>0</v>
      </c>
      <c r="D61" s="2">
        <f>apr!K62</f>
        <v>1</v>
      </c>
      <c r="E61" s="2">
        <f>mei!L62</f>
        <v>0</v>
      </c>
      <c r="F61" s="2">
        <f>jun!J62</f>
        <v>0</v>
      </c>
      <c r="G61" s="2">
        <f>jul!M62</f>
        <v>0</v>
      </c>
      <c r="H61" s="2">
        <f>aug!K62</f>
        <v>0</v>
      </c>
      <c r="I61" s="2">
        <f>sep!J62</f>
        <v>0</v>
      </c>
      <c r="J61" s="2">
        <f>okt!H62</f>
        <v>0</v>
      </c>
      <c r="K61" s="2"/>
      <c r="L61" s="2"/>
      <c r="M61" s="2"/>
      <c r="N61" s="2"/>
      <c r="O61" s="67"/>
      <c r="P61" s="26">
        <f t="shared" si="1"/>
        <v>1</v>
      </c>
      <c r="Q61" s="34"/>
      <c r="R61" s="37">
        <f t="shared" si="2"/>
        <v>0.4</v>
      </c>
      <c r="S61" s="37">
        <f t="shared" si="3"/>
        <v>0</v>
      </c>
      <c r="T61" s="32">
        <f t="shared" si="0"/>
        <v>0.4</v>
      </c>
      <c r="U61" s="24"/>
      <c r="V61" s="65">
        <v>4.8</v>
      </c>
      <c r="W61" s="39"/>
      <c r="X61" s="39"/>
      <c r="Y61" s="64">
        <f t="shared" si="4"/>
        <v>5.2</v>
      </c>
      <c r="Z61" s="51">
        <v>0</v>
      </c>
      <c r="AA61" s="51">
        <v>0</v>
      </c>
      <c r="AB61" s="51">
        <f t="shared" si="5"/>
        <v>0</v>
      </c>
    </row>
    <row r="62" spans="1:28" ht="18.75" thickBot="1" x14ac:dyDescent="0.3">
      <c r="A62" s="78" t="s">
        <v>65</v>
      </c>
      <c r="B62" s="2">
        <f>feb!H63</f>
        <v>1</v>
      </c>
      <c r="C62" s="2">
        <f>mrt!K63</f>
        <v>2</v>
      </c>
      <c r="D62" s="2">
        <f>apr!K63</f>
        <v>1</v>
      </c>
      <c r="E62" s="2">
        <f>mei!L63</f>
        <v>2</v>
      </c>
      <c r="F62" s="2">
        <f>jun!J63</f>
        <v>3</v>
      </c>
      <c r="G62" s="2">
        <f>jul!M63</f>
        <v>0</v>
      </c>
      <c r="H62" s="2">
        <f>aug!K63</f>
        <v>0</v>
      </c>
      <c r="I62" s="2">
        <f>sep!J63</f>
        <v>0</v>
      </c>
      <c r="J62" s="2">
        <f>okt!H63</f>
        <v>0</v>
      </c>
      <c r="K62" s="2">
        <v>20</v>
      </c>
      <c r="L62" s="2">
        <v>20</v>
      </c>
      <c r="M62" s="2">
        <v>5</v>
      </c>
      <c r="N62" s="2">
        <v>40</v>
      </c>
      <c r="O62" s="67"/>
      <c r="P62" s="26">
        <f t="shared" si="1"/>
        <v>94</v>
      </c>
      <c r="Q62" s="34"/>
      <c r="R62" s="37">
        <f t="shared" si="2"/>
        <v>3.6</v>
      </c>
      <c r="S62" s="37">
        <f t="shared" si="3"/>
        <v>68</v>
      </c>
      <c r="T62" s="32">
        <f t="shared" si="0"/>
        <v>71.599999999999994</v>
      </c>
      <c r="U62" s="24"/>
      <c r="V62" s="65">
        <v>76</v>
      </c>
      <c r="W62" s="39"/>
      <c r="X62" s="39"/>
      <c r="Y62" s="70">
        <f t="shared" si="4"/>
        <v>147.6</v>
      </c>
      <c r="Z62" s="71">
        <v>80</v>
      </c>
      <c r="AA62" s="71">
        <v>85</v>
      </c>
      <c r="AB62" s="71">
        <f t="shared" si="5"/>
        <v>165</v>
      </c>
    </row>
    <row r="63" spans="1:28" ht="18.75" thickBot="1" x14ac:dyDescent="0.3">
      <c r="A63" s="78" t="s">
        <v>59</v>
      </c>
      <c r="B63" s="2">
        <f>feb!H64</f>
        <v>2</v>
      </c>
      <c r="C63" s="2">
        <f>mrt!K64</f>
        <v>2</v>
      </c>
      <c r="D63" s="2">
        <f>apr!K64</f>
        <v>4</v>
      </c>
      <c r="E63" s="2">
        <f>mei!L64</f>
        <v>4</v>
      </c>
      <c r="F63" s="2">
        <f>jun!J64</f>
        <v>3</v>
      </c>
      <c r="G63" s="2">
        <f>jul!M64</f>
        <v>4</v>
      </c>
      <c r="H63" s="2">
        <f>aug!K64</f>
        <v>3</v>
      </c>
      <c r="I63" s="2">
        <f>sep!J64</f>
        <v>5</v>
      </c>
      <c r="J63" s="2">
        <f>okt!H64</f>
        <v>1</v>
      </c>
      <c r="K63" s="2"/>
      <c r="L63" s="2"/>
      <c r="M63" s="2"/>
      <c r="N63" s="2"/>
      <c r="O63" s="67">
        <v>5</v>
      </c>
      <c r="P63" s="26">
        <f t="shared" si="1"/>
        <v>28</v>
      </c>
      <c r="Q63" s="34"/>
      <c r="R63" s="37">
        <f t="shared" si="2"/>
        <v>11.2</v>
      </c>
      <c r="S63" s="37">
        <f t="shared" si="3"/>
        <v>4</v>
      </c>
      <c r="T63" s="32">
        <f t="shared" ref="T63:T93" si="8">R63+S63</f>
        <v>15.2</v>
      </c>
      <c r="U63" s="24"/>
      <c r="V63" s="65">
        <v>42.4</v>
      </c>
      <c r="W63" s="39">
        <v>42.4</v>
      </c>
      <c r="X63" s="39">
        <v>15.2</v>
      </c>
      <c r="Y63" s="70">
        <f t="shared" si="4"/>
        <v>0</v>
      </c>
      <c r="Z63" s="71">
        <v>25</v>
      </c>
      <c r="AA63" s="71">
        <v>5</v>
      </c>
      <c r="AB63" s="71">
        <f t="shared" si="5"/>
        <v>30</v>
      </c>
    </row>
    <row r="64" spans="1:28" ht="18.75" thickBot="1" x14ac:dyDescent="0.3">
      <c r="A64" s="78" t="s">
        <v>80</v>
      </c>
      <c r="B64" s="2">
        <f>feb!H65</f>
        <v>0</v>
      </c>
      <c r="C64" s="2">
        <f>mrt!K65</f>
        <v>0</v>
      </c>
      <c r="D64" s="2">
        <f>apr!K65</f>
        <v>0</v>
      </c>
      <c r="E64" s="2">
        <f>mei!L65</f>
        <v>0</v>
      </c>
      <c r="F64" s="2">
        <f>jun!J65</f>
        <v>0</v>
      </c>
      <c r="G64" s="2">
        <f>jul!M65</f>
        <v>0</v>
      </c>
      <c r="H64" s="2">
        <f>aug!K65</f>
        <v>0</v>
      </c>
      <c r="I64" s="2">
        <f>sep!J65</f>
        <v>0</v>
      </c>
      <c r="J64" s="2">
        <f>okt!H65</f>
        <v>0</v>
      </c>
      <c r="K64" s="2"/>
      <c r="L64" s="2"/>
      <c r="M64" s="2"/>
      <c r="N64" s="2"/>
      <c r="O64" s="67"/>
      <c r="P64" s="26">
        <f t="shared" si="1"/>
        <v>0</v>
      </c>
      <c r="Q64" s="34"/>
      <c r="R64" s="37">
        <f t="shared" ref="R64:R93" si="9">(SUM(B64:J64))*40/100 + (Q64)</f>
        <v>0</v>
      </c>
      <c r="S64" s="37">
        <f t="shared" ref="S64:S93" si="10">SUM(K64:O64)*80/100</f>
        <v>0</v>
      </c>
      <c r="T64" s="32">
        <f t="shared" si="8"/>
        <v>0</v>
      </c>
      <c r="U64" s="24"/>
      <c r="V64" s="65">
        <v>0</v>
      </c>
      <c r="W64" s="39"/>
      <c r="X64" s="39"/>
      <c r="Y64" s="64">
        <f t="shared" si="4"/>
        <v>0</v>
      </c>
      <c r="Z64" s="51">
        <v>0</v>
      </c>
      <c r="AA64" s="51">
        <v>0</v>
      </c>
      <c r="AB64" s="51">
        <f t="shared" si="5"/>
        <v>0</v>
      </c>
    </row>
    <row r="65" spans="1:28" ht="18.75" thickBot="1" x14ac:dyDescent="0.3">
      <c r="A65" s="78" t="s">
        <v>17</v>
      </c>
      <c r="B65" s="2">
        <f>feb!H66</f>
        <v>0</v>
      </c>
      <c r="C65" s="2">
        <f>mrt!K66</f>
        <v>0</v>
      </c>
      <c r="D65" s="2">
        <f>apr!K66</f>
        <v>0</v>
      </c>
      <c r="E65" s="2">
        <f>mei!L66</f>
        <v>0</v>
      </c>
      <c r="F65" s="2">
        <f>jun!J66</f>
        <v>0</v>
      </c>
      <c r="G65" s="2">
        <f>jul!M66</f>
        <v>0</v>
      </c>
      <c r="H65" s="2">
        <f>aug!K66</f>
        <v>0</v>
      </c>
      <c r="I65" s="2">
        <f>sep!J66</f>
        <v>1</v>
      </c>
      <c r="J65" s="2">
        <f>okt!H66</f>
        <v>1</v>
      </c>
      <c r="K65" s="2"/>
      <c r="L65" s="2"/>
      <c r="M65" s="2"/>
      <c r="N65" s="2">
        <v>10</v>
      </c>
      <c r="O65" s="67">
        <v>10</v>
      </c>
      <c r="P65" s="26">
        <f t="shared" si="1"/>
        <v>12</v>
      </c>
      <c r="Q65" s="34"/>
      <c r="R65" s="37">
        <f t="shared" si="9"/>
        <v>0.8</v>
      </c>
      <c r="S65" s="37">
        <f t="shared" si="10"/>
        <v>16</v>
      </c>
      <c r="T65" s="32">
        <f t="shared" si="8"/>
        <v>16.8</v>
      </c>
      <c r="U65" s="24"/>
      <c r="V65" s="65">
        <v>12</v>
      </c>
      <c r="W65" s="39"/>
      <c r="X65" s="39"/>
      <c r="Y65" s="70">
        <f t="shared" si="4"/>
        <v>28.8</v>
      </c>
      <c r="Z65" s="71">
        <v>15</v>
      </c>
      <c r="AA65" s="71">
        <v>20</v>
      </c>
      <c r="AB65" s="71">
        <f t="shared" si="5"/>
        <v>35</v>
      </c>
    </row>
    <row r="66" spans="1:28" ht="18.75" thickBot="1" x14ac:dyDescent="0.3">
      <c r="A66" s="78" t="s">
        <v>57</v>
      </c>
      <c r="B66" s="2">
        <f>feb!H67</f>
        <v>0</v>
      </c>
      <c r="C66" s="2">
        <f>mrt!K67</f>
        <v>0</v>
      </c>
      <c r="D66" s="2">
        <f>apr!K67</f>
        <v>0</v>
      </c>
      <c r="E66" s="2">
        <f>mei!L67</f>
        <v>1</v>
      </c>
      <c r="F66" s="2">
        <f>jun!J67</f>
        <v>1</v>
      </c>
      <c r="G66" s="2">
        <f>jul!M67</f>
        <v>0</v>
      </c>
      <c r="H66" s="2">
        <f>aug!K67</f>
        <v>0</v>
      </c>
      <c r="I66" s="2">
        <f>sep!J67</f>
        <v>0</v>
      </c>
      <c r="J66" s="2">
        <f>okt!H67</f>
        <v>0</v>
      </c>
      <c r="K66" s="2"/>
      <c r="L66" s="2"/>
      <c r="M66" s="2"/>
      <c r="N66" s="2"/>
      <c r="O66" s="67"/>
      <c r="P66" s="26">
        <f t="shared" si="1"/>
        <v>2</v>
      </c>
      <c r="Q66" s="34"/>
      <c r="R66" s="37">
        <f t="shared" si="9"/>
        <v>0.8</v>
      </c>
      <c r="S66" s="37">
        <f t="shared" si="10"/>
        <v>0</v>
      </c>
      <c r="T66" s="32">
        <f t="shared" si="8"/>
        <v>0.8</v>
      </c>
      <c r="U66" s="24"/>
      <c r="V66" s="65">
        <v>5.6</v>
      </c>
      <c r="W66" s="39"/>
      <c r="X66" s="39"/>
      <c r="Y66" s="64">
        <f t="shared" si="4"/>
        <v>6.3999999999999995</v>
      </c>
      <c r="Z66" s="51">
        <v>0</v>
      </c>
      <c r="AA66" s="51">
        <v>0</v>
      </c>
      <c r="AB66" s="51">
        <f t="shared" si="5"/>
        <v>0</v>
      </c>
    </row>
    <row r="67" spans="1:28" ht="18.75" thickBot="1" x14ac:dyDescent="0.3">
      <c r="A67" s="78" t="s">
        <v>70</v>
      </c>
      <c r="B67" s="2">
        <f>feb!H68</f>
        <v>0</v>
      </c>
      <c r="C67" s="2">
        <f>mrt!K68</f>
        <v>0</v>
      </c>
      <c r="D67" s="2">
        <f>apr!K68</f>
        <v>0</v>
      </c>
      <c r="E67" s="2">
        <f>mei!L68</f>
        <v>0</v>
      </c>
      <c r="F67" s="2">
        <f>jun!J68</f>
        <v>1</v>
      </c>
      <c r="G67" s="2">
        <f>jul!M68</f>
        <v>2</v>
      </c>
      <c r="H67" s="2">
        <f>aug!K68</f>
        <v>1</v>
      </c>
      <c r="I67" s="2">
        <f>sep!J68</f>
        <v>0</v>
      </c>
      <c r="J67" s="2">
        <f>okt!H68</f>
        <v>0</v>
      </c>
      <c r="K67" s="2"/>
      <c r="L67" s="2"/>
      <c r="M67" s="2"/>
      <c r="N67" s="2"/>
      <c r="O67" s="67">
        <v>10</v>
      </c>
      <c r="P67" s="26">
        <f t="shared" si="1"/>
        <v>4</v>
      </c>
      <c r="Q67" s="34"/>
      <c r="R67" s="37">
        <f t="shared" si="9"/>
        <v>1.6</v>
      </c>
      <c r="S67" s="37">
        <f t="shared" si="10"/>
        <v>8</v>
      </c>
      <c r="T67" s="32">
        <f t="shared" si="8"/>
        <v>9.6</v>
      </c>
      <c r="U67" s="24"/>
      <c r="V67" s="65">
        <v>1.6</v>
      </c>
      <c r="W67" s="39"/>
      <c r="X67" s="39"/>
      <c r="Y67" s="64">
        <f t="shared" si="4"/>
        <v>11.2</v>
      </c>
      <c r="Z67" s="51">
        <v>0</v>
      </c>
      <c r="AA67" s="51">
        <v>10</v>
      </c>
      <c r="AB67" s="51">
        <v>10</v>
      </c>
    </row>
    <row r="68" spans="1:28" ht="18.75" thickBot="1" x14ac:dyDescent="0.3">
      <c r="A68" s="78" t="s">
        <v>83</v>
      </c>
      <c r="B68" s="2">
        <f>feb!H69</f>
        <v>0</v>
      </c>
      <c r="C68" s="2">
        <f>mrt!K69</f>
        <v>1</v>
      </c>
      <c r="D68" s="2">
        <f>apr!K69</f>
        <v>2</v>
      </c>
      <c r="E68" s="2">
        <f>mei!L69</f>
        <v>6</v>
      </c>
      <c r="F68" s="2">
        <f>jun!J69</f>
        <v>3</v>
      </c>
      <c r="G68" s="2">
        <f>jul!M69</f>
        <v>5</v>
      </c>
      <c r="H68" s="2">
        <f>aug!K69</f>
        <v>4</v>
      </c>
      <c r="I68" s="2">
        <f>sep!J69</f>
        <v>2</v>
      </c>
      <c r="J68" s="2">
        <f>okt!H69</f>
        <v>0</v>
      </c>
      <c r="K68" s="2"/>
      <c r="L68" s="2"/>
      <c r="M68" s="2">
        <v>5</v>
      </c>
      <c r="N68" s="2">
        <v>10</v>
      </c>
      <c r="O68" s="67"/>
      <c r="P68" s="26">
        <f t="shared" ref="P68:P105" si="11">SUM(B68:N68)</f>
        <v>38</v>
      </c>
      <c r="Q68" s="34"/>
      <c r="R68" s="37">
        <f t="shared" si="9"/>
        <v>9.1999999999999993</v>
      </c>
      <c r="S68" s="37">
        <f t="shared" si="10"/>
        <v>12</v>
      </c>
      <c r="T68" s="32">
        <f t="shared" si="8"/>
        <v>21.2</v>
      </c>
      <c r="U68" s="24">
        <v>12.5</v>
      </c>
      <c r="V68" s="65">
        <v>29.3</v>
      </c>
      <c r="W68" s="39"/>
      <c r="X68" s="39">
        <v>50.5</v>
      </c>
      <c r="Y68" s="70">
        <f t="shared" ref="Y68:Y105" si="12">V68+T68-W68-X68</f>
        <v>0</v>
      </c>
      <c r="Z68" s="51">
        <v>5</v>
      </c>
      <c r="AA68" s="71">
        <v>15</v>
      </c>
      <c r="AB68" s="71">
        <f t="shared" ref="AB68:AB105" si="13">SUM(Z68:AA68)</f>
        <v>20</v>
      </c>
    </row>
    <row r="69" spans="1:28" ht="18.75" thickBot="1" x14ac:dyDescent="0.3">
      <c r="A69" s="78" t="s">
        <v>18</v>
      </c>
      <c r="B69" s="2">
        <f>feb!H70</f>
        <v>1</v>
      </c>
      <c r="C69" s="2">
        <f>mrt!K70</f>
        <v>2</v>
      </c>
      <c r="D69" s="2">
        <f>apr!K70</f>
        <v>2</v>
      </c>
      <c r="E69" s="2">
        <f>mei!L70</f>
        <v>4</v>
      </c>
      <c r="F69" s="2">
        <f>jun!J70</f>
        <v>2</v>
      </c>
      <c r="G69" s="2">
        <f>jul!M70</f>
        <v>6</v>
      </c>
      <c r="H69" s="2">
        <f>aug!K70</f>
        <v>3</v>
      </c>
      <c r="I69" s="2">
        <f>sep!J70</f>
        <v>4</v>
      </c>
      <c r="J69" s="2">
        <f>okt!H70</f>
        <v>2</v>
      </c>
      <c r="K69" s="2">
        <v>20</v>
      </c>
      <c r="L69" s="2">
        <v>40</v>
      </c>
      <c r="M69" s="2">
        <v>5</v>
      </c>
      <c r="N69" s="2">
        <v>40</v>
      </c>
      <c r="O69" s="67"/>
      <c r="P69" s="26">
        <f t="shared" si="11"/>
        <v>131</v>
      </c>
      <c r="Q69" s="34"/>
      <c r="R69" s="37">
        <f t="shared" si="9"/>
        <v>10.4</v>
      </c>
      <c r="S69" s="37">
        <f t="shared" si="10"/>
        <v>84</v>
      </c>
      <c r="T69" s="32">
        <f t="shared" si="8"/>
        <v>94.4</v>
      </c>
      <c r="U69" s="24"/>
      <c r="V69" s="65">
        <v>100.8</v>
      </c>
      <c r="W69" s="39">
        <v>58</v>
      </c>
      <c r="X69" s="39"/>
      <c r="Y69" s="70">
        <f t="shared" si="12"/>
        <v>137.19999999999999</v>
      </c>
      <c r="Z69" s="71">
        <v>80</v>
      </c>
      <c r="AA69" s="71">
        <v>85</v>
      </c>
      <c r="AB69" s="71">
        <f t="shared" si="13"/>
        <v>165</v>
      </c>
    </row>
    <row r="70" spans="1:28" ht="18.75" thickBot="1" x14ac:dyDescent="0.3">
      <c r="A70" s="78" t="s">
        <v>54</v>
      </c>
      <c r="B70" s="2">
        <f>feb!H71</f>
        <v>2</v>
      </c>
      <c r="C70" s="2">
        <f>mrt!K71</f>
        <v>4</v>
      </c>
      <c r="D70" s="2">
        <f>apr!K71</f>
        <v>4</v>
      </c>
      <c r="E70" s="2">
        <f>mei!L71</f>
        <v>7</v>
      </c>
      <c r="F70" s="2">
        <f>jun!J71</f>
        <v>3</v>
      </c>
      <c r="G70" s="2">
        <f>jul!M71</f>
        <v>6</v>
      </c>
      <c r="H70" s="2">
        <f>aug!K71</f>
        <v>5</v>
      </c>
      <c r="I70" s="2">
        <f>sep!J71</f>
        <v>5</v>
      </c>
      <c r="J70" s="2">
        <f>okt!H71</f>
        <v>3</v>
      </c>
      <c r="K70" s="2">
        <v>20</v>
      </c>
      <c r="L70" s="2"/>
      <c r="M70" s="2">
        <v>5</v>
      </c>
      <c r="N70" s="2">
        <v>20</v>
      </c>
      <c r="O70" s="67">
        <v>10</v>
      </c>
      <c r="P70" s="26">
        <f>SUM(B70:O70)</f>
        <v>94</v>
      </c>
      <c r="Q70" s="34">
        <v>50</v>
      </c>
      <c r="R70" s="37">
        <f t="shared" si="9"/>
        <v>65.599999999999994</v>
      </c>
      <c r="S70" s="37">
        <f t="shared" si="10"/>
        <v>44</v>
      </c>
      <c r="T70" s="32">
        <f t="shared" si="8"/>
        <v>109.6</v>
      </c>
      <c r="U70" s="24">
        <v>0.4</v>
      </c>
      <c r="V70" s="65">
        <v>134</v>
      </c>
      <c r="W70" s="39"/>
      <c r="X70" s="39"/>
      <c r="Y70" s="70">
        <f t="shared" si="12"/>
        <v>243.6</v>
      </c>
      <c r="Z70" s="71">
        <v>50</v>
      </c>
      <c r="AA70" s="71">
        <v>55</v>
      </c>
      <c r="AB70" s="71">
        <f t="shared" si="13"/>
        <v>105</v>
      </c>
    </row>
    <row r="71" spans="1:28" ht="18.75" thickBot="1" x14ac:dyDescent="0.3">
      <c r="A71" s="78" t="s">
        <v>97</v>
      </c>
      <c r="B71" s="2">
        <f>feb!H72</f>
        <v>0</v>
      </c>
      <c r="C71" s="2">
        <f>mrt!K72</f>
        <v>2</v>
      </c>
      <c r="D71" s="2">
        <f>apr!K72</f>
        <v>0</v>
      </c>
      <c r="E71" s="2">
        <f>mei!L72</f>
        <v>3</v>
      </c>
      <c r="F71" s="2">
        <f>jun!J72</f>
        <v>2</v>
      </c>
      <c r="G71" s="2">
        <f>jul!M72</f>
        <v>0</v>
      </c>
      <c r="H71" s="2">
        <f>aug!K72</f>
        <v>4</v>
      </c>
      <c r="I71" s="2">
        <f>sep!J72</f>
        <v>1</v>
      </c>
      <c r="J71" s="2">
        <f>okt!H72</f>
        <v>2</v>
      </c>
      <c r="K71" s="2"/>
      <c r="L71" s="2"/>
      <c r="M71" s="2"/>
      <c r="N71" s="2"/>
      <c r="O71" s="67"/>
      <c r="P71" s="26">
        <f t="shared" si="11"/>
        <v>14</v>
      </c>
      <c r="Q71" s="34"/>
      <c r="R71" s="37">
        <f t="shared" si="9"/>
        <v>5.6</v>
      </c>
      <c r="S71" s="37">
        <f t="shared" si="10"/>
        <v>0</v>
      </c>
      <c r="T71" s="32">
        <f t="shared" si="8"/>
        <v>5.6</v>
      </c>
      <c r="U71" s="24"/>
      <c r="V71" s="65">
        <v>17.600000000000001</v>
      </c>
      <c r="W71" s="39"/>
      <c r="X71" s="39"/>
      <c r="Y71" s="64">
        <f t="shared" si="12"/>
        <v>23.200000000000003</v>
      </c>
      <c r="Z71" s="51">
        <v>0</v>
      </c>
      <c r="AA71" s="51">
        <v>0</v>
      </c>
      <c r="AB71" s="51">
        <f t="shared" si="13"/>
        <v>0</v>
      </c>
    </row>
    <row r="72" spans="1:28" ht="18.75" thickBot="1" x14ac:dyDescent="0.3">
      <c r="A72" s="78" t="s">
        <v>19</v>
      </c>
      <c r="B72" s="2">
        <f>feb!H73</f>
        <v>2</v>
      </c>
      <c r="C72" s="2">
        <f>mrt!K73</f>
        <v>3</v>
      </c>
      <c r="D72" s="2">
        <f>apr!K73</f>
        <v>3</v>
      </c>
      <c r="E72" s="2">
        <f>mei!L73</f>
        <v>7</v>
      </c>
      <c r="F72" s="2">
        <f>jun!J73</f>
        <v>3</v>
      </c>
      <c r="G72" s="2">
        <f>jul!M73</f>
        <v>5</v>
      </c>
      <c r="H72" s="2">
        <f>aug!K73</f>
        <v>5</v>
      </c>
      <c r="I72" s="2">
        <f>sep!J73</f>
        <v>5</v>
      </c>
      <c r="J72" s="2">
        <f>okt!H73</f>
        <v>2</v>
      </c>
      <c r="K72" s="2"/>
      <c r="L72" s="2">
        <v>20</v>
      </c>
      <c r="M72" s="2"/>
      <c r="N72" s="2">
        <v>10</v>
      </c>
      <c r="O72" s="67">
        <v>10</v>
      </c>
      <c r="P72" s="26">
        <f t="shared" si="11"/>
        <v>65</v>
      </c>
      <c r="Q72" s="34">
        <v>50</v>
      </c>
      <c r="R72" s="37">
        <f t="shared" si="9"/>
        <v>64</v>
      </c>
      <c r="S72" s="37">
        <f t="shared" si="10"/>
        <v>32</v>
      </c>
      <c r="T72" s="32">
        <f t="shared" si="8"/>
        <v>96</v>
      </c>
      <c r="U72" s="24"/>
      <c r="V72" s="65">
        <v>41.6</v>
      </c>
      <c r="W72" s="39"/>
      <c r="X72" s="39"/>
      <c r="Y72" s="70">
        <f t="shared" si="12"/>
        <v>137.6</v>
      </c>
      <c r="Z72" s="71">
        <v>20</v>
      </c>
      <c r="AA72" s="71">
        <v>40</v>
      </c>
      <c r="AB72" s="71">
        <f t="shared" si="13"/>
        <v>60</v>
      </c>
    </row>
    <row r="73" spans="1:28" ht="18.75" thickBot="1" x14ac:dyDescent="0.3">
      <c r="A73" s="78" t="s">
        <v>53</v>
      </c>
      <c r="B73" s="2">
        <f>feb!H74</f>
        <v>0</v>
      </c>
      <c r="C73" s="2">
        <f>mrt!K74</f>
        <v>0</v>
      </c>
      <c r="D73" s="2">
        <f>apr!K74</f>
        <v>2</v>
      </c>
      <c r="E73" s="2">
        <f>mei!L74</f>
        <v>6</v>
      </c>
      <c r="F73" s="2">
        <f>jun!J74</f>
        <v>3</v>
      </c>
      <c r="G73" s="2">
        <f>jul!M74</f>
        <v>3</v>
      </c>
      <c r="H73" s="2">
        <f>aug!K74</f>
        <v>1</v>
      </c>
      <c r="I73" s="2">
        <f>sep!J74</f>
        <v>1</v>
      </c>
      <c r="J73" s="2">
        <f>okt!H74</f>
        <v>0</v>
      </c>
      <c r="K73" s="2"/>
      <c r="L73" s="2"/>
      <c r="M73" s="2">
        <v>5</v>
      </c>
      <c r="N73" s="2">
        <v>20</v>
      </c>
      <c r="O73" s="67"/>
      <c r="P73" s="26">
        <f t="shared" si="11"/>
        <v>41</v>
      </c>
      <c r="Q73" s="34"/>
      <c r="R73" s="37">
        <f t="shared" si="9"/>
        <v>6.4</v>
      </c>
      <c r="S73" s="37">
        <f t="shared" si="10"/>
        <v>20</v>
      </c>
      <c r="T73" s="32">
        <f t="shared" si="8"/>
        <v>26.4</v>
      </c>
      <c r="U73" s="24">
        <v>20.6</v>
      </c>
      <c r="V73" s="65">
        <v>57.4</v>
      </c>
      <c r="W73" s="39"/>
      <c r="X73" s="39"/>
      <c r="Y73" s="70">
        <f t="shared" si="12"/>
        <v>83.8</v>
      </c>
      <c r="Z73" s="71">
        <v>30</v>
      </c>
      <c r="AA73" s="71">
        <v>25</v>
      </c>
      <c r="AB73" s="71">
        <f t="shared" si="13"/>
        <v>55</v>
      </c>
    </row>
    <row r="74" spans="1:28" ht="18.75" thickBot="1" x14ac:dyDescent="0.3">
      <c r="A74" s="78" t="s">
        <v>20</v>
      </c>
      <c r="B74" s="2">
        <f>feb!H75</f>
        <v>0</v>
      </c>
      <c r="C74" s="2">
        <f>mrt!K75</f>
        <v>0</v>
      </c>
      <c r="D74" s="2">
        <f>apr!K75</f>
        <v>0</v>
      </c>
      <c r="E74" s="2">
        <f>mei!L75</f>
        <v>0</v>
      </c>
      <c r="F74" s="2">
        <f>jun!J75</f>
        <v>0</v>
      </c>
      <c r="G74" s="2">
        <f>jul!M75</f>
        <v>0</v>
      </c>
      <c r="H74" s="2">
        <f>aug!K75</f>
        <v>0</v>
      </c>
      <c r="I74" s="2">
        <f>sep!J75</f>
        <v>0</v>
      </c>
      <c r="J74" s="2">
        <f>okt!H75</f>
        <v>0</v>
      </c>
      <c r="K74" s="2"/>
      <c r="L74" s="2"/>
      <c r="M74" s="2"/>
      <c r="N74" s="2"/>
      <c r="O74" s="67"/>
      <c r="P74" s="26">
        <f t="shared" si="11"/>
        <v>0</v>
      </c>
      <c r="Q74" s="34"/>
      <c r="R74" s="37">
        <f t="shared" si="9"/>
        <v>0</v>
      </c>
      <c r="S74" s="37">
        <f t="shared" si="10"/>
        <v>0</v>
      </c>
      <c r="T74" s="32">
        <f t="shared" si="8"/>
        <v>0</v>
      </c>
      <c r="U74" s="24"/>
      <c r="V74" s="65">
        <v>0</v>
      </c>
      <c r="W74" s="39"/>
      <c r="X74" s="39"/>
      <c r="Y74" s="64">
        <f t="shared" si="12"/>
        <v>0</v>
      </c>
      <c r="Z74" s="51">
        <v>0</v>
      </c>
      <c r="AA74" s="51">
        <v>0</v>
      </c>
      <c r="AB74" s="51">
        <f t="shared" si="13"/>
        <v>0</v>
      </c>
    </row>
    <row r="75" spans="1:28" ht="18.75" thickBot="1" x14ac:dyDescent="0.3">
      <c r="A75" s="78" t="s">
        <v>62</v>
      </c>
      <c r="B75" s="2">
        <f>feb!H76</f>
        <v>2</v>
      </c>
      <c r="C75" s="2">
        <f>mrt!K76</f>
        <v>2</v>
      </c>
      <c r="D75" s="2">
        <f>apr!K76</f>
        <v>2</v>
      </c>
      <c r="E75" s="2">
        <f>mei!L76</f>
        <v>1</v>
      </c>
      <c r="F75" s="2">
        <f>jun!J76</f>
        <v>1</v>
      </c>
      <c r="G75" s="2">
        <f>jul!M76</f>
        <v>3</v>
      </c>
      <c r="H75" s="2">
        <f>aug!K76</f>
        <v>2</v>
      </c>
      <c r="I75" s="2">
        <f>sep!J76</f>
        <v>1</v>
      </c>
      <c r="J75" s="2">
        <f>okt!H76</f>
        <v>1</v>
      </c>
      <c r="K75" s="2"/>
      <c r="L75" s="2"/>
      <c r="M75" s="2">
        <v>5</v>
      </c>
      <c r="N75" s="2"/>
      <c r="O75" s="67">
        <v>10</v>
      </c>
      <c r="P75" s="26">
        <f t="shared" si="11"/>
        <v>20</v>
      </c>
      <c r="Q75" s="34"/>
      <c r="R75" s="37">
        <f t="shared" si="9"/>
        <v>6</v>
      </c>
      <c r="S75" s="37">
        <f t="shared" si="10"/>
        <v>12</v>
      </c>
      <c r="T75" s="32">
        <f t="shared" si="8"/>
        <v>18</v>
      </c>
      <c r="U75" s="24"/>
      <c r="V75" s="65">
        <v>17.600000000000001</v>
      </c>
      <c r="W75" s="39"/>
      <c r="X75" s="39"/>
      <c r="Y75" s="70">
        <f t="shared" si="12"/>
        <v>35.6</v>
      </c>
      <c r="Z75" s="51">
        <v>0</v>
      </c>
      <c r="AA75" s="71">
        <v>15</v>
      </c>
      <c r="AB75" s="71">
        <v>15</v>
      </c>
    </row>
    <row r="76" spans="1:28" ht="18.75" thickBot="1" x14ac:dyDescent="0.3">
      <c r="A76" s="78" t="s">
        <v>118</v>
      </c>
      <c r="B76" s="2">
        <f>feb!H77</f>
        <v>1</v>
      </c>
      <c r="C76" s="2">
        <f>mrt!K77</f>
        <v>2</v>
      </c>
      <c r="D76" s="2">
        <f>apr!K77</f>
        <v>3</v>
      </c>
      <c r="E76" s="2">
        <f>mei!L77</f>
        <v>5</v>
      </c>
      <c r="F76" s="2">
        <f>jun!J77</f>
        <v>2</v>
      </c>
      <c r="G76" s="2">
        <f>jul!M77</f>
        <v>5</v>
      </c>
      <c r="H76" s="2">
        <f>aug!K77</f>
        <v>3</v>
      </c>
      <c r="I76" s="2">
        <f>sep!J77</f>
        <v>3</v>
      </c>
      <c r="J76" s="2">
        <f>okt!H77</f>
        <v>3</v>
      </c>
      <c r="K76" s="2"/>
      <c r="L76" s="2"/>
      <c r="M76" s="2">
        <v>5</v>
      </c>
      <c r="N76" s="2">
        <v>20</v>
      </c>
      <c r="O76" s="67"/>
      <c r="P76" s="26">
        <f t="shared" si="11"/>
        <v>52</v>
      </c>
      <c r="Q76" s="34"/>
      <c r="R76" s="37">
        <f t="shared" si="9"/>
        <v>10.8</v>
      </c>
      <c r="S76" s="37">
        <f t="shared" si="10"/>
        <v>20</v>
      </c>
      <c r="T76" s="32">
        <f t="shared" si="8"/>
        <v>30.8</v>
      </c>
      <c r="U76" s="24"/>
      <c r="V76" s="65">
        <v>48</v>
      </c>
      <c r="W76" s="39"/>
      <c r="X76" s="39">
        <v>70</v>
      </c>
      <c r="Y76" s="70">
        <f t="shared" si="12"/>
        <v>8.7999999999999972</v>
      </c>
      <c r="Z76" s="71">
        <v>30</v>
      </c>
      <c r="AA76" s="71">
        <v>25</v>
      </c>
      <c r="AB76" s="71">
        <f t="shared" si="13"/>
        <v>55</v>
      </c>
    </row>
    <row r="77" spans="1:28" ht="18.75" thickBot="1" x14ac:dyDescent="0.3">
      <c r="A77" s="78" t="s">
        <v>63</v>
      </c>
      <c r="B77" s="2">
        <f>feb!H78</f>
        <v>0</v>
      </c>
      <c r="C77" s="2">
        <f>mrt!K78</f>
        <v>0</v>
      </c>
      <c r="D77" s="2">
        <f>apr!K78</f>
        <v>0</v>
      </c>
      <c r="E77" s="2">
        <f>mei!L78</f>
        <v>0</v>
      </c>
      <c r="F77" s="2">
        <f>jun!J78</f>
        <v>0</v>
      </c>
      <c r="G77" s="2">
        <f>jul!M78</f>
        <v>0</v>
      </c>
      <c r="H77" s="2">
        <f>aug!K78</f>
        <v>0</v>
      </c>
      <c r="I77" s="2">
        <f>sep!J78</f>
        <v>0</v>
      </c>
      <c r="J77" s="2">
        <f>okt!H78</f>
        <v>0</v>
      </c>
      <c r="K77" s="2"/>
      <c r="L77" s="2"/>
      <c r="M77" s="2">
        <v>5</v>
      </c>
      <c r="N77" s="2">
        <v>20</v>
      </c>
      <c r="O77" s="67">
        <v>10</v>
      </c>
      <c r="P77" s="26">
        <f t="shared" si="11"/>
        <v>25</v>
      </c>
      <c r="Q77" s="34"/>
      <c r="R77" s="37">
        <f t="shared" si="9"/>
        <v>0</v>
      </c>
      <c r="S77" s="37">
        <f t="shared" si="10"/>
        <v>28</v>
      </c>
      <c r="T77" s="32">
        <f t="shared" si="8"/>
        <v>28</v>
      </c>
      <c r="U77" s="43">
        <v>-15</v>
      </c>
      <c r="V77" s="65">
        <v>1</v>
      </c>
      <c r="W77" s="39"/>
      <c r="X77" s="39"/>
      <c r="Y77" s="70">
        <f t="shared" si="12"/>
        <v>29</v>
      </c>
      <c r="Z77" s="71">
        <v>20</v>
      </c>
      <c r="AA77" s="71">
        <v>35</v>
      </c>
      <c r="AB77" s="71">
        <f t="shared" si="13"/>
        <v>55</v>
      </c>
    </row>
    <row r="78" spans="1:28" ht="18.75" thickBot="1" x14ac:dyDescent="0.3">
      <c r="A78" s="78" t="s">
        <v>21</v>
      </c>
      <c r="B78" s="2">
        <f>feb!H79</f>
        <v>0</v>
      </c>
      <c r="C78" s="2">
        <f>mrt!K79</f>
        <v>0</v>
      </c>
      <c r="D78" s="2">
        <f>apr!K79</f>
        <v>2</v>
      </c>
      <c r="E78" s="2">
        <f>mei!L79</f>
        <v>2</v>
      </c>
      <c r="F78" s="2">
        <f>jun!J79</f>
        <v>1</v>
      </c>
      <c r="G78" s="2">
        <f>jul!M79</f>
        <v>0</v>
      </c>
      <c r="H78" s="2">
        <f>aug!K79</f>
        <v>2</v>
      </c>
      <c r="I78" s="2">
        <f>sep!J79</f>
        <v>1</v>
      </c>
      <c r="J78" s="2">
        <f>okt!H79</f>
        <v>0</v>
      </c>
      <c r="K78" s="2"/>
      <c r="L78" s="2"/>
      <c r="M78" s="2">
        <v>5</v>
      </c>
      <c r="N78" s="2">
        <v>10</v>
      </c>
      <c r="O78" s="67">
        <v>10</v>
      </c>
      <c r="P78" s="26">
        <f t="shared" si="11"/>
        <v>23</v>
      </c>
      <c r="Q78" s="34"/>
      <c r="R78" s="37">
        <f t="shared" si="9"/>
        <v>3.2</v>
      </c>
      <c r="S78" s="37">
        <f t="shared" si="10"/>
        <v>20</v>
      </c>
      <c r="T78" s="32">
        <f t="shared" si="8"/>
        <v>23.2</v>
      </c>
      <c r="U78" s="24"/>
      <c r="V78" s="65">
        <v>20.8</v>
      </c>
      <c r="W78" s="39"/>
      <c r="X78" s="39"/>
      <c r="Y78" s="70">
        <f t="shared" si="12"/>
        <v>44</v>
      </c>
      <c r="Z78" s="71">
        <v>20</v>
      </c>
      <c r="AA78" s="71">
        <v>25</v>
      </c>
      <c r="AB78" s="71">
        <f t="shared" si="13"/>
        <v>45</v>
      </c>
    </row>
    <row r="79" spans="1:28" ht="18.75" thickBot="1" x14ac:dyDescent="0.3">
      <c r="A79" s="78" t="s">
        <v>92</v>
      </c>
      <c r="B79" s="2">
        <f>feb!H80</f>
        <v>1</v>
      </c>
      <c r="C79" s="2">
        <f>mrt!K80</f>
        <v>2</v>
      </c>
      <c r="D79" s="2">
        <f>apr!K80</f>
        <v>2</v>
      </c>
      <c r="E79" s="2">
        <f>mei!L80</f>
        <v>2</v>
      </c>
      <c r="F79" s="2">
        <f>jun!J80</f>
        <v>4</v>
      </c>
      <c r="G79" s="2">
        <f>jul!M80</f>
        <v>4</v>
      </c>
      <c r="H79" s="2">
        <f>aug!K80</f>
        <v>4</v>
      </c>
      <c r="I79" s="2">
        <f>sep!J80</f>
        <v>3</v>
      </c>
      <c r="J79" s="2">
        <f>okt!H80</f>
        <v>2</v>
      </c>
      <c r="K79" s="2"/>
      <c r="L79" s="2"/>
      <c r="M79" s="2"/>
      <c r="N79" s="2"/>
      <c r="O79" s="67"/>
      <c r="P79" s="26">
        <f t="shared" si="11"/>
        <v>24</v>
      </c>
      <c r="Q79" s="34"/>
      <c r="R79" s="37">
        <f t="shared" si="9"/>
        <v>9.6</v>
      </c>
      <c r="S79" s="37">
        <f t="shared" si="10"/>
        <v>0</v>
      </c>
      <c r="T79" s="32">
        <f t="shared" si="8"/>
        <v>9.6</v>
      </c>
      <c r="U79" s="24">
        <v>15</v>
      </c>
      <c r="V79" s="65">
        <v>47</v>
      </c>
      <c r="W79" s="39"/>
      <c r="X79" s="39">
        <v>56.6</v>
      </c>
      <c r="Y79" s="70">
        <f t="shared" si="12"/>
        <v>0</v>
      </c>
      <c r="Z79" s="71">
        <v>15</v>
      </c>
      <c r="AA79" s="71">
        <v>0</v>
      </c>
      <c r="AB79" s="71">
        <f t="shared" si="13"/>
        <v>15</v>
      </c>
    </row>
    <row r="80" spans="1:28" ht="18.75" thickBot="1" x14ac:dyDescent="0.3">
      <c r="A80" s="78" t="s">
        <v>158</v>
      </c>
      <c r="B80" s="2">
        <f>feb!H81</f>
        <v>1</v>
      </c>
      <c r="C80" s="2">
        <f>mrt!K81</f>
        <v>0</v>
      </c>
      <c r="D80" s="2">
        <f>apr!K81</f>
        <v>0</v>
      </c>
      <c r="E80" s="2">
        <f>mei!L81</f>
        <v>2</v>
      </c>
      <c r="F80" s="2">
        <f>jun!J81</f>
        <v>0</v>
      </c>
      <c r="G80" s="2">
        <f>jul!M81</f>
        <v>0</v>
      </c>
      <c r="H80" s="2">
        <f>aug!K81</f>
        <v>1</v>
      </c>
      <c r="I80" s="2">
        <f>sep!J81</f>
        <v>0</v>
      </c>
      <c r="J80" s="2">
        <f>okt!H81</f>
        <v>0</v>
      </c>
      <c r="K80" s="2"/>
      <c r="L80" s="2"/>
      <c r="M80" s="2"/>
      <c r="N80" s="2"/>
      <c r="O80" s="67"/>
      <c r="P80" s="26">
        <f t="shared" si="11"/>
        <v>4</v>
      </c>
      <c r="Q80" s="34"/>
      <c r="R80" s="37">
        <f t="shared" ref="R80" si="14">(SUM(B80:J80))*40/100 + (Q80)</f>
        <v>1.6</v>
      </c>
      <c r="S80" s="37">
        <f t="shared" ref="S80" si="15">SUM(K80:O80)*80/100</f>
        <v>0</v>
      </c>
      <c r="T80" s="32">
        <f t="shared" ref="T80" si="16">R80+S80</f>
        <v>1.6</v>
      </c>
      <c r="U80" s="24">
        <v>15</v>
      </c>
      <c r="V80" s="65">
        <v>0</v>
      </c>
      <c r="W80" s="39"/>
      <c r="X80" s="39"/>
      <c r="Y80" s="64">
        <f t="shared" si="12"/>
        <v>1.6</v>
      </c>
      <c r="Z80" s="51">
        <v>0</v>
      </c>
      <c r="AA80" s="51">
        <v>0</v>
      </c>
      <c r="AB80" s="51">
        <f t="shared" si="13"/>
        <v>0</v>
      </c>
    </row>
    <row r="81" spans="1:31" ht="18.75" thickBot="1" x14ac:dyDescent="0.3">
      <c r="A81" s="78" t="s">
        <v>22</v>
      </c>
      <c r="B81" s="2">
        <f>feb!H82</f>
        <v>2</v>
      </c>
      <c r="C81" s="2">
        <f>mrt!K82</f>
        <v>2</v>
      </c>
      <c r="D81" s="2">
        <f>apr!K82</f>
        <v>3</v>
      </c>
      <c r="E81" s="2">
        <f>mei!L82</f>
        <v>2</v>
      </c>
      <c r="F81" s="2">
        <f>jun!J82</f>
        <v>2</v>
      </c>
      <c r="G81" s="2">
        <f>jul!M82</f>
        <v>4</v>
      </c>
      <c r="H81" s="2">
        <f>aug!K82</f>
        <v>2</v>
      </c>
      <c r="I81" s="2">
        <f>sep!J82</f>
        <v>2</v>
      </c>
      <c r="J81" s="2">
        <f>okt!H82</f>
        <v>0</v>
      </c>
      <c r="K81" s="2"/>
      <c r="L81" s="2"/>
      <c r="M81" s="2"/>
      <c r="N81" s="2"/>
      <c r="O81" s="67"/>
      <c r="P81" s="26">
        <f t="shared" si="11"/>
        <v>19</v>
      </c>
      <c r="Q81" s="34"/>
      <c r="R81" s="37">
        <f t="shared" si="9"/>
        <v>7.6</v>
      </c>
      <c r="S81" s="37">
        <f t="shared" si="10"/>
        <v>0</v>
      </c>
      <c r="T81" s="32">
        <f t="shared" si="8"/>
        <v>7.6</v>
      </c>
      <c r="U81" s="24"/>
      <c r="V81" s="65">
        <v>23.2</v>
      </c>
      <c r="W81" s="39"/>
      <c r="X81" s="39"/>
      <c r="Y81" s="64">
        <f t="shared" si="12"/>
        <v>30.799999999999997</v>
      </c>
      <c r="Z81" s="51">
        <v>0</v>
      </c>
      <c r="AA81" s="51">
        <v>0</v>
      </c>
      <c r="AB81" s="51">
        <f t="shared" si="13"/>
        <v>0</v>
      </c>
    </row>
    <row r="82" spans="1:31" ht="18.75" thickBot="1" x14ac:dyDescent="0.3">
      <c r="A82" s="78" t="s">
        <v>23</v>
      </c>
      <c r="B82" s="2">
        <f>feb!H83</f>
        <v>1</v>
      </c>
      <c r="C82" s="2">
        <f>mrt!K83</f>
        <v>0</v>
      </c>
      <c r="D82" s="2">
        <f>apr!K83</f>
        <v>3</v>
      </c>
      <c r="E82" s="2">
        <f>mei!L83</f>
        <v>7</v>
      </c>
      <c r="F82" s="2">
        <f>jun!J83</f>
        <v>2</v>
      </c>
      <c r="G82" s="2">
        <f>jul!M83</f>
        <v>0</v>
      </c>
      <c r="H82" s="2">
        <f>aug!K83</f>
        <v>0</v>
      </c>
      <c r="I82" s="2">
        <f>sep!J83</f>
        <v>0</v>
      </c>
      <c r="J82" s="2">
        <f>okt!H83</f>
        <v>0</v>
      </c>
      <c r="K82" s="2"/>
      <c r="L82" s="2"/>
      <c r="M82" s="2"/>
      <c r="N82" s="2">
        <v>10</v>
      </c>
      <c r="O82" s="67"/>
      <c r="P82" s="26">
        <f t="shared" si="11"/>
        <v>23</v>
      </c>
      <c r="Q82" s="34"/>
      <c r="R82" s="37">
        <f t="shared" si="9"/>
        <v>5.2</v>
      </c>
      <c r="S82" s="37">
        <f t="shared" si="10"/>
        <v>8</v>
      </c>
      <c r="T82" s="32">
        <f t="shared" si="8"/>
        <v>13.2</v>
      </c>
      <c r="U82" s="24"/>
      <c r="V82" s="65">
        <v>32</v>
      </c>
      <c r="W82" s="39"/>
      <c r="X82" s="39">
        <v>45.2</v>
      </c>
      <c r="Y82" s="70">
        <f t="shared" si="12"/>
        <v>0</v>
      </c>
      <c r="Z82" s="71">
        <v>15</v>
      </c>
      <c r="AA82" s="71">
        <v>10</v>
      </c>
      <c r="AB82" s="71">
        <f t="shared" si="13"/>
        <v>25</v>
      </c>
    </row>
    <row r="83" spans="1:31" ht="18.75" thickBot="1" x14ac:dyDescent="0.3">
      <c r="A83" s="78" t="s">
        <v>122</v>
      </c>
      <c r="B83" s="2">
        <f>feb!H84</f>
        <v>1</v>
      </c>
      <c r="C83" s="2">
        <f>mrt!K84</f>
        <v>1</v>
      </c>
      <c r="D83" s="2">
        <f>apr!K84</f>
        <v>2</v>
      </c>
      <c r="E83" s="2">
        <f>mei!L84</f>
        <v>0</v>
      </c>
      <c r="F83" s="2">
        <f>jun!J84</f>
        <v>2</v>
      </c>
      <c r="G83" s="2">
        <f>jul!M84</f>
        <v>2</v>
      </c>
      <c r="H83" s="2">
        <f>aug!K84</f>
        <v>0</v>
      </c>
      <c r="I83" s="2">
        <f>sep!J84</f>
        <v>2</v>
      </c>
      <c r="J83" s="2">
        <f>okt!H84</f>
        <v>1</v>
      </c>
      <c r="K83" s="2"/>
      <c r="L83" s="2"/>
      <c r="M83" s="2"/>
      <c r="N83" s="2"/>
      <c r="O83" s="67"/>
      <c r="P83" s="26">
        <f t="shared" si="11"/>
        <v>11</v>
      </c>
      <c r="Q83" s="34"/>
      <c r="R83" s="37">
        <f t="shared" si="9"/>
        <v>4.4000000000000004</v>
      </c>
      <c r="S83" s="37">
        <f t="shared" si="10"/>
        <v>0</v>
      </c>
      <c r="T83" s="32">
        <f t="shared" si="8"/>
        <v>4.4000000000000004</v>
      </c>
      <c r="U83" s="24"/>
      <c r="V83" s="65">
        <v>48.8</v>
      </c>
      <c r="W83" s="39">
        <v>25</v>
      </c>
      <c r="X83" s="39"/>
      <c r="Y83" s="70">
        <f t="shared" si="12"/>
        <v>28.199999999999996</v>
      </c>
      <c r="Z83" s="71">
        <v>40</v>
      </c>
      <c r="AA83" s="71">
        <v>0</v>
      </c>
      <c r="AB83" s="71">
        <f t="shared" si="13"/>
        <v>40</v>
      </c>
    </row>
    <row r="84" spans="1:31" ht="18.75" thickBot="1" x14ac:dyDescent="0.3">
      <c r="A84" s="78" t="s">
        <v>134</v>
      </c>
      <c r="B84" s="2">
        <f>feb!H85</f>
        <v>0</v>
      </c>
      <c r="C84" s="2">
        <f>mrt!K85</f>
        <v>1</v>
      </c>
      <c r="D84" s="2">
        <f>apr!K85</f>
        <v>0</v>
      </c>
      <c r="E84" s="2">
        <f>mei!L85</f>
        <v>0</v>
      </c>
      <c r="F84" s="2">
        <f>jun!J85</f>
        <v>0</v>
      </c>
      <c r="G84" s="2">
        <f>jul!M85</f>
        <v>0</v>
      </c>
      <c r="H84" s="2">
        <f>aug!K85</f>
        <v>0</v>
      </c>
      <c r="I84" s="2">
        <f>sep!J85</f>
        <v>0</v>
      </c>
      <c r="J84" s="2">
        <f>okt!H85</f>
        <v>0</v>
      </c>
      <c r="K84" s="2"/>
      <c r="L84" s="2"/>
      <c r="M84" s="2"/>
      <c r="N84" s="2"/>
      <c r="O84" s="67"/>
      <c r="P84" s="26">
        <f t="shared" si="11"/>
        <v>1</v>
      </c>
      <c r="Q84" s="34"/>
      <c r="R84" s="37">
        <f t="shared" si="9"/>
        <v>0.4</v>
      </c>
      <c r="S84" s="37">
        <f t="shared" si="10"/>
        <v>0</v>
      </c>
      <c r="T84" s="32">
        <f t="shared" ref="T84" si="17">R84+S84</f>
        <v>0.4</v>
      </c>
      <c r="U84" s="24"/>
      <c r="V84" s="65">
        <v>9.6</v>
      </c>
      <c r="W84" s="39"/>
      <c r="X84" s="39"/>
      <c r="Y84" s="64">
        <f t="shared" si="12"/>
        <v>10</v>
      </c>
      <c r="Z84" s="51">
        <v>0</v>
      </c>
      <c r="AA84" s="51">
        <v>0</v>
      </c>
      <c r="AB84" s="51">
        <f t="shared" si="13"/>
        <v>0</v>
      </c>
    </row>
    <row r="85" spans="1:31" ht="18.75" thickBot="1" x14ac:dyDescent="0.3">
      <c r="A85" s="78" t="s">
        <v>66</v>
      </c>
      <c r="B85" s="2">
        <f>feb!H86</f>
        <v>0</v>
      </c>
      <c r="C85" s="2">
        <f>mrt!K86</f>
        <v>0</v>
      </c>
      <c r="D85" s="2">
        <f>apr!K86</f>
        <v>0</v>
      </c>
      <c r="E85" s="2">
        <f>mei!L86</f>
        <v>0</v>
      </c>
      <c r="F85" s="2">
        <f>jun!J86</f>
        <v>0</v>
      </c>
      <c r="G85" s="2">
        <f>jul!M86</f>
        <v>0</v>
      </c>
      <c r="H85" s="2">
        <f>aug!K86</f>
        <v>0</v>
      </c>
      <c r="I85" s="2">
        <f>sep!J86</f>
        <v>0</v>
      </c>
      <c r="J85" s="2">
        <f>okt!H86</f>
        <v>0</v>
      </c>
      <c r="K85" s="2"/>
      <c r="L85" s="2"/>
      <c r="M85" s="2"/>
      <c r="N85" s="2"/>
      <c r="O85" s="67"/>
      <c r="P85" s="26">
        <f t="shared" si="11"/>
        <v>0</v>
      </c>
      <c r="Q85" s="34"/>
      <c r="R85" s="37">
        <f t="shared" si="9"/>
        <v>0</v>
      </c>
      <c r="S85" s="37">
        <f t="shared" si="10"/>
        <v>0</v>
      </c>
      <c r="T85" s="32">
        <f t="shared" si="8"/>
        <v>0</v>
      </c>
      <c r="U85" s="24"/>
      <c r="V85" s="65">
        <v>0.8</v>
      </c>
      <c r="W85" s="39"/>
      <c r="X85" s="39"/>
      <c r="Y85" s="64">
        <f t="shared" si="12"/>
        <v>0.8</v>
      </c>
      <c r="Z85" s="51">
        <v>0</v>
      </c>
      <c r="AA85" s="51">
        <v>0</v>
      </c>
      <c r="AB85" s="51">
        <f t="shared" si="13"/>
        <v>0</v>
      </c>
    </row>
    <row r="86" spans="1:31" ht="18.75" thickBot="1" x14ac:dyDescent="0.3">
      <c r="A86" s="78" t="s">
        <v>24</v>
      </c>
      <c r="B86" s="2">
        <f>feb!H87</f>
        <v>1</v>
      </c>
      <c r="C86" s="2">
        <f>mrt!K87</f>
        <v>1</v>
      </c>
      <c r="D86" s="2">
        <f>apr!K87</f>
        <v>4</v>
      </c>
      <c r="E86" s="2">
        <f>mei!L87</f>
        <v>7</v>
      </c>
      <c r="F86" s="2">
        <f>jun!J87</f>
        <v>3</v>
      </c>
      <c r="G86" s="2">
        <f>jul!M87</f>
        <v>6</v>
      </c>
      <c r="H86" s="2">
        <f>aug!K87</f>
        <v>5</v>
      </c>
      <c r="I86" s="2">
        <f>sep!J87</f>
        <v>2</v>
      </c>
      <c r="J86" s="2">
        <f>okt!H87</f>
        <v>2</v>
      </c>
      <c r="K86" s="2"/>
      <c r="L86" s="2"/>
      <c r="M86" s="2">
        <v>5</v>
      </c>
      <c r="N86" s="2">
        <v>20</v>
      </c>
      <c r="O86" s="67"/>
      <c r="P86" s="26">
        <f t="shared" si="11"/>
        <v>56</v>
      </c>
      <c r="Q86" s="34"/>
      <c r="R86" s="37">
        <f t="shared" si="9"/>
        <v>12.4</v>
      </c>
      <c r="S86" s="37">
        <f t="shared" si="10"/>
        <v>20</v>
      </c>
      <c r="T86" s="32">
        <f t="shared" si="8"/>
        <v>32.4</v>
      </c>
      <c r="U86" s="24"/>
      <c r="V86" s="65">
        <v>40</v>
      </c>
      <c r="W86" s="39"/>
      <c r="X86" s="39"/>
      <c r="Y86" s="70">
        <f t="shared" si="12"/>
        <v>72.400000000000006</v>
      </c>
      <c r="Z86" s="71">
        <v>20</v>
      </c>
      <c r="AA86" s="71">
        <v>25</v>
      </c>
      <c r="AB86" s="71">
        <f t="shared" si="13"/>
        <v>45</v>
      </c>
    </row>
    <row r="87" spans="1:31" ht="18.75" thickBot="1" x14ac:dyDescent="0.3">
      <c r="A87" s="78" t="s">
        <v>86</v>
      </c>
      <c r="B87" s="2">
        <f>feb!H88</f>
        <v>1</v>
      </c>
      <c r="C87" s="2">
        <f>mrt!K88</f>
        <v>1</v>
      </c>
      <c r="D87" s="2">
        <f>apr!K88</f>
        <v>1</v>
      </c>
      <c r="E87" s="2">
        <f>mei!L88</f>
        <v>6</v>
      </c>
      <c r="F87" s="2">
        <f>jun!J88</f>
        <v>1</v>
      </c>
      <c r="G87" s="2">
        <f>jul!M88</f>
        <v>3</v>
      </c>
      <c r="H87" s="2">
        <f>aug!K88</f>
        <v>0</v>
      </c>
      <c r="I87" s="2">
        <f>sep!J88</f>
        <v>1</v>
      </c>
      <c r="J87" s="2">
        <f>okt!H88</f>
        <v>0</v>
      </c>
      <c r="K87" s="2"/>
      <c r="L87" s="2"/>
      <c r="M87" s="2">
        <v>5</v>
      </c>
      <c r="N87" s="2">
        <v>20</v>
      </c>
      <c r="O87" s="67"/>
      <c r="P87" s="26">
        <f t="shared" si="11"/>
        <v>39</v>
      </c>
      <c r="Q87" s="34"/>
      <c r="R87" s="37">
        <f t="shared" si="9"/>
        <v>5.6</v>
      </c>
      <c r="S87" s="37">
        <f t="shared" si="10"/>
        <v>20</v>
      </c>
      <c r="T87" s="32">
        <f t="shared" si="8"/>
        <v>25.6</v>
      </c>
      <c r="U87" s="24"/>
      <c r="V87" s="65">
        <v>40.799999999999997</v>
      </c>
      <c r="W87" s="39"/>
      <c r="X87" s="39"/>
      <c r="Y87" s="70">
        <f t="shared" si="12"/>
        <v>66.400000000000006</v>
      </c>
      <c r="Z87" s="71">
        <v>30</v>
      </c>
      <c r="AA87" s="71">
        <v>25</v>
      </c>
      <c r="AB87" s="71">
        <f t="shared" si="13"/>
        <v>55</v>
      </c>
    </row>
    <row r="88" spans="1:31" ht="18.75" thickBot="1" x14ac:dyDescent="0.3">
      <c r="A88" s="78" t="s">
        <v>25</v>
      </c>
      <c r="B88" s="2">
        <f>feb!H89</f>
        <v>1</v>
      </c>
      <c r="C88" s="2">
        <f>mrt!K89</f>
        <v>2</v>
      </c>
      <c r="D88" s="2">
        <f>apr!K89</f>
        <v>3</v>
      </c>
      <c r="E88" s="2">
        <f>mei!L89</f>
        <v>6</v>
      </c>
      <c r="F88" s="2">
        <f>jun!J89</f>
        <v>1</v>
      </c>
      <c r="G88" s="2">
        <f>jul!M89</f>
        <v>5</v>
      </c>
      <c r="H88" s="2">
        <f>aug!K89</f>
        <v>4</v>
      </c>
      <c r="I88" s="2">
        <f>sep!J89</f>
        <v>1</v>
      </c>
      <c r="J88" s="2">
        <f>okt!H89</f>
        <v>2</v>
      </c>
      <c r="K88" s="2"/>
      <c r="L88" s="2"/>
      <c r="M88" s="2">
        <v>5</v>
      </c>
      <c r="N88" s="2">
        <v>20</v>
      </c>
      <c r="O88" s="67"/>
      <c r="P88" s="26">
        <f t="shared" si="11"/>
        <v>50</v>
      </c>
      <c r="Q88" s="34"/>
      <c r="R88" s="37">
        <f t="shared" si="9"/>
        <v>10</v>
      </c>
      <c r="S88" s="37">
        <f t="shared" si="10"/>
        <v>20</v>
      </c>
      <c r="T88" s="32">
        <f t="shared" si="8"/>
        <v>30</v>
      </c>
      <c r="U88" s="24"/>
      <c r="V88" s="65">
        <v>48.8</v>
      </c>
      <c r="W88" s="39"/>
      <c r="X88" s="39"/>
      <c r="Y88" s="70">
        <f t="shared" si="12"/>
        <v>78.8</v>
      </c>
      <c r="Z88" s="71">
        <v>30</v>
      </c>
      <c r="AA88" s="71">
        <v>25</v>
      </c>
      <c r="AB88" s="71">
        <f t="shared" si="13"/>
        <v>55</v>
      </c>
    </row>
    <row r="89" spans="1:31" ht="18.75" thickBot="1" x14ac:dyDescent="0.3">
      <c r="A89" s="78" t="s">
        <v>74</v>
      </c>
      <c r="B89" s="2">
        <f>feb!H90</f>
        <v>0</v>
      </c>
      <c r="C89" s="2">
        <f>mrt!K90</f>
        <v>0</v>
      </c>
      <c r="D89" s="2">
        <f>apr!K90</f>
        <v>0</v>
      </c>
      <c r="E89" s="2">
        <f>mei!L90</f>
        <v>1</v>
      </c>
      <c r="F89" s="2">
        <f>jun!J90</f>
        <v>0</v>
      </c>
      <c r="G89" s="2">
        <f>jul!M90</f>
        <v>0</v>
      </c>
      <c r="H89" s="2">
        <f>aug!K90</f>
        <v>0</v>
      </c>
      <c r="I89" s="2">
        <f>sep!J90</f>
        <v>0</v>
      </c>
      <c r="J89" s="2">
        <f>okt!H90</f>
        <v>0</v>
      </c>
      <c r="K89" s="2"/>
      <c r="L89" s="2"/>
      <c r="M89" s="2">
        <v>5</v>
      </c>
      <c r="N89" s="2">
        <v>20</v>
      </c>
      <c r="O89" s="67"/>
      <c r="P89" s="26">
        <f t="shared" si="11"/>
        <v>26</v>
      </c>
      <c r="Q89" s="34"/>
      <c r="R89" s="37">
        <f t="shared" si="9"/>
        <v>0.4</v>
      </c>
      <c r="S89" s="37">
        <f t="shared" si="10"/>
        <v>20</v>
      </c>
      <c r="T89" s="32">
        <f t="shared" si="8"/>
        <v>20.399999999999999</v>
      </c>
      <c r="U89" s="24">
        <v>20</v>
      </c>
      <c r="V89" s="65">
        <v>36</v>
      </c>
      <c r="W89" s="39"/>
      <c r="X89" s="39"/>
      <c r="Y89" s="70">
        <f t="shared" si="12"/>
        <v>56.4</v>
      </c>
      <c r="Z89" s="71">
        <v>20</v>
      </c>
      <c r="AA89" s="71">
        <v>25</v>
      </c>
      <c r="AB89" s="71">
        <f t="shared" si="13"/>
        <v>45</v>
      </c>
    </row>
    <row r="90" spans="1:31" ht="18.75" thickBot="1" x14ac:dyDescent="0.3">
      <c r="A90" s="78" t="s">
        <v>31</v>
      </c>
      <c r="B90" s="2">
        <f>feb!H91</f>
        <v>0</v>
      </c>
      <c r="C90" s="2">
        <f>mrt!K91</f>
        <v>0</v>
      </c>
      <c r="D90" s="2">
        <f>apr!K91</f>
        <v>2</v>
      </c>
      <c r="E90" s="2">
        <f>mei!L91</f>
        <v>1</v>
      </c>
      <c r="F90" s="2">
        <f>jun!J91</f>
        <v>3</v>
      </c>
      <c r="G90" s="2">
        <f>jul!M91</f>
        <v>0</v>
      </c>
      <c r="H90" s="2">
        <f>aug!K91</f>
        <v>1</v>
      </c>
      <c r="I90" s="2">
        <f>sep!J91</f>
        <v>1</v>
      </c>
      <c r="J90" s="2">
        <f>okt!H91</f>
        <v>0</v>
      </c>
      <c r="K90" s="2">
        <v>20</v>
      </c>
      <c r="L90" s="2">
        <v>60</v>
      </c>
      <c r="M90" s="2">
        <v>5</v>
      </c>
      <c r="N90" s="2">
        <v>20</v>
      </c>
      <c r="O90" s="67">
        <v>10</v>
      </c>
      <c r="P90" s="26">
        <f>SUM(B90:O90)</f>
        <v>123</v>
      </c>
      <c r="Q90" s="34"/>
      <c r="R90" s="37">
        <f t="shared" si="9"/>
        <v>3.2</v>
      </c>
      <c r="S90" s="37">
        <f t="shared" si="10"/>
        <v>92</v>
      </c>
      <c r="T90" s="32">
        <f t="shared" si="8"/>
        <v>95.2</v>
      </c>
      <c r="U90" s="24"/>
      <c r="V90" s="65">
        <v>95.2</v>
      </c>
      <c r="W90" s="39">
        <v>95.2</v>
      </c>
      <c r="X90" s="39">
        <v>95.2</v>
      </c>
      <c r="Y90" s="70">
        <f t="shared" si="12"/>
        <v>0</v>
      </c>
      <c r="Z90" s="71">
        <v>110</v>
      </c>
      <c r="AA90" s="71">
        <v>115</v>
      </c>
      <c r="AB90" s="71">
        <f t="shared" si="13"/>
        <v>225</v>
      </c>
    </row>
    <row r="91" spans="1:31" ht="18.75" thickBot="1" x14ac:dyDescent="0.3">
      <c r="A91" s="78" t="s">
        <v>50</v>
      </c>
      <c r="B91" s="2">
        <f>feb!H92</f>
        <v>0</v>
      </c>
      <c r="C91" s="2">
        <f>mrt!K92</f>
        <v>2</v>
      </c>
      <c r="D91" s="2">
        <f>apr!K92</f>
        <v>4</v>
      </c>
      <c r="E91" s="2">
        <f>mei!L92</f>
        <v>7</v>
      </c>
      <c r="F91" s="2">
        <f>jun!J92</f>
        <v>4</v>
      </c>
      <c r="G91" s="2">
        <f>jul!M92</f>
        <v>6</v>
      </c>
      <c r="H91" s="2">
        <f>aug!K92</f>
        <v>5</v>
      </c>
      <c r="I91" s="2">
        <f>sep!J92</f>
        <v>2</v>
      </c>
      <c r="J91" s="2">
        <f>okt!H92</f>
        <v>0</v>
      </c>
      <c r="K91" s="9">
        <v>20</v>
      </c>
      <c r="L91" s="9">
        <v>40</v>
      </c>
      <c r="M91" s="9">
        <v>5</v>
      </c>
      <c r="N91" s="9">
        <v>20</v>
      </c>
      <c r="O91" s="68">
        <v>10</v>
      </c>
      <c r="P91" s="26">
        <f>SUM(B91:O91)</f>
        <v>125</v>
      </c>
      <c r="Q91" s="34"/>
      <c r="R91" s="37">
        <f t="shared" si="9"/>
        <v>12</v>
      </c>
      <c r="S91" s="37">
        <f t="shared" si="10"/>
        <v>76</v>
      </c>
      <c r="T91" s="32">
        <f t="shared" si="8"/>
        <v>88</v>
      </c>
      <c r="U91" s="31"/>
      <c r="V91" s="65">
        <v>164.8</v>
      </c>
      <c r="W91" s="39">
        <v>144</v>
      </c>
      <c r="X91" s="39"/>
      <c r="Y91" s="70">
        <f t="shared" si="12"/>
        <v>108.80000000000001</v>
      </c>
      <c r="Z91" s="71">
        <v>90</v>
      </c>
      <c r="AA91" s="71">
        <v>115</v>
      </c>
      <c r="AB91" s="71">
        <f t="shared" si="13"/>
        <v>205</v>
      </c>
      <c r="AE91" s="75"/>
    </row>
    <row r="92" spans="1:31" ht="18.75" thickBot="1" x14ac:dyDescent="0.3">
      <c r="A92" s="78" t="s">
        <v>68</v>
      </c>
      <c r="B92" s="2">
        <f>feb!H93</f>
        <v>0</v>
      </c>
      <c r="C92" s="2">
        <f>mrt!K93</f>
        <v>0</v>
      </c>
      <c r="D92" s="2">
        <f>apr!K93</f>
        <v>0</v>
      </c>
      <c r="E92" s="2">
        <f>mei!L93</f>
        <v>0</v>
      </c>
      <c r="F92" s="2">
        <f>jun!J93</f>
        <v>0</v>
      </c>
      <c r="G92" s="2">
        <f>jul!M93</f>
        <v>0</v>
      </c>
      <c r="H92" s="2">
        <f>aug!K93</f>
        <v>0</v>
      </c>
      <c r="I92" s="2">
        <f>sep!J93</f>
        <v>0</v>
      </c>
      <c r="J92" s="2">
        <f>okt!H93</f>
        <v>0</v>
      </c>
      <c r="K92" s="9"/>
      <c r="L92" s="9"/>
      <c r="M92" s="9"/>
      <c r="N92" s="9"/>
      <c r="O92" s="68"/>
      <c r="P92" s="26">
        <f t="shared" si="11"/>
        <v>0</v>
      </c>
      <c r="Q92" s="34"/>
      <c r="R92" s="37">
        <f t="shared" si="9"/>
        <v>0</v>
      </c>
      <c r="S92" s="37">
        <f t="shared" si="10"/>
        <v>0</v>
      </c>
      <c r="T92" s="32">
        <f t="shared" si="8"/>
        <v>0</v>
      </c>
      <c r="U92" s="31"/>
      <c r="V92" s="65">
        <v>0</v>
      </c>
      <c r="W92" s="39"/>
      <c r="X92" s="39"/>
      <c r="Y92" s="64">
        <f t="shared" si="12"/>
        <v>0</v>
      </c>
      <c r="Z92" s="51">
        <v>0</v>
      </c>
      <c r="AA92" s="51">
        <v>0</v>
      </c>
      <c r="AB92" s="51">
        <f t="shared" si="13"/>
        <v>0</v>
      </c>
    </row>
    <row r="93" spans="1:31" ht="18.75" thickBot="1" x14ac:dyDescent="0.3">
      <c r="A93" s="78" t="s">
        <v>71</v>
      </c>
      <c r="B93" s="2">
        <f>feb!H94</f>
        <v>0</v>
      </c>
      <c r="C93" s="2">
        <f>mrt!K94</f>
        <v>0</v>
      </c>
      <c r="D93" s="2">
        <f>apr!K94</f>
        <v>1</v>
      </c>
      <c r="E93" s="2">
        <f>mei!L94</f>
        <v>0</v>
      </c>
      <c r="F93" s="2">
        <f>jun!J94</f>
        <v>0</v>
      </c>
      <c r="G93" s="2">
        <f>jul!M94</f>
        <v>0</v>
      </c>
      <c r="H93" s="2">
        <f>aug!K94</f>
        <v>0</v>
      </c>
      <c r="I93" s="2">
        <f>sep!J94</f>
        <v>1</v>
      </c>
      <c r="J93" s="2">
        <f>okt!H94</f>
        <v>1</v>
      </c>
      <c r="K93" s="2"/>
      <c r="L93" s="2"/>
      <c r="M93" s="2">
        <v>5</v>
      </c>
      <c r="N93" s="2">
        <v>20</v>
      </c>
      <c r="O93" s="67"/>
      <c r="P93" s="26">
        <f t="shared" si="11"/>
        <v>28</v>
      </c>
      <c r="Q93" s="34"/>
      <c r="R93" s="37">
        <f t="shared" si="9"/>
        <v>1.2</v>
      </c>
      <c r="S93" s="37">
        <f t="shared" si="10"/>
        <v>20</v>
      </c>
      <c r="T93" s="32">
        <f t="shared" si="8"/>
        <v>21.2</v>
      </c>
      <c r="U93" s="24"/>
      <c r="V93" s="65">
        <v>33.6</v>
      </c>
      <c r="W93" s="39">
        <v>30</v>
      </c>
      <c r="X93" s="39">
        <v>18.2</v>
      </c>
      <c r="Y93" s="70">
        <f t="shared" si="12"/>
        <v>6.5999999999999979</v>
      </c>
      <c r="Z93" s="71">
        <v>30</v>
      </c>
      <c r="AA93" s="71">
        <v>25</v>
      </c>
      <c r="AB93" s="71">
        <f t="shared" si="13"/>
        <v>55</v>
      </c>
    </row>
    <row r="94" spans="1:31" ht="18.75" thickBot="1" x14ac:dyDescent="0.3">
      <c r="A94" s="78" t="s">
        <v>160</v>
      </c>
      <c r="B94" s="2">
        <f>feb!H95</f>
        <v>0</v>
      </c>
      <c r="C94" s="2">
        <f>mrt!K95</f>
        <v>0</v>
      </c>
      <c r="D94" s="2">
        <f>apr!K95</f>
        <v>0</v>
      </c>
      <c r="E94" s="2">
        <f>mei!L95</f>
        <v>0</v>
      </c>
      <c r="F94" s="2">
        <f>jun!J95</f>
        <v>0</v>
      </c>
      <c r="G94" s="2">
        <f>jul!M95</f>
        <v>0</v>
      </c>
      <c r="H94" s="2">
        <f>aug!K95</f>
        <v>1</v>
      </c>
      <c r="I94" s="2">
        <f>sep!J95</f>
        <v>3</v>
      </c>
      <c r="J94" s="2">
        <f>okt!H95</f>
        <v>2</v>
      </c>
      <c r="K94" s="2">
        <v>5</v>
      </c>
      <c r="L94" s="2"/>
      <c r="M94" s="2"/>
      <c r="N94" s="2">
        <v>10</v>
      </c>
      <c r="O94" s="67"/>
      <c r="P94" s="26">
        <f t="shared" si="11"/>
        <v>21</v>
      </c>
      <c r="Q94" s="34"/>
      <c r="R94" s="37">
        <f t="shared" ref="R94:R105" si="18">(SUM(B94:J94))*40/100 + (Q94)</f>
        <v>2.4</v>
      </c>
      <c r="S94" s="37">
        <f t="shared" ref="S94:S105" si="19">SUM(K94:O94)*80/100</f>
        <v>12</v>
      </c>
      <c r="T94" s="32">
        <f t="shared" ref="T94:T105" si="20">R94+S94</f>
        <v>14.4</v>
      </c>
      <c r="U94" s="24"/>
      <c r="V94" s="65"/>
      <c r="W94" s="39"/>
      <c r="X94" s="39"/>
      <c r="Y94" s="70">
        <f t="shared" si="12"/>
        <v>14.4</v>
      </c>
      <c r="Z94" s="51">
        <v>0</v>
      </c>
      <c r="AA94" s="71">
        <v>15</v>
      </c>
      <c r="AB94" s="71">
        <f t="shared" si="13"/>
        <v>15</v>
      </c>
    </row>
    <row r="95" spans="1:31" ht="18.75" thickBot="1" x14ac:dyDescent="0.3">
      <c r="A95" s="78" t="s">
        <v>110</v>
      </c>
      <c r="B95" s="2">
        <f>feb!H96</f>
        <v>0</v>
      </c>
      <c r="C95" s="2">
        <f>mrt!K96</f>
        <v>0</v>
      </c>
      <c r="D95" s="2">
        <f>apr!K96</f>
        <v>0</v>
      </c>
      <c r="E95" s="2">
        <f>mei!L96</f>
        <v>0</v>
      </c>
      <c r="F95" s="2">
        <f>jun!J96</f>
        <v>0</v>
      </c>
      <c r="G95" s="2">
        <f>jul!M96</f>
        <v>0</v>
      </c>
      <c r="H95" s="2">
        <f>aug!K96</f>
        <v>0</v>
      </c>
      <c r="I95" s="2">
        <f>sep!J96</f>
        <v>0</v>
      </c>
      <c r="J95" s="2">
        <f>okt!H96</f>
        <v>0</v>
      </c>
      <c r="K95" s="2"/>
      <c r="L95" s="2"/>
      <c r="M95" s="2"/>
      <c r="N95" s="2"/>
      <c r="O95" s="67"/>
      <c r="P95" s="26">
        <f t="shared" si="11"/>
        <v>0</v>
      </c>
      <c r="Q95" s="34"/>
      <c r="R95" s="37">
        <f t="shared" si="18"/>
        <v>0</v>
      </c>
      <c r="S95" s="37">
        <f t="shared" si="19"/>
        <v>0</v>
      </c>
      <c r="T95" s="32">
        <f t="shared" si="20"/>
        <v>0</v>
      </c>
      <c r="U95" s="24">
        <v>7.4</v>
      </c>
      <c r="V95" s="65">
        <v>7.4</v>
      </c>
      <c r="W95" s="39"/>
      <c r="X95" s="39"/>
      <c r="Y95" s="64">
        <f t="shared" si="12"/>
        <v>7.4</v>
      </c>
      <c r="Z95" s="51">
        <v>0</v>
      </c>
      <c r="AA95" s="51">
        <v>0</v>
      </c>
      <c r="AB95" s="51">
        <f t="shared" si="13"/>
        <v>0</v>
      </c>
    </row>
    <row r="96" spans="1:31" ht="18.75" thickBot="1" x14ac:dyDescent="0.3">
      <c r="A96" s="78" t="s">
        <v>111</v>
      </c>
      <c r="B96" s="2">
        <f>feb!H97</f>
        <v>0</v>
      </c>
      <c r="C96" s="2">
        <f>mrt!K97</f>
        <v>0</v>
      </c>
      <c r="D96" s="2">
        <f>apr!K97</f>
        <v>0</v>
      </c>
      <c r="E96" s="2">
        <f>mei!L97</f>
        <v>0</v>
      </c>
      <c r="F96" s="2">
        <f>jun!J97</f>
        <v>0</v>
      </c>
      <c r="G96" s="2">
        <f>jul!M97</f>
        <v>0</v>
      </c>
      <c r="H96" s="2">
        <f>aug!K97</f>
        <v>0</v>
      </c>
      <c r="I96" s="2">
        <f>sep!J97</f>
        <v>0</v>
      </c>
      <c r="J96" s="2">
        <f>okt!H97</f>
        <v>0</v>
      </c>
      <c r="K96" s="2"/>
      <c r="L96" s="2"/>
      <c r="M96" s="2">
        <v>5</v>
      </c>
      <c r="N96" s="2">
        <v>20</v>
      </c>
      <c r="O96" s="67"/>
      <c r="P96" s="26">
        <f t="shared" si="11"/>
        <v>25</v>
      </c>
      <c r="Q96" s="34"/>
      <c r="R96" s="37">
        <f t="shared" si="18"/>
        <v>0</v>
      </c>
      <c r="S96" s="37">
        <f t="shared" si="19"/>
        <v>20</v>
      </c>
      <c r="T96" s="32">
        <f t="shared" si="20"/>
        <v>20</v>
      </c>
      <c r="U96" s="24">
        <v>24.6</v>
      </c>
      <c r="V96" s="65">
        <v>44.6</v>
      </c>
      <c r="W96" s="39"/>
      <c r="X96" s="39"/>
      <c r="Y96" s="70">
        <f t="shared" si="12"/>
        <v>64.599999999999994</v>
      </c>
      <c r="Z96" s="71">
        <v>25</v>
      </c>
      <c r="AA96" s="71">
        <v>25</v>
      </c>
      <c r="AB96" s="71">
        <f t="shared" si="13"/>
        <v>50</v>
      </c>
    </row>
    <row r="97" spans="1:31" ht="18.75" thickBot="1" x14ac:dyDescent="0.3">
      <c r="A97" s="78" t="s">
        <v>94</v>
      </c>
      <c r="B97" s="2">
        <f>feb!H98</f>
        <v>0</v>
      </c>
      <c r="C97" s="2">
        <f>mrt!K98</f>
        <v>0</v>
      </c>
      <c r="D97" s="2">
        <f>apr!K98</f>
        <v>1</v>
      </c>
      <c r="E97" s="2">
        <f>mei!L98</f>
        <v>2</v>
      </c>
      <c r="F97" s="2">
        <f>jun!J98</f>
        <v>0</v>
      </c>
      <c r="G97" s="2">
        <f>jul!M98</f>
        <v>1</v>
      </c>
      <c r="H97" s="2">
        <f>aug!K98</f>
        <v>1</v>
      </c>
      <c r="I97" s="2">
        <f>sep!J98</f>
        <v>0</v>
      </c>
      <c r="J97" s="2">
        <f>okt!H98</f>
        <v>0</v>
      </c>
      <c r="K97" s="2"/>
      <c r="L97" s="2"/>
      <c r="M97" s="2"/>
      <c r="N97" s="2"/>
      <c r="O97" s="67"/>
      <c r="P97" s="26">
        <f t="shared" si="11"/>
        <v>5</v>
      </c>
      <c r="Q97" s="34"/>
      <c r="R97" s="37">
        <f t="shared" si="18"/>
        <v>2</v>
      </c>
      <c r="S97" s="37">
        <f t="shared" si="19"/>
        <v>0</v>
      </c>
      <c r="T97" s="32">
        <f t="shared" si="20"/>
        <v>2</v>
      </c>
      <c r="U97" s="24">
        <v>10.5</v>
      </c>
      <c r="V97" s="65">
        <v>15.4</v>
      </c>
      <c r="W97" s="39"/>
      <c r="X97" s="39"/>
      <c r="Y97" s="64">
        <f t="shared" si="12"/>
        <v>17.399999999999999</v>
      </c>
      <c r="Z97" s="51">
        <v>5</v>
      </c>
      <c r="AA97" s="51">
        <v>0</v>
      </c>
      <c r="AB97" s="51">
        <f t="shared" si="13"/>
        <v>5</v>
      </c>
    </row>
    <row r="98" spans="1:31" ht="18.75" thickBot="1" x14ac:dyDescent="0.3">
      <c r="A98" s="78" t="s">
        <v>84</v>
      </c>
      <c r="B98" s="2">
        <f>feb!H99</f>
        <v>0</v>
      </c>
      <c r="C98" s="2">
        <f>mrt!K99</f>
        <v>0</v>
      </c>
      <c r="D98" s="2">
        <f>apr!K99</f>
        <v>0</v>
      </c>
      <c r="E98" s="2">
        <f>mei!L99</f>
        <v>0</v>
      </c>
      <c r="F98" s="2">
        <f>jun!J99</f>
        <v>0</v>
      </c>
      <c r="G98" s="2">
        <f>jul!M99</f>
        <v>0</v>
      </c>
      <c r="H98" s="2">
        <f>aug!K99</f>
        <v>0</v>
      </c>
      <c r="I98" s="2">
        <f>sep!J99</f>
        <v>0</v>
      </c>
      <c r="J98" s="2">
        <f>okt!H99</f>
        <v>0</v>
      </c>
      <c r="K98" s="2"/>
      <c r="L98" s="2"/>
      <c r="M98" s="2"/>
      <c r="N98" s="2"/>
      <c r="O98" s="67"/>
      <c r="P98" s="26">
        <f t="shared" si="11"/>
        <v>0</v>
      </c>
      <c r="Q98" s="34"/>
      <c r="R98" s="37">
        <f t="shared" si="18"/>
        <v>0</v>
      </c>
      <c r="S98" s="37">
        <f t="shared" si="19"/>
        <v>0</v>
      </c>
      <c r="T98" s="32">
        <f t="shared" si="20"/>
        <v>0</v>
      </c>
      <c r="U98" s="24">
        <v>8</v>
      </c>
      <c r="V98" s="65">
        <v>8</v>
      </c>
      <c r="W98" s="39"/>
      <c r="X98" s="39"/>
      <c r="Y98" s="64">
        <f t="shared" si="12"/>
        <v>8</v>
      </c>
      <c r="Z98" s="51">
        <v>0</v>
      </c>
      <c r="AA98" s="51">
        <v>0</v>
      </c>
      <c r="AB98" s="51">
        <f t="shared" si="13"/>
        <v>0</v>
      </c>
      <c r="AE98" s="75"/>
    </row>
    <row r="99" spans="1:31" ht="18.75" thickBot="1" x14ac:dyDescent="0.3">
      <c r="A99" s="78" t="s">
        <v>88</v>
      </c>
      <c r="B99" s="2">
        <f>feb!H100</f>
        <v>0</v>
      </c>
      <c r="C99" s="2">
        <f>mrt!K100</f>
        <v>2</v>
      </c>
      <c r="D99" s="2">
        <f>apr!K100</f>
        <v>2</v>
      </c>
      <c r="E99" s="2">
        <f>mei!L100</f>
        <v>0</v>
      </c>
      <c r="F99" s="2">
        <f>jun!J100</f>
        <v>1</v>
      </c>
      <c r="G99" s="2">
        <f>jul!M100</f>
        <v>0</v>
      </c>
      <c r="H99" s="2">
        <f>aug!K100</f>
        <v>0</v>
      </c>
      <c r="I99" s="2">
        <f>sep!J100</f>
        <v>0</v>
      </c>
      <c r="J99" s="2">
        <f>okt!H100</f>
        <v>0</v>
      </c>
      <c r="K99" s="2"/>
      <c r="L99" s="2"/>
      <c r="M99" s="2"/>
      <c r="N99" s="2">
        <v>10</v>
      </c>
      <c r="O99" s="67">
        <v>10</v>
      </c>
      <c r="P99" s="26">
        <f t="shared" si="11"/>
        <v>15</v>
      </c>
      <c r="Q99" s="34"/>
      <c r="R99" s="37">
        <f t="shared" si="18"/>
        <v>2</v>
      </c>
      <c r="S99" s="37">
        <f t="shared" si="19"/>
        <v>16</v>
      </c>
      <c r="T99" s="32">
        <f t="shared" si="20"/>
        <v>18</v>
      </c>
      <c r="U99" s="24"/>
      <c r="V99" s="65">
        <v>3.2</v>
      </c>
      <c r="W99" s="39"/>
      <c r="X99" s="39"/>
      <c r="Y99" s="70">
        <f t="shared" si="12"/>
        <v>21.2</v>
      </c>
      <c r="Z99" s="51">
        <v>0</v>
      </c>
      <c r="AA99" s="71">
        <v>20</v>
      </c>
      <c r="AB99" s="71">
        <v>20</v>
      </c>
    </row>
    <row r="100" spans="1:31" ht="18.75" thickBot="1" x14ac:dyDescent="0.3">
      <c r="A100" s="82" t="s">
        <v>133</v>
      </c>
      <c r="B100" s="2">
        <f>feb!H101</f>
        <v>0</v>
      </c>
      <c r="C100" s="2">
        <f>mrt!K101</f>
        <v>0</v>
      </c>
      <c r="D100" s="2">
        <f>apr!K101</f>
        <v>0</v>
      </c>
      <c r="E100" s="2">
        <f>mei!L101</f>
        <v>0</v>
      </c>
      <c r="F100" s="2">
        <f>jun!J101</f>
        <v>0</v>
      </c>
      <c r="G100" s="2">
        <f>jul!M101</f>
        <v>0</v>
      </c>
      <c r="H100" s="2">
        <f>aug!K101</f>
        <v>0</v>
      </c>
      <c r="I100" s="2">
        <f>sep!J101</f>
        <v>0</v>
      </c>
      <c r="J100" s="2">
        <f>okt!H101</f>
        <v>0</v>
      </c>
      <c r="K100" s="2"/>
      <c r="L100" s="2"/>
      <c r="M100" s="2"/>
      <c r="N100" s="2"/>
      <c r="O100" s="67"/>
      <c r="P100" s="26">
        <f t="shared" si="11"/>
        <v>0</v>
      </c>
      <c r="Q100" s="34"/>
      <c r="R100" s="37">
        <f t="shared" si="18"/>
        <v>0</v>
      </c>
      <c r="S100" s="37">
        <f t="shared" si="19"/>
        <v>0</v>
      </c>
      <c r="T100" s="32">
        <f t="shared" si="20"/>
        <v>0</v>
      </c>
      <c r="U100" s="24"/>
      <c r="V100" s="65">
        <v>1.6</v>
      </c>
      <c r="W100" s="39"/>
      <c r="X100" s="39"/>
      <c r="Y100" s="64">
        <f t="shared" si="12"/>
        <v>1.6</v>
      </c>
      <c r="Z100" s="51">
        <v>0</v>
      </c>
      <c r="AA100" s="51">
        <v>0</v>
      </c>
      <c r="AB100" s="51">
        <f t="shared" si="13"/>
        <v>0</v>
      </c>
    </row>
    <row r="101" spans="1:31" ht="18.75" thickBot="1" x14ac:dyDescent="0.3">
      <c r="A101" s="82" t="s">
        <v>112</v>
      </c>
      <c r="B101" s="2">
        <f>feb!H102</f>
        <v>1</v>
      </c>
      <c r="C101" s="2">
        <f>mrt!K102</f>
        <v>1</v>
      </c>
      <c r="D101" s="2">
        <f>apr!K102</f>
        <v>3</v>
      </c>
      <c r="E101" s="2">
        <f>mei!L102</f>
        <v>3</v>
      </c>
      <c r="F101" s="2">
        <f>jun!J102</f>
        <v>3</v>
      </c>
      <c r="G101" s="2">
        <f>jul!M102</f>
        <v>5</v>
      </c>
      <c r="H101" s="2">
        <f>aug!K102</f>
        <v>2</v>
      </c>
      <c r="I101" s="2">
        <f>sep!J102</f>
        <v>2</v>
      </c>
      <c r="J101" s="2">
        <f>okt!H102</f>
        <v>0</v>
      </c>
      <c r="K101" s="2"/>
      <c r="L101" s="2"/>
      <c r="M101" s="2"/>
      <c r="N101" s="2"/>
      <c r="O101" s="67"/>
      <c r="P101" s="26">
        <f t="shared" si="11"/>
        <v>20</v>
      </c>
      <c r="Q101" s="34"/>
      <c r="R101" s="37">
        <f t="shared" si="18"/>
        <v>8</v>
      </c>
      <c r="S101" s="37">
        <f t="shared" si="19"/>
        <v>0</v>
      </c>
      <c r="T101" s="32">
        <f t="shared" si="20"/>
        <v>8</v>
      </c>
      <c r="U101" s="24"/>
      <c r="V101" s="65">
        <v>15.2</v>
      </c>
      <c r="W101" s="39"/>
      <c r="X101" s="39"/>
      <c r="Y101" s="64">
        <f t="shared" si="12"/>
        <v>23.2</v>
      </c>
      <c r="Z101" s="51">
        <v>0</v>
      </c>
      <c r="AA101" s="51">
        <v>0</v>
      </c>
      <c r="AB101" s="51">
        <f t="shared" si="13"/>
        <v>0</v>
      </c>
    </row>
    <row r="102" spans="1:31" ht="18.75" thickBot="1" x14ac:dyDescent="0.3">
      <c r="A102" s="82" t="s">
        <v>116</v>
      </c>
      <c r="B102" s="2">
        <f>feb!H103</f>
        <v>2</v>
      </c>
      <c r="C102" s="2">
        <f>mrt!K103</f>
        <v>3</v>
      </c>
      <c r="D102" s="2">
        <f>apr!K103</f>
        <v>4</v>
      </c>
      <c r="E102" s="2">
        <f>mei!L103</f>
        <v>6</v>
      </c>
      <c r="F102" s="2">
        <f>jun!J103</f>
        <v>3</v>
      </c>
      <c r="G102" s="2">
        <f>jul!M103</f>
        <v>5</v>
      </c>
      <c r="H102" s="2">
        <f>aug!K103</f>
        <v>4</v>
      </c>
      <c r="I102" s="2">
        <f>sep!J103</f>
        <v>4</v>
      </c>
      <c r="J102" s="2">
        <f>okt!H103</f>
        <v>0</v>
      </c>
      <c r="K102" s="2"/>
      <c r="L102" s="2"/>
      <c r="M102" s="2"/>
      <c r="N102" s="2"/>
      <c r="O102" s="67"/>
      <c r="P102" s="26">
        <f t="shared" si="11"/>
        <v>31</v>
      </c>
      <c r="Q102" s="34"/>
      <c r="R102" s="37">
        <f t="shared" si="18"/>
        <v>12.4</v>
      </c>
      <c r="S102" s="37">
        <f t="shared" si="19"/>
        <v>0</v>
      </c>
      <c r="T102" s="32">
        <f t="shared" si="20"/>
        <v>12.4</v>
      </c>
      <c r="U102" s="24"/>
      <c r="V102" s="65">
        <v>38.4</v>
      </c>
      <c r="W102" s="39"/>
      <c r="X102" s="39"/>
      <c r="Y102" s="70">
        <f t="shared" si="12"/>
        <v>50.8</v>
      </c>
      <c r="Z102" s="71">
        <v>20</v>
      </c>
      <c r="AA102" s="71">
        <v>0</v>
      </c>
      <c r="AB102" s="71">
        <f t="shared" si="13"/>
        <v>20</v>
      </c>
    </row>
    <row r="103" spans="1:31" ht="18.75" thickBot="1" x14ac:dyDescent="0.3">
      <c r="A103" s="82" t="s">
        <v>113</v>
      </c>
      <c r="B103" s="2">
        <f>feb!H104</f>
        <v>1</v>
      </c>
      <c r="C103" s="2">
        <f>mrt!K104</f>
        <v>3</v>
      </c>
      <c r="D103" s="2">
        <f>apr!K104</f>
        <v>2</v>
      </c>
      <c r="E103" s="2">
        <f>mei!L104</f>
        <v>4</v>
      </c>
      <c r="F103" s="2">
        <f>jun!J104</f>
        <v>1</v>
      </c>
      <c r="G103" s="2">
        <f>jul!M104</f>
        <v>1</v>
      </c>
      <c r="H103" s="2">
        <f>aug!K104</f>
        <v>2</v>
      </c>
      <c r="I103" s="2">
        <f>sep!J104</f>
        <v>2</v>
      </c>
      <c r="J103" s="2">
        <f>okt!H104</f>
        <v>0</v>
      </c>
      <c r="K103" s="2"/>
      <c r="L103" s="2"/>
      <c r="M103" s="2"/>
      <c r="N103" s="2"/>
      <c r="O103" s="67"/>
      <c r="P103" s="26">
        <f t="shared" si="11"/>
        <v>16</v>
      </c>
      <c r="Q103" s="34"/>
      <c r="R103" s="37">
        <f t="shared" si="18"/>
        <v>6.4</v>
      </c>
      <c r="S103" s="37">
        <f t="shared" si="19"/>
        <v>0</v>
      </c>
      <c r="T103" s="32">
        <f t="shared" si="20"/>
        <v>6.4</v>
      </c>
      <c r="U103" s="24">
        <v>2.7</v>
      </c>
      <c r="V103" s="65">
        <v>3.7</v>
      </c>
      <c r="W103" s="39"/>
      <c r="X103" s="39"/>
      <c r="Y103" s="64">
        <f t="shared" si="12"/>
        <v>10.100000000000001</v>
      </c>
      <c r="Z103" s="51">
        <v>0</v>
      </c>
      <c r="AA103" s="51">
        <v>0</v>
      </c>
      <c r="AB103" s="51">
        <f t="shared" si="13"/>
        <v>0</v>
      </c>
    </row>
    <row r="104" spans="1:31" ht="18.75" thickBot="1" x14ac:dyDescent="0.3">
      <c r="A104" s="82" t="s">
        <v>85</v>
      </c>
      <c r="B104" s="2">
        <f>feb!H105</f>
        <v>0</v>
      </c>
      <c r="C104" s="2">
        <f>mrt!K105</f>
        <v>2</v>
      </c>
      <c r="D104" s="2">
        <f>apr!K105</f>
        <v>3</v>
      </c>
      <c r="E104" s="2">
        <f>mei!L105</f>
        <v>6</v>
      </c>
      <c r="F104" s="2">
        <f>jun!J105</f>
        <v>3</v>
      </c>
      <c r="G104" s="2">
        <f>jul!M105</f>
        <v>3</v>
      </c>
      <c r="H104" s="2">
        <f>aug!K105</f>
        <v>2</v>
      </c>
      <c r="I104" s="2">
        <f>sep!J105</f>
        <v>3</v>
      </c>
      <c r="J104" s="2">
        <f>okt!H105</f>
        <v>3</v>
      </c>
      <c r="K104" s="2"/>
      <c r="L104" s="2"/>
      <c r="M104" s="2"/>
      <c r="N104" s="2">
        <v>40</v>
      </c>
      <c r="O104" s="67">
        <v>10</v>
      </c>
      <c r="P104" s="26">
        <f t="shared" si="11"/>
        <v>65</v>
      </c>
      <c r="Q104" s="34"/>
      <c r="R104" s="37">
        <f t="shared" si="18"/>
        <v>10</v>
      </c>
      <c r="S104" s="37">
        <f t="shared" si="19"/>
        <v>40</v>
      </c>
      <c r="T104" s="32">
        <f t="shared" si="20"/>
        <v>50</v>
      </c>
      <c r="U104" s="24">
        <v>16</v>
      </c>
      <c r="V104" s="65">
        <v>74.400000000000006</v>
      </c>
      <c r="W104" s="39">
        <v>70</v>
      </c>
      <c r="X104" s="39">
        <v>52</v>
      </c>
      <c r="Y104" s="70">
        <f t="shared" si="12"/>
        <v>2.4000000000000057</v>
      </c>
      <c r="Z104" s="71">
        <v>40</v>
      </c>
      <c r="AA104" s="71">
        <v>50</v>
      </c>
      <c r="AB104" s="71">
        <f t="shared" si="13"/>
        <v>90</v>
      </c>
    </row>
    <row r="105" spans="1:31" ht="18.75" thickBot="1" x14ac:dyDescent="0.3">
      <c r="A105" s="83" t="s">
        <v>26</v>
      </c>
      <c r="B105" s="2">
        <f>feb!H106</f>
        <v>0</v>
      </c>
      <c r="C105" s="2">
        <f>mrt!K106</f>
        <v>1</v>
      </c>
      <c r="D105" s="2">
        <f>apr!K106</f>
        <v>0</v>
      </c>
      <c r="E105" s="2">
        <f>mei!L106</f>
        <v>2</v>
      </c>
      <c r="F105" s="2">
        <f>jun!J106</f>
        <v>3</v>
      </c>
      <c r="G105" s="2">
        <f>jul!M106</f>
        <v>0</v>
      </c>
      <c r="H105" s="2">
        <f>aug!K106</f>
        <v>1</v>
      </c>
      <c r="I105" s="2">
        <f>sep!J106</f>
        <v>0</v>
      </c>
      <c r="J105" s="2">
        <f>okt!H106</f>
        <v>0</v>
      </c>
      <c r="K105" s="38">
        <v>30</v>
      </c>
      <c r="L105" s="38"/>
      <c r="M105" s="38">
        <v>5</v>
      </c>
      <c r="N105" s="38">
        <v>20</v>
      </c>
      <c r="O105" s="69"/>
      <c r="P105" s="26">
        <f t="shared" si="11"/>
        <v>62</v>
      </c>
      <c r="Q105" s="34"/>
      <c r="R105" s="37">
        <f t="shared" si="18"/>
        <v>2.8</v>
      </c>
      <c r="S105" s="37">
        <f t="shared" si="19"/>
        <v>44</v>
      </c>
      <c r="T105" s="32">
        <f t="shared" si="20"/>
        <v>46.8</v>
      </c>
      <c r="U105" s="24"/>
      <c r="V105" s="65">
        <v>56</v>
      </c>
      <c r="W105" s="39">
        <v>56</v>
      </c>
      <c r="X105" s="39">
        <v>46.8</v>
      </c>
      <c r="Y105" s="70">
        <f t="shared" si="12"/>
        <v>0</v>
      </c>
      <c r="Z105" s="71">
        <v>50</v>
      </c>
      <c r="AA105" s="71">
        <v>55</v>
      </c>
      <c r="AB105" s="71">
        <f t="shared" si="13"/>
        <v>105</v>
      </c>
    </row>
    <row r="107" spans="1:31" hidden="1" x14ac:dyDescent="0.2">
      <c r="A107" s="21"/>
      <c r="P107" s="7"/>
      <c r="Q107" s="7"/>
      <c r="R107" s="7"/>
      <c r="S107" s="7"/>
      <c r="T107" s="36"/>
      <c r="Y107" s="36">
        <f>SUM(Y3:Y105)</f>
        <v>3262.4000000000005</v>
      </c>
    </row>
    <row r="108" spans="1:31" hidden="1" x14ac:dyDescent="0.2">
      <c r="Z108" s="72"/>
      <c r="AA108" t="s">
        <v>135</v>
      </c>
    </row>
    <row r="109" spans="1:31" hidden="1" x14ac:dyDescent="0.2">
      <c r="Z109" t="s">
        <v>136</v>
      </c>
      <c r="AB109">
        <v>2015</v>
      </c>
    </row>
    <row r="110" spans="1:31" hidden="1" x14ac:dyDescent="0.2">
      <c r="Z110" t="s">
        <v>137</v>
      </c>
      <c r="AB110">
        <v>2016</v>
      </c>
      <c r="AC110">
        <v>2015</v>
      </c>
    </row>
    <row r="111" spans="1:31" hidden="1" x14ac:dyDescent="0.2">
      <c r="Z111" t="s">
        <v>138</v>
      </c>
      <c r="AB111">
        <v>2017</v>
      </c>
      <c r="AC111">
        <v>2016</v>
      </c>
      <c r="AD111">
        <v>2017</v>
      </c>
    </row>
    <row r="112" spans="1:31" hidden="1" x14ac:dyDescent="0.2"/>
    <row r="113" hidden="1" x14ac:dyDescent="0.2"/>
    <row r="114" hidden="1" x14ac:dyDescent="0.2"/>
    <row r="115" hidden="1" x14ac:dyDescent="0.2"/>
    <row r="116" hidden="1" x14ac:dyDescent="0.2"/>
  </sheetData>
  <phoneticPr fontId="8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zoomScale="130" zoomScaleNormal="130" workbookViewId="0">
      <pane ySplit="3" topLeftCell="A4" activePane="bottomLeft" state="frozen"/>
      <selection activeCell="H95" sqref="H95"/>
      <selection pane="bottomLeft"/>
    </sheetView>
  </sheetViews>
  <sheetFormatPr defaultColWidth="9.28515625" defaultRowHeight="12.75" x14ac:dyDescent="0.2"/>
  <cols>
    <col min="1" max="1" width="17.28515625" style="6" customWidth="1"/>
    <col min="2" max="6" width="3.7109375" style="6" customWidth="1"/>
    <col min="7" max="7" width="4.28515625" style="6" customWidth="1"/>
    <col min="8" max="11" width="5.7109375" style="6" customWidth="1"/>
    <col min="12" max="16384" width="9.28515625" style="6"/>
  </cols>
  <sheetData>
    <row r="1" spans="1:11" ht="27.75" customHeight="1" thickBot="1" x14ac:dyDescent="0.3">
      <c r="A1" s="29" t="s">
        <v>152</v>
      </c>
      <c r="K1" s="30" t="s">
        <v>32</v>
      </c>
    </row>
    <row r="2" spans="1:11" s="8" customFormat="1" ht="54.75" customHeight="1" x14ac:dyDescent="0.2">
      <c r="A2" s="16"/>
      <c r="B2" s="15" t="s">
        <v>1</v>
      </c>
      <c r="C2" s="15" t="s">
        <v>2</v>
      </c>
      <c r="D2" s="15" t="s">
        <v>1</v>
      </c>
      <c r="E2" s="15" t="s">
        <v>2</v>
      </c>
      <c r="F2" s="15" t="s">
        <v>1</v>
      </c>
      <c r="G2" s="15" t="s">
        <v>2</v>
      </c>
      <c r="H2" s="92" t="s">
        <v>127</v>
      </c>
      <c r="I2" s="90" t="s">
        <v>35</v>
      </c>
      <c r="J2" s="84" t="s">
        <v>33</v>
      </c>
      <c r="K2" s="86" t="s">
        <v>34</v>
      </c>
    </row>
    <row r="3" spans="1:11" ht="18" customHeight="1" thickBot="1" x14ac:dyDescent="0.25">
      <c r="A3" s="17"/>
      <c r="B3" s="5">
        <v>1</v>
      </c>
      <c r="C3" s="5">
        <v>2</v>
      </c>
      <c r="D3" s="5">
        <v>8</v>
      </c>
      <c r="E3" s="5">
        <v>9</v>
      </c>
      <c r="F3" s="5">
        <v>15</v>
      </c>
      <c r="G3" s="5">
        <v>16</v>
      </c>
      <c r="H3" s="93"/>
      <c r="I3" s="91"/>
      <c r="J3" s="85"/>
      <c r="K3" s="87"/>
    </row>
    <row r="4" spans="1:11" x14ac:dyDescent="0.2">
      <c r="A4" s="11" t="s">
        <v>95</v>
      </c>
      <c r="B4" s="52">
        <v>96</v>
      </c>
      <c r="C4" s="52">
        <v>69</v>
      </c>
      <c r="D4" s="52"/>
      <c r="E4" s="52">
        <v>71</v>
      </c>
      <c r="F4" s="52"/>
      <c r="G4" s="52">
        <v>63</v>
      </c>
      <c r="H4" s="59">
        <f>COUNT(C4,E4,G4)</f>
        <v>3</v>
      </c>
      <c r="I4" s="55">
        <f>SUM(feb!H4 + mrt!K4 + apr!K4+ mei!L4+ jun!J4+ jul!M4+ aug!K4 +  sep!J4 + H4)</f>
        <v>20</v>
      </c>
      <c r="J4" s="56">
        <f>SUM(B4:G4)</f>
        <v>299</v>
      </c>
      <c r="K4" s="57">
        <f>SUM(feb!J4 + mrt!M4 + apr!M4+ mei!N4+ jun!L4+ jul!O4+ aug!M4 +  sep!L4 + J4)</f>
        <v>2700</v>
      </c>
    </row>
    <row r="5" spans="1:11" x14ac:dyDescent="0.2">
      <c r="A5" s="11" t="s">
        <v>4</v>
      </c>
      <c r="B5" s="52"/>
      <c r="C5" s="52"/>
      <c r="D5" s="52"/>
      <c r="E5" s="52"/>
      <c r="F5" s="52"/>
      <c r="G5" s="52"/>
      <c r="H5" s="59">
        <f t="shared" ref="H5:H64" si="0">COUNT(C5,E5,G5)</f>
        <v>0</v>
      </c>
      <c r="I5" s="55">
        <f>SUM(feb!H5 + mrt!K5 + apr!K5+ mei!L5+ jun!J5+ jul!M5+ aug!K5 +  sep!J5 + H5)</f>
        <v>0</v>
      </c>
      <c r="J5" s="56">
        <f>SUM(B5:G5)</f>
        <v>0</v>
      </c>
      <c r="K5" s="57">
        <f>SUM(feb!J5 + mrt!M5 + apr!M5+ mei!N5+ jun!L5+ jul!O5+ aug!M5 +  sep!L5 + J5)</f>
        <v>0</v>
      </c>
    </row>
    <row r="6" spans="1:11" x14ac:dyDescent="0.2">
      <c r="A6" s="11" t="s">
        <v>27</v>
      </c>
      <c r="B6" s="52"/>
      <c r="C6" s="52"/>
      <c r="D6" s="52"/>
      <c r="E6" s="52"/>
      <c r="F6" s="52"/>
      <c r="G6" s="52"/>
      <c r="H6" s="59">
        <f t="shared" si="0"/>
        <v>0</v>
      </c>
      <c r="I6" s="55">
        <f>SUM(feb!H6 + mrt!K6 + apr!K6+ mei!L6+ jun!J6+ jul!M6+ aug!K6 +  sep!J6 + H6)</f>
        <v>0</v>
      </c>
      <c r="J6" s="56">
        <f t="shared" ref="J6:J56" si="1">SUM(B6:G6)</f>
        <v>0</v>
      </c>
      <c r="K6" s="57">
        <f>SUM(feb!J6 + mrt!M6 + apr!M6+ mei!N6+ jun!L6+ jul!O6+ aug!M6 +  sep!L6 + J6)</f>
        <v>0</v>
      </c>
    </row>
    <row r="7" spans="1:11" x14ac:dyDescent="0.2">
      <c r="A7" s="11" t="s">
        <v>72</v>
      </c>
      <c r="B7" s="52"/>
      <c r="C7" s="52"/>
      <c r="D7" s="52"/>
      <c r="E7" s="52"/>
      <c r="F7" s="52"/>
      <c r="G7" s="52"/>
      <c r="H7" s="59">
        <f t="shared" si="0"/>
        <v>0</v>
      </c>
      <c r="I7" s="55">
        <f>SUM(feb!H7 + mrt!K7 + apr!K7+ mei!L7+ jun!J7+ jul!M7+ aug!K7 +  sep!J7 + H7)</f>
        <v>0</v>
      </c>
      <c r="J7" s="56">
        <f t="shared" si="1"/>
        <v>0</v>
      </c>
      <c r="K7" s="57">
        <f>SUM(feb!J7 + mrt!M7 + apr!M7+ mei!N7+ jun!L7+ jul!O7+ aug!M7 +  sep!L7 + J7)</f>
        <v>0</v>
      </c>
    </row>
    <row r="8" spans="1:11" x14ac:dyDescent="0.2">
      <c r="A8" s="11" t="s">
        <v>64</v>
      </c>
      <c r="B8" s="52"/>
      <c r="C8" s="52"/>
      <c r="D8" s="52"/>
      <c r="E8" s="52"/>
      <c r="F8" s="52"/>
      <c r="G8" s="52"/>
      <c r="H8" s="59">
        <f t="shared" si="0"/>
        <v>0</v>
      </c>
      <c r="I8" s="55">
        <f>SUM(feb!H8 + mrt!K8 + apr!K8+ mei!L8+ jun!J8+ jul!M8+ aug!K8 +  sep!J8 + H8)</f>
        <v>3</v>
      </c>
      <c r="J8" s="56">
        <f t="shared" si="1"/>
        <v>0</v>
      </c>
      <c r="K8" s="57">
        <f>SUM(feb!J8 + mrt!M8 + apr!M8+ mei!N8+ jun!L8+ jul!O8+ aug!M8 +  sep!L8 + J8)</f>
        <v>224</v>
      </c>
    </row>
    <row r="9" spans="1:11" x14ac:dyDescent="0.2">
      <c r="A9" s="11" t="s">
        <v>69</v>
      </c>
      <c r="B9" s="52"/>
      <c r="C9" s="52"/>
      <c r="D9" s="52"/>
      <c r="E9" s="52"/>
      <c r="F9" s="52"/>
      <c r="G9" s="52"/>
      <c r="H9" s="59">
        <f t="shared" si="0"/>
        <v>0</v>
      </c>
      <c r="I9" s="55">
        <f>SUM(feb!H9 + mrt!K9 + apr!K9+ mei!L9+ jun!J9+ jul!M9+ aug!K9 +  sep!J9 + H9)</f>
        <v>19</v>
      </c>
      <c r="J9" s="56">
        <f t="shared" si="1"/>
        <v>0</v>
      </c>
      <c r="K9" s="57">
        <f>SUM(feb!J9 + mrt!M9 + apr!M9+ mei!N9+ jun!L9+ jul!O9+ aug!M9 +  sep!L9 + J9)</f>
        <v>1847</v>
      </c>
    </row>
    <row r="10" spans="1:11" x14ac:dyDescent="0.2">
      <c r="A10" s="11" t="s">
        <v>5</v>
      </c>
      <c r="B10" s="52"/>
      <c r="C10" s="52"/>
      <c r="D10" s="52"/>
      <c r="E10" s="52"/>
      <c r="F10" s="52"/>
      <c r="G10" s="52"/>
      <c r="H10" s="59">
        <f t="shared" si="0"/>
        <v>0</v>
      </c>
      <c r="I10" s="55">
        <f>SUM(feb!H10 + mrt!K10 + apr!K10+ mei!L10+ jun!J10+ jul!M10+ aug!K10 +  sep!J10 + H10)</f>
        <v>14</v>
      </c>
      <c r="J10" s="56">
        <f t="shared" si="1"/>
        <v>0</v>
      </c>
      <c r="K10" s="57">
        <f>SUM(feb!J10 + mrt!M10 + apr!M10+ mei!N10+ jun!L10+ jul!O10+ aug!M10 +  sep!L10 + J10)</f>
        <v>1969</v>
      </c>
    </row>
    <row r="11" spans="1:11" x14ac:dyDescent="0.2">
      <c r="A11" s="11" t="s">
        <v>67</v>
      </c>
      <c r="B11" s="52"/>
      <c r="C11" s="52"/>
      <c r="D11" s="52"/>
      <c r="E11" s="52">
        <v>66</v>
      </c>
      <c r="F11" s="52"/>
      <c r="G11" s="52"/>
      <c r="H11" s="59">
        <f t="shared" si="0"/>
        <v>1</v>
      </c>
      <c r="I11" s="55">
        <f>SUM(feb!H11 + mrt!K11 + apr!K11+ mei!L11+ jun!J11+ jul!M11+ aug!K11 +  sep!J11 + H11)</f>
        <v>20</v>
      </c>
      <c r="J11" s="56">
        <f t="shared" si="1"/>
        <v>66</v>
      </c>
      <c r="K11" s="57">
        <f>SUM(feb!J11 + mrt!M11 + apr!M11+ mei!N11+ jun!L11+ jul!O11+ aug!M11 +  sep!L11 + J11)</f>
        <v>1763</v>
      </c>
    </row>
    <row r="12" spans="1:11" x14ac:dyDescent="0.2">
      <c r="A12" s="11" t="s">
        <v>51</v>
      </c>
      <c r="B12" s="52"/>
      <c r="C12" s="52">
        <v>58</v>
      </c>
      <c r="D12" s="52"/>
      <c r="E12" s="52"/>
      <c r="F12" s="52"/>
      <c r="G12" s="52"/>
      <c r="H12" s="59">
        <f t="shared" si="0"/>
        <v>1</v>
      </c>
      <c r="I12" s="55">
        <f>SUM(feb!H12 + mrt!K12 + apr!K12+ mei!L12+ jun!J12+ jul!M12+ aug!K12 +  sep!J12 + H12)</f>
        <v>23</v>
      </c>
      <c r="J12" s="56">
        <f t="shared" si="1"/>
        <v>58</v>
      </c>
      <c r="K12" s="57">
        <f>SUM(feb!J12 + mrt!M12 + apr!M12+ mei!N12+ jun!L12+ jul!O12+ aug!M12 +  sep!L12 + J12)</f>
        <v>2964</v>
      </c>
    </row>
    <row r="13" spans="1:11" x14ac:dyDescent="0.2">
      <c r="A13" s="11" t="s">
        <v>55</v>
      </c>
      <c r="B13" s="52">
        <v>96</v>
      </c>
      <c r="C13" s="52">
        <v>69</v>
      </c>
      <c r="D13" s="52">
        <v>102</v>
      </c>
      <c r="E13" s="52">
        <v>66</v>
      </c>
      <c r="F13" s="52">
        <v>87</v>
      </c>
      <c r="G13" s="52"/>
      <c r="H13" s="59">
        <f t="shared" si="0"/>
        <v>2</v>
      </c>
      <c r="I13" s="55">
        <f>SUM(feb!H13 + mrt!K13 + apr!K13+ mei!L13+ jun!J13+ jul!M13+ aug!K13 +  sep!J13 + H13)</f>
        <v>22</v>
      </c>
      <c r="J13" s="56">
        <f t="shared" si="1"/>
        <v>420</v>
      </c>
      <c r="K13" s="57">
        <f>SUM(feb!J13 + mrt!M13 + apr!M13+ mei!N13+ jun!L13+ jul!O13+ aug!M13 +  sep!L13 + J13)</f>
        <v>4581</v>
      </c>
    </row>
    <row r="14" spans="1:11" x14ac:dyDescent="0.2">
      <c r="A14" s="11" t="s">
        <v>52</v>
      </c>
      <c r="B14" s="52"/>
      <c r="C14" s="52"/>
      <c r="D14" s="52"/>
      <c r="E14" s="52"/>
      <c r="F14" s="52"/>
      <c r="G14" s="52"/>
      <c r="H14" s="59">
        <f t="shared" si="0"/>
        <v>0</v>
      </c>
      <c r="I14" s="55">
        <f>SUM(feb!H14 + mrt!K14 + apr!K14+ mei!L14+ jun!J14+ jul!M14+ aug!K14 +  sep!J14 + H14)</f>
        <v>13</v>
      </c>
      <c r="J14" s="56">
        <f t="shared" si="1"/>
        <v>0</v>
      </c>
      <c r="K14" s="57">
        <f>SUM(feb!J14 + mrt!M14 + apr!M14+ mei!N14+ jun!L14+ jul!O14+ aug!M14 +  sep!L14 + J14)</f>
        <v>927</v>
      </c>
    </row>
    <row r="15" spans="1:11" x14ac:dyDescent="0.2">
      <c r="A15" s="11" t="s">
        <v>60</v>
      </c>
      <c r="B15" s="52"/>
      <c r="C15" s="52"/>
      <c r="D15" s="52"/>
      <c r="E15" s="52"/>
      <c r="F15" s="52"/>
      <c r="G15" s="52"/>
      <c r="H15" s="59">
        <f t="shared" si="0"/>
        <v>0</v>
      </c>
      <c r="I15" s="55">
        <f>SUM(feb!H15 + mrt!K15 + apr!K15+ mei!L15+ jun!J15+ jul!M15+ aug!K15 +  sep!J15 + H15)</f>
        <v>13</v>
      </c>
      <c r="J15" s="56">
        <f t="shared" ref="J15:J18" si="2">SUM(B15:G15)</f>
        <v>0</v>
      </c>
      <c r="K15" s="57">
        <f>SUM(feb!J15 + mrt!M15 + apr!M15+ mei!N15+ jun!L15+ jul!O15+ aug!M15 +  sep!L15 + J15)</f>
        <v>2760</v>
      </c>
    </row>
    <row r="16" spans="1:11" x14ac:dyDescent="0.2">
      <c r="A16" s="11" t="s">
        <v>157</v>
      </c>
      <c r="B16" s="52"/>
      <c r="C16" s="52"/>
      <c r="D16" s="52"/>
      <c r="E16" s="52"/>
      <c r="F16" s="52"/>
      <c r="G16" s="52">
        <v>48</v>
      </c>
      <c r="H16" s="59">
        <f t="shared" ref="H16" si="3">COUNT(C16,E16,G16)</f>
        <v>1</v>
      </c>
      <c r="I16" s="55">
        <f>SUM(feb!H16 + mrt!K16 + apr!K16+ mei!L16+ jun!J16+ jul!M16+ aug!K16 +  sep!J16 + H16)</f>
        <v>2</v>
      </c>
      <c r="J16" s="56">
        <f t="shared" ref="J16" si="4">SUM(B16:G16)</f>
        <v>48</v>
      </c>
      <c r="K16" s="57">
        <f>SUM(feb!J16 + mrt!M16 + apr!M16+ mei!N16+ jun!L16+ jul!O16+ aug!M16 +  sep!L16 + J16)</f>
        <v>144</v>
      </c>
    </row>
    <row r="17" spans="1:11" x14ac:dyDescent="0.2">
      <c r="A17" s="11" t="s">
        <v>132</v>
      </c>
      <c r="B17" s="52">
        <v>80</v>
      </c>
      <c r="C17" s="52"/>
      <c r="D17" s="52">
        <v>80</v>
      </c>
      <c r="E17" s="52">
        <v>56</v>
      </c>
      <c r="F17" s="52"/>
      <c r="G17" s="52"/>
      <c r="H17" s="59">
        <f t="shared" si="0"/>
        <v>1</v>
      </c>
      <c r="I17" s="55">
        <f>SUM(feb!H17 + mrt!K17 + apr!K17+ mei!L17+ jun!J17+ jul!M17+ aug!K17 +  sep!J17 + H17)</f>
        <v>28</v>
      </c>
      <c r="J17" s="56">
        <f t="shared" si="2"/>
        <v>216</v>
      </c>
      <c r="K17" s="57">
        <f>SUM(feb!J17 + mrt!M17 + apr!M17+ mei!N17+ jun!L17+ jul!O17+ aug!M17 +  sep!L17 + J17)</f>
        <v>4104</v>
      </c>
    </row>
    <row r="18" spans="1:11" x14ac:dyDescent="0.2">
      <c r="A18" s="11" t="s">
        <v>75</v>
      </c>
      <c r="B18" s="52"/>
      <c r="C18" s="52"/>
      <c r="D18" s="52"/>
      <c r="E18" s="52"/>
      <c r="F18" s="52"/>
      <c r="G18" s="52"/>
      <c r="H18" s="59">
        <f t="shared" si="0"/>
        <v>0</v>
      </c>
      <c r="I18" s="55">
        <f>SUM(feb!H18 + mrt!K18 + apr!K18+ mei!L18+ jun!J18+ jul!M18+ aug!K18 +  sep!J18 + H18)</f>
        <v>7</v>
      </c>
      <c r="J18" s="56">
        <f t="shared" si="2"/>
        <v>0</v>
      </c>
      <c r="K18" s="57">
        <f>SUM(feb!J18 + mrt!M18 + apr!M18+ mei!N18+ jun!L18+ jul!O18+ aug!M18 +  sep!L18 + J18)</f>
        <v>706</v>
      </c>
    </row>
    <row r="19" spans="1:11" x14ac:dyDescent="0.2">
      <c r="A19" s="11" t="s">
        <v>108</v>
      </c>
      <c r="B19" s="52"/>
      <c r="C19" s="52"/>
      <c r="D19" s="52"/>
      <c r="E19" s="52"/>
      <c r="F19" s="52"/>
      <c r="G19" s="52"/>
      <c r="H19" s="59">
        <f t="shared" si="0"/>
        <v>0</v>
      </c>
      <c r="I19" s="55">
        <f>SUM(feb!H19 + mrt!K19 + apr!K19+ mei!L19+ jun!J19+ jul!M19+ aug!K19 +  sep!J19 + H19)</f>
        <v>4</v>
      </c>
      <c r="J19" s="56">
        <f t="shared" si="1"/>
        <v>0</v>
      </c>
      <c r="K19" s="57">
        <f>SUM(feb!J19 + mrt!M19 + apr!M19+ mei!N19+ jun!L19+ jul!O19+ aug!M19 +  sep!L19 + J19)</f>
        <v>536</v>
      </c>
    </row>
    <row r="20" spans="1:11" x14ac:dyDescent="0.2">
      <c r="A20" s="11" t="s">
        <v>6</v>
      </c>
      <c r="B20" s="52"/>
      <c r="C20" s="52"/>
      <c r="D20" s="52"/>
      <c r="E20" s="52"/>
      <c r="F20" s="52"/>
      <c r="G20" s="52"/>
      <c r="H20" s="59">
        <f t="shared" si="0"/>
        <v>0</v>
      </c>
      <c r="I20" s="55">
        <f>SUM(feb!H20 + mrt!K20 + apr!K20+ mei!L20+ jun!J20+ jul!M20+ aug!K20 +  sep!J20 + H20)</f>
        <v>1</v>
      </c>
      <c r="J20" s="56">
        <f t="shared" si="1"/>
        <v>0</v>
      </c>
      <c r="K20" s="57">
        <f>SUM(feb!J20 + mrt!M20 + apr!M20+ mei!N20+ jun!L20+ jul!O20+ aug!M20 +  sep!L20 + J20)</f>
        <v>82</v>
      </c>
    </row>
    <row r="21" spans="1:11" x14ac:dyDescent="0.2">
      <c r="A21" s="11" t="s">
        <v>81</v>
      </c>
      <c r="B21" s="52"/>
      <c r="C21" s="52"/>
      <c r="D21" s="52"/>
      <c r="E21" s="52"/>
      <c r="F21" s="52"/>
      <c r="G21" s="52"/>
      <c r="H21" s="59">
        <f t="shared" si="0"/>
        <v>0</v>
      </c>
      <c r="I21" s="55">
        <f>SUM(feb!H21 + mrt!K21 + apr!K21+ mei!L21+ jun!J21+ jul!M21+ aug!K21 +  sep!J21 + H21)</f>
        <v>0</v>
      </c>
      <c r="J21" s="56">
        <f t="shared" si="1"/>
        <v>0</v>
      </c>
      <c r="K21" s="57">
        <f>SUM(feb!J21 + mrt!M21 + apr!M21+ mei!N21+ jun!L21+ jul!O21+ aug!M21 +  sep!L21 + J21)</f>
        <v>56.5</v>
      </c>
    </row>
    <row r="22" spans="1:11" x14ac:dyDescent="0.2">
      <c r="A22" s="11" t="s">
        <v>93</v>
      </c>
      <c r="B22" s="52"/>
      <c r="C22" s="52"/>
      <c r="D22" s="52">
        <v>102</v>
      </c>
      <c r="E22" s="52"/>
      <c r="F22" s="52"/>
      <c r="G22" s="52"/>
      <c r="H22" s="59">
        <f t="shared" si="0"/>
        <v>0</v>
      </c>
      <c r="I22" s="55">
        <f>SUM(feb!H22 + mrt!K22 + apr!K22+ mei!L22+ jun!J22+ jul!M22+ aug!K22 +  sep!J22 + H22)</f>
        <v>11</v>
      </c>
      <c r="J22" s="56">
        <f t="shared" si="1"/>
        <v>102</v>
      </c>
      <c r="K22" s="57">
        <f>SUM(feb!J22 + mrt!M22 + apr!M22+ mei!N22+ jun!L22+ jul!O22+ aug!M22 +  sep!L22 + J22)</f>
        <v>1916</v>
      </c>
    </row>
    <row r="23" spans="1:11" x14ac:dyDescent="0.2">
      <c r="A23" s="11" t="s">
        <v>7</v>
      </c>
      <c r="B23" s="52">
        <v>96</v>
      </c>
      <c r="C23" s="52">
        <v>69</v>
      </c>
      <c r="D23" s="52">
        <v>102</v>
      </c>
      <c r="E23" s="52">
        <v>66</v>
      </c>
      <c r="F23" s="52"/>
      <c r="G23" s="52"/>
      <c r="H23" s="59">
        <f t="shared" si="0"/>
        <v>2</v>
      </c>
      <c r="I23" s="55">
        <f>SUM(feb!H23 + mrt!K23 + apr!K23+ mei!L23+ jun!J23+ jul!M23+ aug!K23 +  sep!J23 + H23)</f>
        <v>29</v>
      </c>
      <c r="J23" s="56">
        <f t="shared" si="1"/>
        <v>333</v>
      </c>
      <c r="K23" s="57">
        <f>SUM(feb!J23 + mrt!M23 + apr!M23+ mei!N23+ jun!L23+ jul!O23+ aug!M23 +  sep!L23 + J23)</f>
        <v>4636</v>
      </c>
    </row>
    <row r="24" spans="1:11" x14ac:dyDescent="0.2">
      <c r="A24" s="11" t="s">
        <v>98</v>
      </c>
      <c r="B24" s="52"/>
      <c r="C24" s="52"/>
      <c r="D24" s="52"/>
      <c r="E24" s="52"/>
      <c r="F24" s="52"/>
      <c r="G24" s="52"/>
      <c r="H24" s="59">
        <f t="shared" si="0"/>
        <v>0</v>
      </c>
      <c r="I24" s="55">
        <f>SUM(feb!H24 + mrt!K24 + apr!K24+ mei!L24+ jun!J24+ jul!M24+ aug!K24 +  sep!J24 + H24)</f>
        <v>0</v>
      </c>
      <c r="J24" s="56">
        <f t="shared" si="1"/>
        <v>0</v>
      </c>
      <c r="K24" s="57">
        <f>SUM(feb!J24 + mrt!M24 + apr!M24+ mei!N24+ jun!L24+ jul!O24+ aug!M24 +  sep!L24 + J24)</f>
        <v>0</v>
      </c>
    </row>
    <row r="25" spans="1:11" x14ac:dyDescent="0.2">
      <c r="A25" s="11" t="s">
        <v>30</v>
      </c>
      <c r="B25" s="52"/>
      <c r="C25" s="52"/>
      <c r="D25" s="52"/>
      <c r="E25" s="52"/>
      <c r="F25" s="52"/>
      <c r="G25" s="52"/>
      <c r="H25" s="59">
        <f t="shared" si="0"/>
        <v>0</v>
      </c>
      <c r="I25" s="55">
        <f>SUM(feb!H25 + mrt!K25 + apr!K25+ mei!L25+ jun!J25+ jul!M25+ aug!K25 +  sep!J25 + H25)</f>
        <v>0</v>
      </c>
      <c r="J25" s="56">
        <f t="shared" si="1"/>
        <v>0</v>
      </c>
      <c r="K25" s="57">
        <f>SUM(feb!J25 + mrt!M25 + apr!M25+ mei!N25+ jun!L25+ jul!O25+ aug!M25 +  sep!L25 + J25)</f>
        <v>0</v>
      </c>
    </row>
    <row r="26" spans="1:11" x14ac:dyDescent="0.2">
      <c r="A26" s="11" t="s">
        <v>114</v>
      </c>
      <c r="B26" s="52">
        <v>80</v>
      </c>
      <c r="C26" s="52">
        <v>58</v>
      </c>
      <c r="D26" s="52">
        <v>80</v>
      </c>
      <c r="E26" s="52">
        <v>56</v>
      </c>
      <c r="F26" s="52">
        <v>67</v>
      </c>
      <c r="G26" s="52"/>
      <c r="H26" s="59">
        <f t="shared" si="0"/>
        <v>2</v>
      </c>
      <c r="I26" s="55">
        <f>SUM(feb!H26 + mrt!K26 + apr!K26+ mei!L26+ jun!J26+ jul!M26+ aug!K26 +  sep!J26 + H26)</f>
        <v>34</v>
      </c>
      <c r="J26" s="56">
        <f t="shared" si="1"/>
        <v>341</v>
      </c>
      <c r="K26" s="57">
        <f>SUM(feb!J26 + mrt!M26 + apr!M26+ mei!N26+ jun!L26+ jul!O26+ aug!M26 +  sep!L26 + J26)</f>
        <v>4901</v>
      </c>
    </row>
    <row r="27" spans="1:11" x14ac:dyDescent="0.2">
      <c r="A27" s="11" t="s">
        <v>76</v>
      </c>
      <c r="B27" s="52"/>
      <c r="C27" s="52"/>
      <c r="D27" s="52"/>
      <c r="E27" s="52"/>
      <c r="F27" s="52"/>
      <c r="G27" s="52"/>
      <c r="H27" s="59">
        <f t="shared" si="0"/>
        <v>0</v>
      </c>
      <c r="I27" s="55">
        <f>SUM(feb!H27 + mrt!K27 + apr!K27+ mei!L27+ jun!J27+ jul!M27+ aug!K27 +  sep!J27 + H27)</f>
        <v>12</v>
      </c>
      <c r="J27" s="56">
        <f t="shared" si="1"/>
        <v>0</v>
      </c>
      <c r="K27" s="57">
        <f>SUM(feb!J27 + mrt!M27 + apr!M27+ mei!N27+ jun!L27+ jul!O27+ aug!M27 +  sep!L27 + J27)</f>
        <v>947</v>
      </c>
    </row>
    <row r="28" spans="1:11" x14ac:dyDescent="0.2">
      <c r="A28" s="11" t="s">
        <v>77</v>
      </c>
      <c r="B28" s="52"/>
      <c r="C28" s="52"/>
      <c r="D28" s="52"/>
      <c r="E28" s="52"/>
      <c r="F28" s="52"/>
      <c r="G28" s="52"/>
      <c r="H28" s="59">
        <f t="shared" si="0"/>
        <v>0</v>
      </c>
      <c r="I28" s="55">
        <f>SUM(feb!H28 + mrt!K28 + apr!K28+ mei!L28+ jun!J28+ jul!M28+ aug!K28 +  sep!J28 + H28)</f>
        <v>24</v>
      </c>
      <c r="J28" s="56">
        <f t="shared" si="1"/>
        <v>0</v>
      </c>
      <c r="K28" s="57">
        <f>SUM(feb!J28 + mrt!M28 + apr!M28+ mei!N28+ jun!L28+ jul!O28+ aug!M28 +  sep!L28 + J28)</f>
        <v>3513</v>
      </c>
    </row>
    <row r="29" spans="1:11" x14ac:dyDescent="0.2">
      <c r="A29" s="11" t="s">
        <v>8</v>
      </c>
      <c r="B29" s="52">
        <v>80</v>
      </c>
      <c r="C29" s="52">
        <v>58</v>
      </c>
      <c r="D29" s="52">
        <v>80</v>
      </c>
      <c r="E29" s="52">
        <v>56</v>
      </c>
      <c r="F29" s="52"/>
      <c r="G29" s="52"/>
      <c r="H29" s="59">
        <f t="shared" si="0"/>
        <v>2</v>
      </c>
      <c r="I29" s="55">
        <f>SUM(feb!H29 + mrt!K29 + apr!K29+ mei!L29+ jun!J29+ jul!M29+ aug!K29 +  sep!J29 + H29)</f>
        <v>31</v>
      </c>
      <c r="J29" s="56">
        <f t="shared" si="1"/>
        <v>274</v>
      </c>
      <c r="K29" s="57">
        <f>SUM(feb!J29 + mrt!M29 + apr!M29+ mei!N29+ jun!L29+ jul!O29+ aug!M29 +  sep!L29 + J29)</f>
        <v>4342</v>
      </c>
    </row>
    <row r="30" spans="1:11" x14ac:dyDescent="0.2">
      <c r="A30" s="11" t="s">
        <v>9</v>
      </c>
      <c r="B30" s="52"/>
      <c r="C30" s="52">
        <v>49</v>
      </c>
      <c r="D30" s="52"/>
      <c r="E30" s="52">
        <v>56</v>
      </c>
      <c r="F30" s="52"/>
      <c r="G30" s="52">
        <v>48</v>
      </c>
      <c r="H30" s="59">
        <f t="shared" si="0"/>
        <v>3</v>
      </c>
      <c r="I30" s="55">
        <f>SUM(feb!H30 + mrt!K30 + apr!K30+ mei!L30+ jun!J30+ jul!M30+ aug!K30 +  sep!J30 + H30)</f>
        <v>14</v>
      </c>
      <c r="J30" s="56">
        <f t="shared" si="1"/>
        <v>153</v>
      </c>
      <c r="K30" s="57">
        <f>SUM(feb!J30 + mrt!M30 + apr!M30+ mei!N30+ jun!L30+ jul!O30+ aug!M30 +  sep!L30 + J30)</f>
        <v>1289</v>
      </c>
    </row>
    <row r="31" spans="1:11" x14ac:dyDescent="0.2">
      <c r="A31" s="11" t="s">
        <v>159</v>
      </c>
      <c r="B31" s="52"/>
      <c r="C31" s="52"/>
      <c r="D31" s="52"/>
      <c r="E31" s="52"/>
      <c r="F31" s="52"/>
      <c r="G31" s="52"/>
      <c r="H31" s="59">
        <f t="shared" ref="H31" si="5">COUNT(C31,E31,G31)</f>
        <v>0</v>
      </c>
      <c r="I31" s="55">
        <f>SUM(feb!H31 + mrt!K31 + apr!K31+ mei!L31+ jun!J31+ jul!M31+ aug!K31 +  sep!J31 + H31)</f>
        <v>9</v>
      </c>
      <c r="J31" s="56">
        <f t="shared" ref="J31" si="6">SUM(B31:G31)</f>
        <v>0</v>
      </c>
      <c r="K31" s="57">
        <f>SUM(feb!J31 + mrt!M31 + apr!M31+ mei!N31+ jun!L31+ jul!O31+ aug!M31 +  sep!L31 + J31)</f>
        <v>819</v>
      </c>
    </row>
    <row r="32" spans="1:11" x14ac:dyDescent="0.2">
      <c r="A32" s="11" t="s">
        <v>10</v>
      </c>
      <c r="B32" s="52">
        <v>96</v>
      </c>
      <c r="C32" s="52">
        <v>69</v>
      </c>
      <c r="D32" s="52">
        <v>102</v>
      </c>
      <c r="E32" s="52">
        <v>66</v>
      </c>
      <c r="F32" s="52"/>
      <c r="G32" s="52"/>
      <c r="H32" s="59">
        <f t="shared" si="0"/>
        <v>2</v>
      </c>
      <c r="I32" s="55">
        <f>SUM(feb!H32 + mrt!K32 + apr!K32+ mei!L32+ jun!J32+ jul!M32+ aug!K32 +  sep!J32 + H32)</f>
        <v>33</v>
      </c>
      <c r="J32" s="56">
        <f t="shared" ref="J32:J36" si="7">SUM(B32:G32)</f>
        <v>333</v>
      </c>
      <c r="K32" s="57">
        <f>SUM(feb!J32 + mrt!M32 + apr!M32+ mei!N32+ jun!L32+ jul!O32+ aug!M32 +  sep!L32 + J32)</f>
        <v>5701</v>
      </c>
    </row>
    <row r="33" spans="1:11" x14ac:dyDescent="0.2">
      <c r="A33" s="11" t="s">
        <v>117</v>
      </c>
      <c r="B33" s="52"/>
      <c r="C33" s="52"/>
      <c r="D33" s="52"/>
      <c r="E33" s="52">
        <v>71</v>
      </c>
      <c r="F33" s="52"/>
      <c r="G33" s="52">
        <v>63</v>
      </c>
      <c r="H33" s="59">
        <f t="shared" si="0"/>
        <v>2</v>
      </c>
      <c r="I33" s="55">
        <f>SUM(feb!H33 + mrt!K33 + apr!K33+ mei!L33+ jun!J33+ jul!M33+ aug!K33 +  sep!J33 + H33)</f>
        <v>16</v>
      </c>
      <c r="J33" s="56">
        <f t="shared" si="7"/>
        <v>134</v>
      </c>
      <c r="K33" s="57">
        <f>SUM(feb!J33 + mrt!M33 + apr!M33+ mei!N33+ jun!L33+ jul!O33+ aug!M33 +  sep!L33 + J33)</f>
        <v>1950</v>
      </c>
    </row>
    <row r="34" spans="1:11" x14ac:dyDescent="0.2">
      <c r="A34" s="22" t="s">
        <v>90</v>
      </c>
      <c r="B34" s="52"/>
      <c r="C34" s="52"/>
      <c r="D34" s="52"/>
      <c r="E34" s="52"/>
      <c r="F34" s="52"/>
      <c r="G34" s="52"/>
      <c r="H34" s="59">
        <f t="shared" si="0"/>
        <v>0</v>
      </c>
      <c r="I34" s="55">
        <f>SUM(feb!H34 + mrt!K34 + apr!K34+ mei!L34+ jun!J34+ jul!M34+ aug!K34 +  sep!J34 + H34)</f>
        <v>20</v>
      </c>
      <c r="J34" s="56">
        <f t="shared" si="7"/>
        <v>0</v>
      </c>
      <c r="K34" s="57">
        <f>SUM(feb!J34 + mrt!M34 + apr!M34+ mei!N34+ jun!L34+ jul!O34+ aug!M34 +  sep!L34 + J34)</f>
        <v>2664</v>
      </c>
    </row>
    <row r="35" spans="1:11" x14ac:dyDescent="0.2">
      <c r="A35" s="22" t="s">
        <v>107</v>
      </c>
      <c r="B35" s="52"/>
      <c r="C35" s="52"/>
      <c r="D35" s="52"/>
      <c r="E35" s="52"/>
      <c r="F35" s="52"/>
      <c r="G35" s="52">
        <v>48</v>
      </c>
      <c r="H35" s="59">
        <f t="shared" si="0"/>
        <v>1</v>
      </c>
      <c r="I35" s="55">
        <f>SUM(feb!H35 + mrt!K35 + apr!K35+ mei!L35+ jun!J35+ jul!M35+ aug!K35 +  sep!J35 + H35)</f>
        <v>8</v>
      </c>
      <c r="J35" s="56">
        <f t="shared" si="7"/>
        <v>48</v>
      </c>
      <c r="K35" s="57">
        <f>SUM(feb!J35 + mrt!M35 + apr!M35+ mei!N35+ jun!L35+ jul!O35+ aug!M35 +  sep!L35 + J35)</f>
        <v>726</v>
      </c>
    </row>
    <row r="36" spans="1:11" x14ac:dyDescent="0.2">
      <c r="A36" s="22" t="s">
        <v>109</v>
      </c>
      <c r="B36" s="52"/>
      <c r="C36" s="52"/>
      <c r="D36" s="52"/>
      <c r="E36" s="52">
        <v>71</v>
      </c>
      <c r="F36" s="52"/>
      <c r="G36" s="52">
        <v>63</v>
      </c>
      <c r="H36" s="59">
        <f t="shared" si="0"/>
        <v>2</v>
      </c>
      <c r="I36" s="55">
        <f>SUM(feb!H36 + mrt!K36 + apr!K36+ mei!L36+ jun!J36+ jul!M36+ aug!K36 +  sep!J36 + H36)</f>
        <v>13</v>
      </c>
      <c r="J36" s="56">
        <f t="shared" si="7"/>
        <v>134</v>
      </c>
      <c r="K36" s="57">
        <f>SUM(feb!J36 + mrt!M36 + apr!M36+ mei!N36+ jun!L36+ jul!O36+ aug!M36 +  sep!L36 + J36)</f>
        <v>1491</v>
      </c>
    </row>
    <row r="37" spans="1:11" x14ac:dyDescent="0.2">
      <c r="A37" s="22" t="s">
        <v>119</v>
      </c>
      <c r="B37" s="52">
        <v>96</v>
      </c>
      <c r="C37" s="52"/>
      <c r="D37" s="52"/>
      <c r="E37" s="52"/>
      <c r="F37" s="52"/>
      <c r="G37" s="52"/>
      <c r="H37" s="59">
        <f t="shared" si="0"/>
        <v>0</v>
      </c>
      <c r="I37" s="55">
        <f>SUM(feb!H37 + mrt!K37 + apr!K37+ mei!L37+ jun!J37+ jul!M37+ aug!K37 +  sep!J37 + H37)</f>
        <v>9</v>
      </c>
      <c r="J37" s="56">
        <f t="shared" ref="J37:J40" si="8">SUM(B37:G37)</f>
        <v>96</v>
      </c>
      <c r="K37" s="57">
        <f>SUM(feb!J37 + mrt!M37 + apr!M37+ mei!N37+ jun!L37+ jul!O37+ aug!M37 +  sep!L37 + J37)</f>
        <v>2782</v>
      </c>
    </row>
    <row r="38" spans="1:11" x14ac:dyDescent="0.2">
      <c r="A38" s="22" t="s">
        <v>131</v>
      </c>
      <c r="B38" s="52"/>
      <c r="C38" s="52"/>
      <c r="D38" s="52"/>
      <c r="E38" s="52"/>
      <c r="F38" s="52"/>
      <c r="G38" s="52"/>
      <c r="H38" s="59">
        <f t="shared" si="0"/>
        <v>0</v>
      </c>
      <c r="I38" s="55">
        <f>SUM(feb!H38 + mrt!K38 + apr!K38+ mei!L38+ jun!J38+ jul!M38+ aug!K38 +  sep!J38 + H38)</f>
        <v>13</v>
      </c>
      <c r="J38" s="56">
        <f t="shared" si="8"/>
        <v>0</v>
      </c>
      <c r="K38" s="57">
        <f>SUM(feb!J38 + mrt!M38 + apr!M38+ mei!N38+ jun!L38+ jul!O38+ aug!M38 +  sep!L38 + J38)</f>
        <v>1647</v>
      </c>
    </row>
    <row r="39" spans="1:11" x14ac:dyDescent="0.2">
      <c r="A39" s="22" t="s">
        <v>82</v>
      </c>
      <c r="B39" s="52"/>
      <c r="C39" s="52"/>
      <c r="D39" s="52"/>
      <c r="E39" s="52"/>
      <c r="F39" s="52"/>
      <c r="G39" s="52"/>
      <c r="H39" s="59">
        <f t="shared" si="0"/>
        <v>0</v>
      </c>
      <c r="I39" s="55">
        <f>SUM(feb!H39 + mrt!K39 + apr!K39+ mei!L39+ jun!J39+ jul!M39+ aug!K39 +  sep!J39 + H39)</f>
        <v>0</v>
      </c>
      <c r="J39" s="56">
        <f t="shared" si="8"/>
        <v>0</v>
      </c>
      <c r="K39" s="57">
        <f>SUM(feb!J39 + mrt!M39 + apr!M39+ mei!N39+ jun!L39+ jul!O39+ aug!M39 +  sep!L39 + J39)</f>
        <v>0</v>
      </c>
    </row>
    <row r="40" spans="1:11" x14ac:dyDescent="0.2">
      <c r="A40" s="22" t="s">
        <v>103</v>
      </c>
      <c r="B40" s="52">
        <v>96</v>
      </c>
      <c r="C40" s="52"/>
      <c r="D40" s="52">
        <v>80</v>
      </c>
      <c r="E40" s="52"/>
      <c r="F40" s="52"/>
      <c r="G40" s="52"/>
      <c r="H40" s="59">
        <f t="shared" si="0"/>
        <v>0</v>
      </c>
      <c r="I40" s="55">
        <f>SUM(feb!H40 + mrt!K40 + apr!K40+ mei!L40+ jun!J40+ jul!M40+ aug!K40 +  sep!J40 + H40)</f>
        <v>22</v>
      </c>
      <c r="J40" s="56">
        <f t="shared" si="8"/>
        <v>176</v>
      </c>
      <c r="K40" s="57">
        <f>SUM(feb!J40 + mrt!M40 + apr!M40+ mei!N40+ jun!L40+ jul!O40+ aug!M40 +  sep!L40 + J40)</f>
        <v>3532</v>
      </c>
    </row>
    <row r="41" spans="1:11" x14ac:dyDescent="0.2">
      <c r="A41" s="11" t="s">
        <v>11</v>
      </c>
      <c r="B41" s="52"/>
      <c r="C41" s="52"/>
      <c r="D41" s="52"/>
      <c r="E41" s="52"/>
      <c r="F41" s="52"/>
      <c r="G41" s="52"/>
      <c r="H41" s="59">
        <f t="shared" si="0"/>
        <v>0</v>
      </c>
      <c r="I41" s="55">
        <f>SUM(feb!H41 + mrt!K41 + apr!K41+ mei!L41+ jun!J41+ jul!M41+ aug!K41 +  sep!J41 + H41)</f>
        <v>0</v>
      </c>
      <c r="J41" s="56">
        <f t="shared" si="1"/>
        <v>0</v>
      </c>
      <c r="K41" s="57">
        <f>SUM(feb!J41 + mrt!M41 + apr!M41+ mei!N41+ jun!L41+ jul!O41+ aug!M41 +  sep!L41 + J41)</f>
        <v>0</v>
      </c>
    </row>
    <row r="42" spans="1:11" x14ac:dyDescent="0.2">
      <c r="A42" s="11" t="s">
        <v>87</v>
      </c>
      <c r="B42" s="52"/>
      <c r="C42" s="52"/>
      <c r="D42" s="52"/>
      <c r="E42" s="52">
        <v>56</v>
      </c>
      <c r="F42" s="52"/>
      <c r="G42" s="52"/>
      <c r="H42" s="59">
        <f t="shared" si="0"/>
        <v>1</v>
      </c>
      <c r="I42" s="55">
        <f>SUM(feb!H42 + mrt!K42 + apr!K42+ mei!L42+ jun!J42+ jul!M42+ aug!K42 +  sep!J42 + H42)</f>
        <v>19</v>
      </c>
      <c r="J42" s="56">
        <f t="shared" si="1"/>
        <v>56</v>
      </c>
      <c r="K42" s="57">
        <f>SUM(feb!J42 + mrt!M42 + apr!M42+ mei!N42+ jun!L42+ jul!O42+ aug!M42 +  sep!L42 + J42)</f>
        <v>1064</v>
      </c>
    </row>
    <row r="43" spans="1:11" x14ac:dyDescent="0.2">
      <c r="A43" s="11" t="s">
        <v>12</v>
      </c>
      <c r="B43" s="52"/>
      <c r="C43" s="52"/>
      <c r="D43" s="52">
        <v>63</v>
      </c>
      <c r="E43" s="52"/>
      <c r="F43" s="52"/>
      <c r="G43" s="52">
        <v>48</v>
      </c>
      <c r="H43" s="59">
        <f t="shared" si="0"/>
        <v>1</v>
      </c>
      <c r="I43" s="55">
        <f>SUM(feb!H43 + mrt!K43 + apr!K43+ mei!L43+ jun!J43+ jul!M43+ aug!K43 +  sep!J43 + H43)</f>
        <v>8</v>
      </c>
      <c r="J43" s="56">
        <f t="shared" si="1"/>
        <v>111</v>
      </c>
      <c r="K43" s="57">
        <f>SUM(feb!J43 + mrt!M43 + apr!M43+ mei!N43+ jun!L43+ jul!O43+ aug!M43 +  sep!L43 + J43)</f>
        <v>1169</v>
      </c>
    </row>
    <row r="44" spans="1:11" x14ac:dyDescent="0.2">
      <c r="A44" s="11" t="s">
        <v>58</v>
      </c>
      <c r="B44" s="74">
        <v>82</v>
      </c>
      <c r="C44" s="52">
        <v>49</v>
      </c>
      <c r="D44" s="52">
        <v>63</v>
      </c>
      <c r="E44" s="52">
        <v>56</v>
      </c>
      <c r="F44" s="52"/>
      <c r="G44" s="52">
        <v>48</v>
      </c>
      <c r="H44" s="59">
        <v>4</v>
      </c>
      <c r="I44" s="55">
        <f>SUM(feb!H44 + mrt!K44 + apr!K44+ mei!L44+ jun!J44+ jul!M44+ aug!K44 +  sep!J44 + H44)</f>
        <v>30</v>
      </c>
      <c r="J44" s="56">
        <f t="shared" ref="J44:J47" si="9">SUM(B44:G44)</f>
        <v>298</v>
      </c>
      <c r="K44" s="57">
        <f>SUM(feb!J44 + mrt!M44 + apr!M44+ mei!N44+ jun!L44+ jul!O44+ aug!M44 +  sep!L44 + J44)</f>
        <v>3880</v>
      </c>
    </row>
    <row r="45" spans="1:11" x14ac:dyDescent="0.2">
      <c r="A45" s="11" t="s">
        <v>129</v>
      </c>
      <c r="B45" s="52"/>
      <c r="C45" s="52"/>
      <c r="D45" s="52"/>
      <c r="E45" s="52"/>
      <c r="F45" s="52"/>
      <c r="G45" s="52"/>
      <c r="H45" s="59">
        <f t="shared" si="0"/>
        <v>0</v>
      </c>
      <c r="I45" s="55">
        <f>SUM(feb!H45 + mrt!K45 + apr!K45+ mei!L45+ jun!J45+ jul!M45+ aug!K45 +  sep!J45 + H45)</f>
        <v>12</v>
      </c>
      <c r="J45" s="56">
        <f t="shared" si="9"/>
        <v>0</v>
      </c>
      <c r="K45" s="57">
        <f>SUM(feb!J45 + mrt!M45 + apr!M45+ mei!N45+ jun!L45+ jul!O45+ aug!M45 +  sep!L45 + J45)</f>
        <v>2622</v>
      </c>
    </row>
    <row r="46" spans="1:11" x14ac:dyDescent="0.2">
      <c r="A46" s="11" t="s">
        <v>91</v>
      </c>
      <c r="B46" s="52">
        <v>96</v>
      </c>
      <c r="C46" s="52"/>
      <c r="D46" s="52"/>
      <c r="E46" s="52"/>
      <c r="F46" s="52"/>
      <c r="G46" s="52"/>
      <c r="H46" s="59">
        <f t="shared" si="0"/>
        <v>0</v>
      </c>
      <c r="I46" s="55">
        <f>SUM(feb!H46 + mrt!K46 + apr!K46+ mei!L46+ jun!J46+ jul!M46+ aug!K46 +  sep!J46 + H46)</f>
        <v>15</v>
      </c>
      <c r="J46" s="56">
        <f t="shared" si="9"/>
        <v>96</v>
      </c>
      <c r="K46" s="57">
        <f>SUM(feb!J46 + mrt!M46 + apr!M46+ mei!N46+ jun!L46+ jul!O46+ aug!M46 +  sep!L46 + J46)</f>
        <v>3036</v>
      </c>
    </row>
    <row r="47" spans="1:11" x14ac:dyDescent="0.2">
      <c r="A47" s="11" t="s">
        <v>130</v>
      </c>
      <c r="B47" s="52"/>
      <c r="C47" s="52"/>
      <c r="D47" s="52"/>
      <c r="E47" s="52"/>
      <c r="F47" s="52"/>
      <c r="G47" s="52"/>
      <c r="H47" s="59">
        <f t="shared" si="0"/>
        <v>0</v>
      </c>
      <c r="I47" s="55">
        <f>SUM(feb!H47 + mrt!K47 + apr!K47+ mei!L47+ jun!J47+ jul!M47+ aug!K47 +  sep!J47 + H47)</f>
        <v>0</v>
      </c>
      <c r="J47" s="56">
        <f t="shared" si="9"/>
        <v>0</v>
      </c>
      <c r="K47" s="57">
        <f>SUM(feb!J47 + mrt!M47 + apr!M47+ mei!N47+ jun!L47+ jul!O47+ aug!M47 +  sep!L47 + J47)</f>
        <v>0</v>
      </c>
    </row>
    <row r="48" spans="1:11" x14ac:dyDescent="0.2">
      <c r="A48" s="11" t="s">
        <v>29</v>
      </c>
      <c r="B48" s="52"/>
      <c r="C48" s="52"/>
      <c r="D48" s="52"/>
      <c r="E48" s="52"/>
      <c r="F48" s="52"/>
      <c r="G48" s="52"/>
      <c r="H48" s="59">
        <f t="shared" si="0"/>
        <v>0</v>
      </c>
      <c r="I48" s="55">
        <f>SUM(feb!H48 + mrt!K48 + apr!K48+ mei!L48+ jun!J48+ jul!M48+ aug!K48 +  sep!J48 + H48)</f>
        <v>4</v>
      </c>
      <c r="J48" s="56">
        <f t="shared" si="1"/>
        <v>0</v>
      </c>
      <c r="K48" s="57">
        <f>SUM(feb!J48 + mrt!M48 + apr!M48+ mei!N48+ jun!L48+ jul!O48+ aug!M48 +  sep!L48 + J48)</f>
        <v>632</v>
      </c>
    </row>
    <row r="49" spans="1:11" x14ac:dyDescent="0.2">
      <c r="A49" s="11" t="s">
        <v>73</v>
      </c>
      <c r="B49" s="52"/>
      <c r="C49" s="52"/>
      <c r="D49" s="52"/>
      <c r="E49" s="52"/>
      <c r="F49" s="52"/>
      <c r="G49" s="52"/>
      <c r="H49" s="59">
        <f t="shared" si="0"/>
        <v>0</v>
      </c>
      <c r="I49" s="55">
        <f>SUM(feb!H49 + mrt!K49 + apr!K49+ mei!L49+ jun!J49+ jul!M49+ aug!K49 +  sep!J49 + H49)</f>
        <v>0</v>
      </c>
      <c r="J49" s="56">
        <f t="shared" si="1"/>
        <v>0</v>
      </c>
      <c r="K49" s="57">
        <f>SUM(feb!J49 + mrt!M49 + apr!M49+ mei!N49+ jun!L49+ jul!O49+ aug!M49 +  sep!L49 + J49)</f>
        <v>0</v>
      </c>
    </row>
    <row r="50" spans="1:11" x14ac:dyDescent="0.2">
      <c r="A50" s="11" t="s">
        <v>13</v>
      </c>
      <c r="B50" s="52"/>
      <c r="C50" s="52"/>
      <c r="D50" s="52"/>
      <c r="E50" s="52"/>
      <c r="F50" s="52"/>
      <c r="G50" s="52"/>
      <c r="H50" s="59">
        <f t="shared" si="0"/>
        <v>0</v>
      </c>
      <c r="I50" s="55">
        <f>SUM(feb!H50 + mrt!K50 + apr!K50+ mei!L50+ jun!J50+ jul!M50+ aug!K50 +  sep!J50 + H50)</f>
        <v>0</v>
      </c>
      <c r="J50" s="56">
        <f t="shared" si="1"/>
        <v>0</v>
      </c>
      <c r="K50" s="57">
        <f>SUM(feb!J50 + mrt!M50 + apr!M50+ mei!N50+ jun!L50+ jul!O50+ aug!M50 +  sep!L50 + J50)</f>
        <v>0</v>
      </c>
    </row>
    <row r="51" spans="1:11" x14ac:dyDescent="0.2">
      <c r="A51" s="11" t="s">
        <v>89</v>
      </c>
      <c r="B51" s="52"/>
      <c r="C51" s="52"/>
      <c r="D51" s="52"/>
      <c r="E51" s="52">
        <v>66</v>
      </c>
      <c r="F51" s="52"/>
      <c r="G51" s="52"/>
      <c r="H51" s="59">
        <f t="shared" si="0"/>
        <v>1</v>
      </c>
      <c r="I51" s="55">
        <f>SUM(feb!H51 + mrt!K51 + apr!K51+ mei!L51+ jun!J51+ jul!M51+ aug!K51 +  sep!J51 + H51)</f>
        <v>22</v>
      </c>
      <c r="J51" s="56">
        <f t="shared" si="1"/>
        <v>66</v>
      </c>
      <c r="K51" s="57">
        <f>SUM(feb!J51 + mrt!M51 + apr!M51+ mei!N51+ jun!L51+ jul!O51+ aug!M51 +  sep!L51 + J51)</f>
        <v>3034</v>
      </c>
    </row>
    <row r="52" spans="1:11" x14ac:dyDescent="0.2">
      <c r="A52" s="11" t="s">
        <v>14</v>
      </c>
      <c r="B52" s="52"/>
      <c r="C52" s="52">
        <v>69</v>
      </c>
      <c r="D52" s="52"/>
      <c r="E52" s="52"/>
      <c r="F52" s="52">
        <v>87</v>
      </c>
      <c r="G52" s="52"/>
      <c r="H52" s="59">
        <f t="shared" si="0"/>
        <v>1</v>
      </c>
      <c r="I52" s="55">
        <f>SUM(feb!H52 + mrt!K52 + apr!K52+ mei!L52+ jun!J52+ jul!M52+ aug!K52 +  sep!J52 + H52)</f>
        <v>30</v>
      </c>
      <c r="J52" s="56">
        <f t="shared" si="1"/>
        <v>156</v>
      </c>
      <c r="K52" s="57">
        <f>SUM(feb!J52 + mrt!M52 + apr!M52+ mei!N52+ jun!L52+ jul!O52+ aug!M52 +  sep!L52 + J52)</f>
        <v>4307</v>
      </c>
    </row>
    <row r="53" spans="1:11" x14ac:dyDescent="0.2">
      <c r="A53" s="11" t="s">
        <v>61</v>
      </c>
      <c r="B53" s="52"/>
      <c r="C53" s="52">
        <v>49</v>
      </c>
      <c r="D53" s="52"/>
      <c r="E53" s="52">
        <v>56</v>
      </c>
      <c r="F53" s="52"/>
      <c r="G53" s="52">
        <v>48</v>
      </c>
      <c r="H53" s="59">
        <f t="shared" si="0"/>
        <v>3</v>
      </c>
      <c r="I53" s="55">
        <f>SUM(feb!H53 + mrt!K53 + apr!K53+ mei!L53+ jun!J53+ jul!M53+ aug!K53 +  sep!J53 + H53)</f>
        <v>20</v>
      </c>
      <c r="J53" s="56">
        <f t="shared" si="1"/>
        <v>153</v>
      </c>
      <c r="K53" s="57">
        <f>SUM(feb!J53 + mrt!M53 + apr!M53+ mei!N53+ jun!L53+ jul!O53+ aug!M53 +  sep!L53 + J53)</f>
        <v>1820</v>
      </c>
    </row>
    <row r="54" spans="1:11" x14ac:dyDescent="0.2">
      <c r="A54" s="11" t="s">
        <v>15</v>
      </c>
      <c r="B54" s="52"/>
      <c r="C54" s="52">
        <v>49</v>
      </c>
      <c r="D54" s="52"/>
      <c r="E54" s="52"/>
      <c r="F54" s="52"/>
      <c r="G54" s="52"/>
      <c r="H54" s="59">
        <f t="shared" si="0"/>
        <v>1</v>
      </c>
      <c r="I54" s="55">
        <f>SUM(feb!H54 + mrt!K54 + apr!K54+ mei!L54+ jun!J54+ jul!M54+ aug!K54 +  sep!J54 + H54)</f>
        <v>16</v>
      </c>
      <c r="J54" s="56">
        <f t="shared" si="1"/>
        <v>49</v>
      </c>
      <c r="K54" s="57">
        <f>SUM(feb!J54 + mrt!M54 + apr!M54+ mei!N54+ jun!L54+ jul!O54+ aug!M54 +  sep!L54 + J54)</f>
        <v>919</v>
      </c>
    </row>
    <row r="55" spans="1:11" x14ac:dyDescent="0.2">
      <c r="A55" s="11" t="s">
        <v>16</v>
      </c>
      <c r="B55" s="52"/>
      <c r="C55" s="52"/>
      <c r="D55" s="52"/>
      <c r="E55" s="52"/>
      <c r="F55" s="52"/>
      <c r="G55" s="52"/>
      <c r="H55" s="59">
        <f t="shared" si="0"/>
        <v>0</v>
      </c>
      <c r="I55" s="55">
        <f>SUM(feb!H55 + mrt!K55 + apr!K55+ mei!L55+ jun!J55+ jul!M55+ aug!K55 +  sep!J55 + H55)</f>
        <v>1</v>
      </c>
      <c r="J55" s="56">
        <f t="shared" si="1"/>
        <v>0</v>
      </c>
      <c r="K55" s="57">
        <f>SUM(feb!J55 + mrt!M55 + apr!M55+ mei!N55+ jun!L55+ jul!O55+ aug!M55 +  sep!L55 + J55)</f>
        <v>79</v>
      </c>
    </row>
    <row r="56" spans="1:11" x14ac:dyDescent="0.2">
      <c r="A56" s="11" t="s">
        <v>56</v>
      </c>
      <c r="B56" s="52"/>
      <c r="C56" s="52"/>
      <c r="D56" s="52"/>
      <c r="E56" s="52"/>
      <c r="F56" s="52"/>
      <c r="G56" s="52"/>
      <c r="H56" s="59">
        <f t="shared" si="0"/>
        <v>0</v>
      </c>
      <c r="I56" s="55">
        <f>SUM(feb!H56 + mrt!K56 + apr!K56+ mei!L56+ jun!J56+ jul!M56+ aug!K56 +  sep!J56 + H56)</f>
        <v>22</v>
      </c>
      <c r="J56" s="56">
        <f t="shared" si="1"/>
        <v>0</v>
      </c>
      <c r="K56" s="57">
        <f>SUM(feb!J56 + mrt!M56 + apr!M56+ mei!N56+ jun!L56+ jul!O56+ aug!M56 +  sep!L56 + J56)</f>
        <v>2390</v>
      </c>
    </row>
    <row r="57" spans="1:11" x14ac:dyDescent="0.2">
      <c r="A57" s="11" t="s">
        <v>28</v>
      </c>
      <c r="B57" s="52"/>
      <c r="C57" s="52"/>
      <c r="D57" s="52"/>
      <c r="E57" s="52"/>
      <c r="F57" s="52"/>
      <c r="G57" s="52">
        <v>48</v>
      </c>
      <c r="H57" s="59">
        <f t="shared" si="0"/>
        <v>1</v>
      </c>
      <c r="I57" s="55">
        <f>SUM(feb!H57 + mrt!K57 + apr!K57+ mei!L57+ jun!J57+ jul!M57+ aug!K57 +  sep!J57 + H57)</f>
        <v>3</v>
      </c>
      <c r="J57" s="56">
        <f t="shared" ref="J57:J94" si="10">SUM(B57:G57)</f>
        <v>48</v>
      </c>
      <c r="K57" s="57">
        <f>SUM(feb!J57 + mrt!M57 + apr!M57+ mei!N57+ jun!L57+ jul!O57+ aug!M57 +  sep!L57 + J57)</f>
        <v>225</v>
      </c>
    </row>
    <row r="58" spans="1:11" x14ac:dyDescent="0.2">
      <c r="A58" s="11" t="s">
        <v>96</v>
      </c>
      <c r="B58" s="52"/>
      <c r="C58" s="52"/>
      <c r="D58" s="52"/>
      <c r="E58" s="52"/>
      <c r="F58" s="52"/>
      <c r="G58" s="52"/>
      <c r="H58" s="59">
        <f t="shared" si="0"/>
        <v>0</v>
      </c>
      <c r="I58" s="55">
        <f>SUM(feb!H58 + mrt!K58 + apr!K58+ mei!L58+ jun!J58+ jul!M58+ aug!K58 +  sep!J58 + H58)</f>
        <v>24</v>
      </c>
      <c r="J58" s="56">
        <f t="shared" si="10"/>
        <v>0</v>
      </c>
      <c r="K58" s="57">
        <f>SUM(feb!J58 + mrt!M58 + apr!M58+ mei!N58+ jun!L58+ jul!O58+ aug!M58 +  sep!L58 + J58)</f>
        <v>3153</v>
      </c>
    </row>
    <row r="59" spans="1:11" x14ac:dyDescent="0.2">
      <c r="A59" s="11" t="s">
        <v>78</v>
      </c>
      <c r="B59" s="52"/>
      <c r="C59" s="52"/>
      <c r="D59" s="52"/>
      <c r="E59" s="52"/>
      <c r="F59" s="52"/>
      <c r="G59" s="52"/>
      <c r="H59" s="59">
        <f t="shared" si="0"/>
        <v>0</v>
      </c>
      <c r="I59" s="55">
        <f>SUM(feb!H59 + mrt!K59 + apr!K59+ mei!L59+ jun!J59+ jul!M59+ aug!K59 +  sep!J59 + H59)</f>
        <v>0</v>
      </c>
      <c r="J59" s="56">
        <f t="shared" si="10"/>
        <v>0</v>
      </c>
      <c r="K59" s="57">
        <f>SUM(feb!J59 + mrt!M59 + apr!M59+ mei!N59+ jun!L59+ jul!O59+ aug!M59 +  sep!L59 + J59)</f>
        <v>0</v>
      </c>
    </row>
    <row r="60" spans="1:11" x14ac:dyDescent="0.2">
      <c r="A60" s="11" t="s">
        <v>79</v>
      </c>
      <c r="B60" s="52"/>
      <c r="C60" s="52"/>
      <c r="D60" s="52">
        <v>80</v>
      </c>
      <c r="E60" s="52"/>
      <c r="F60" s="52"/>
      <c r="G60" s="52"/>
      <c r="H60" s="59">
        <f t="shared" si="0"/>
        <v>0</v>
      </c>
      <c r="I60" s="55">
        <f>SUM(feb!H60 + mrt!K60 + apr!K60+ mei!L60+ jun!J60+ jul!M60+ aug!K60 +  sep!J60 + H60)</f>
        <v>18</v>
      </c>
      <c r="J60" s="56">
        <f t="shared" si="10"/>
        <v>80</v>
      </c>
      <c r="K60" s="57">
        <f>SUM(feb!J60 + mrt!M60 + apr!M60+ mei!N60+ jun!L60+ jul!O60+ aug!M60 +  sep!L60 + J60)</f>
        <v>2154</v>
      </c>
    </row>
    <row r="61" spans="1:11" x14ac:dyDescent="0.2">
      <c r="A61" s="11" t="s">
        <v>128</v>
      </c>
      <c r="B61" s="52"/>
      <c r="C61" s="52"/>
      <c r="D61" s="52"/>
      <c r="E61" s="52"/>
      <c r="F61" s="52"/>
      <c r="G61" s="52"/>
      <c r="H61" s="59">
        <f t="shared" si="0"/>
        <v>0</v>
      </c>
      <c r="I61" s="55">
        <f>SUM(feb!H61 + mrt!K61 + apr!K61+ mei!L61+ jun!J61+ jul!M61+ aug!K61 +  sep!J61 + H61)</f>
        <v>0</v>
      </c>
      <c r="J61" s="56">
        <f>SUM(B61:G61)</f>
        <v>0</v>
      </c>
      <c r="K61" s="57">
        <f>SUM(feb!J61 + mrt!M61 + apr!M61+ mei!N61+ jun!L61+ jul!O61+ aug!M61 +  sep!L61 + J61)</f>
        <v>0</v>
      </c>
    </row>
    <row r="62" spans="1:11" x14ac:dyDescent="0.2">
      <c r="A62" s="11" t="s">
        <v>120</v>
      </c>
      <c r="B62" s="52"/>
      <c r="C62" s="52"/>
      <c r="D62" s="52"/>
      <c r="E62" s="52"/>
      <c r="F62" s="52"/>
      <c r="G62" s="52"/>
      <c r="H62" s="59">
        <f t="shared" si="0"/>
        <v>0</v>
      </c>
      <c r="I62" s="55">
        <f>SUM(feb!H62 + mrt!K62 + apr!K62+ mei!L62+ jun!J62+ jul!M62+ aug!K62 +  sep!J62 + H62)</f>
        <v>1</v>
      </c>
      <c r="J62" s="56">
        <f>SUM(B62:G62)</f>
        <v>0</v>
      </c>
      <c r="K62" s="57">
        <f>SUM(feb!J62 + mrt!M62 + apr!M62+ mei!N62+ jun!L62+ jul!O62+ aug!M62 +  sep!L62 + J62)</f>
        <v>114</v>
      </c>
    </row>
    <row r="63" spans="1:11" x14ac:dyDescent="0.2">
      <c r="A63" s="11" t="s">
        <v>65</v>
      </c>
      <c r="B63" s="52"/>
      <c r="C63" s="52"/>
      <c r="D63" s="52"/>
      <c r="E63" s="52"/>
      <c r="F63" s="52"/>
      <c r="G63" s="52"/>
      <c r="H63" s="59">
        <f t="shared" si="0"/>
        <v>0</v>
      </c>
      <c r="I63" s="55">
        <f>SUM(feb!H63 + mrt!K63 + apr!K63+ mei!L63+ jun!J63+ jul!M63+ aug!K63 +  sep!J63 + H63)</f>
        <v>9</v>
      </c>
      <c r="J63" s="56">
        <f t="shared" si="10"/>
        <v>0</v>
      </c>
      <c r="K63" s="57">
        <f>SUM(feb!J63 + mrt!M63 + apr!M63+ mei!N63+ jun!L63+ jul!O63+ aug!M63 +  sep!L63 + J63)</f>
        <v>1819</v>
      </c>
    </row>
    <row r="64" spans="1:11" x14ac:dyDescent="0.2">
      <c r="A64" s="11" t="s">
        <v>59</v>
      </c>
      <c r="B64" s="52">
        <v>80</v>
      </c>
      <c r="C64" s="52"/>
      <c r="D64" s="52">
        <v>80</v>
      </c>
      <c r="E64" s="52">
        <v>56</v>
      </c>
      <c r="F64" s="52">
        <v>67</v>
      </c>
      <c r="G64" s="52"/>
      <c r="H64" s="59">
        <f t="shared" si="0"/>
        <v>1</v>
      </c>
      <c r="I64" s="55">
        <f>SUM(feb!H64 + mrt!K64 + apr!K64+ mei!L64+ jun!J64+ jul!M64+ aug!K64 +  sep!J64 + H64)</f>
        <v>28</v>
      </c>
      <c r="J64" s="56">
        <f t="shared" si="10"/>
        <v>283</v>
      </c>
      <c r="K64" s="57">
        <f>SUM(feb!J64 + mrt!M64 + apr!M64+ mei!N64+ jun!L64+ jul!O64+ aug!M64 +  sep!L64 + J64)</f>
        <v>4664</v>
      </c>
    </row>
    <row r="65" spans="1:11" x14ac:dyDescent="0.2">
      <c r="A65" s="11" t="s">
        <v>80</v>
      </c>
      <c r="B65" s="52"/>
      <c r="C65" s="52"/>
      <c r="D65" s="52"/>
      <c r="E65" s="52"/>
      <c r="F65" s="52"/>
      <c r="G65" s="52"/>
      <c r="H65" s="59">
        <f t="shared" ref="H65:H94" si="11">COUNT(C65,E65,G65)</f>
        <v>0</v>
      </c>
      <c r="I65" s="55">
        <f>SUM(feb!H65 + mrt!K65 + apr!K65+ mei!L65+ jun!J65+ jul!M65+ aug!K65 +  sep!J65 + H65)</f>
        <v>0</v>
      </c>
      <c r="J65" s="56">
        <f t="shared" si="10"/>
        <v>0</v>
      </c>
      <c r="K65" s="57">
        <f>SUM(feb!J65 + mrt!M65 + apr!M65+ mei!N65+ jun!L65+ jul!O65+ aug!M65 +  sep!L65 + J65)</f>
        <v>0</v>
      </c>
    </row>
    <row r="66" spans="1:11" x14ac:dyDescent="0.2">
      <c r="A66" s="11" t="s">
        <v>17</v>
      </c>
      <c r="B66" s="52"/>
      <c r="C66" s="52"/>
      <c r="D66" s="52"/>
      <c r="E66" s="52"/>
      <c r="F66" s="52"/>
      <c r="G66" s="52">
        <v>48</v>
      </c>
      <c r="H66" s="59">
        <f t="shared" si="11"/>
        <v>1</v>
      </c>
      <c r="I66" s="55">
        <f>SUM(feb!H66 + mrt!K66 + apr!K66+ mei!L66+ jun!J66+ jul!M66+ aug!K66 +  sep!J66 + H66)</f>
        <v>2</v>
      </c>
      <c r="J66" s="56">
        <f t="shared" si="10"/>
        <v>48</v>
      </c>
      <c r="K66" s="57">
        <f>SUM(feb!J66 + mrt!M66 + apr!M66+ mei!N66+ jun!L66+ jul!O66+ aug!M66 +  sep!L66 + J66)</f>
        <v>398</v>
      </c>
    </row>
    <row r="67" spans="1:11" x14ac:dyDescent="0.2">
      <c r="A67" s="11" t="s">
        <v>57</v>
      </c>
      <c r="B67" s="52"/>
      <c r="C67" s="52"/>
      <c r="D67" s="52"/>
      <c r="E67" s="52"/>
      <c r="F67" s="52"/>
      <c r="G67" s="52"/>
      <c r="H67" s="59">
        <f t="shared" si="11"/>
        <v>0</v>
      </c>
      <c r="I67" s="55">
        <f>SUM(feb!H67 + mrt!K67 + apr!K67+ mei!L67+ jun!J67+ jul!M67+ aug!K67 +  sep!J67 + H67)</f>
        <v>2</v>
      </c>
      <c r="J67" s="56">
        <f t="shared" si="10"/>
        <v>0</v>
      </c>
      <c r="K67" s="57">
        <f>SUM(feb!J67 + mrt!M67 + apr!M67+ mei!N67+ jun!L67+ jul!O67+ aug!M67 +  sep!L67 + J67)</f>
        <v>111</v>
      </c>
    </row>
    <row r="68" spans="1:11" x14ac:dyDescent="0.2">
      <c r="A68" s="11" t="s">
        <v>70</v>
      </c>
      <c r="B68" s="52"/>
      <c r="C68" s="52"/>
      <c r="D68" s="52"/>
      <c r="E68" s="52"/>
      <c r="F68" s="52"/>
      <c r="G68" s="52"/>
      <c r="H68" s="59">
        <f t="shared" si="11"/>
        <v>0</v>
      </c>
      <c r="I68" s="55">
        <f>SUM(feb!H68 + mrt!K68 + apr!K68+ mei!L68+ jun!J68+ jul!M68+ aug!K68 +  sep!J68 + H68)</f>
        <v>4</v>
      </c>
      <c r="J68" s="56">
        <f t="shared" si="10"/>
        <v>0</v>
      </c>
      <c r="K68" s="57">
        <f>SUM(feb!J68 + mrt!M68 + apr!M68+ mei!N68+ jun!L68+ jul!O68+ aug!M68 +  sep!L68 + J68)</f>
        <v>295</v>
      </c>
    </row>
    <row r="69" spans="1:11" x14ac:dyDescent="0.2">
      <c r="A69" s="11" t="s">
        <v>83</v>
      </c>
      <c r="B69" s="52"/>
      <c r="C69" s="52"/>
      <c r="D69" s="52">
        <v>102</v>
      </c>
      <c r="E69" s="52"/>
      <c r="F69" s="52"/>
      <c r="G69" s="52"/>
      <c r="H69" s="59">
        <f t="shared" si="11"/>
        <v>0</v>
      </c>
      <c r="I69" s="55">
        <f>SUM(feb!H69 + mrt!K69 + apr!K69+ mei!L69+ jun!J69+ jul!M69+ aug!K69 +  sep!J69 + H69)</f>
        <v>23</v>
      </c>
      <c r="J69" s="56">
        <f t="shared" si="10"/>
        <v>102</v>
      </c>
      <c r="K69" s="57">
        <f>SUM(feb!J69 + mrt!M69 + apr!M69+ mei!N69+ jun!L69+ jul!O69+ aug!M69 +  sep!L69 + J69)</f>
        <v>2803</v>
      </c>
    </row>
    <row r="70" spans="1:11" x14ac:dyDescent="0.2">
      <c r="A70" s="11" t="s">
        <v>18</v>
      </c>
      <c r="B70" s="52"/>
      <c r="C70" s="52">
        <v>69</v>
      </c>
      <c r="D70" s="52"/>
      <c r="E70" s="52">
        <v>66</v>
      </c>
      <c r="F70" s="52"/>
      <c r="G70" s="52"/>
      <c r="H70" s="59">
        <f t="shared" si="11"/>
        <v>2</v>
      </c>
      <c r="I70" s="55">
        <f>SUM(feb!H70 + mrt!K70 + apr!K70+ mei!L70+ jun!J70+ jul!M70+ aug!K70 +  sep!J70 + H70)</f>
        <v>26</v>
      </c>
      <c r="J70" s="56">
        <f t="shared" si="10"/>
        <v>135</v>
      </c>
      <c r="K70" s="57">
        <f>SUM(feb!J70 + mrt!M70 + apr!M70+ mei!N70+ jun!L70+ jul!O70+ aug!M70 +  sep!L70 + J70)</f>
        <v>2846</v>
      </c>
    </row>
    <row r="71" spans="1:11" x14ac:dyDescent="0.2">
      <c r="A71" s="11" t="s">
        <v>54</v>
      </c>
      <c r="B71" s="52"/>
      <c r="C71" s="52">
        <v>69</v>
      </c>
      <c r="D71" s="52">
        <v>102</v>
      </c>
      <c r="E71" s="52">
        <v>71</v>
      </c>
      <c r="F71" s="52">
        <v>87</v>
      </c>
      <c r="G71" s="52">
        <v>63</v>
      </c>
      <c r="H71" s="59">
        <f t="shared" si="11"/>
        <v>3</v>
      </c>
      <c r="I71" s="55">
        <f>SUM(feb!H71 + mrt!K71 + apr!K71+ mei!L71+ jun!J71+ jul!M71+ aug!K71 +  sep!J71 + H71)</f>
        <v>39</v>
      </c>
      <c r="J71" s="56">
        <f t="shared" si="10"/>
        <v>392</v>
      </c>
      <c r="K71" s="57">
        <f>SUM(feb!J71 + mrt!M71 + apr!M71+ mei!N71+ jun!L71+ jul!O71+ aug!M71 +  sep!L71 + J71)</f>
        <v>6987</v>
      </c>
    </row>
    <row r="72" spans="1:11" x14ac:dyDescent="0.2">
      <c r="A72" s="11" t="s">
        <v>97</v>
      </c>
      <c r="B72" s="52"/>
      <c r="C72" s="52">
        <v>49</v>
      </c>
      <c r="D72" s="52"/>
      <c r="E72" s="52"/>
      <c r="F72" s="52"/>
      <c r="G72" s="52">
        <v>48</v>
      </c>
      <c r="H72" s="59">
        <f t="shared" si="11"/>
        <v>2</v>
      </c>
      <c r="I72" s="55">
        <f>SUM(feb!H72 + mrt!K72 + apr!K72+ mei!L72+ jun!J72+ jul!M72+ aug!K72 +  sep!J72 + H72)</f>
        <v>14</v>
      </c>
      <c r="J72" s="56">
        <f t="shared" si="10"/>
        <v>97</v>
      </c>
      <c r="K72" s="57">
        <f>SUM(feb!J72 + mrt!M72 + apr!M72+ mei!N72+ jun!L72+ jul!O72+ aug!M72 +  sep!L72 + J72)</f>
        <v>954</v>
      </c>
    </row>
    <row r="73" spans="1:11" x14ac:dyDescent="0.2">
      <c r="A73" s="11" t="s">
        <v>19</v>
      </c>
      <c r="B73" s="52">
        <v>96</v>
      </c>
      <c r="C73" s="52">
        <v>69</v>
      </c>
      <c r="D73" s="52">
        <v>102</v>
      </c>
      <c r="E73" s="52">
        <v>66</v>
      </c>
      <c r="F73" s="52">
        <v>87</v>
      </c>
      <c r="G73" s="52"/>
      <c r="H73" s="59">
        <f t="shared" si="11"/>
        <v>2</v>
      </c>
      <c r="I73" s="55">
        <f>SUM(feb!H73 + mrt!K73 + apr!K73+ mei!L73+ jun!J73+ jul!M73+ aug!K73 +  sep!J73 + H73)</f>
        <v>35</v>
      </c>
      <c r="J73" s="56">
        <f t="shared" si="10"/>
        <v>420</v>
      </c>
      <c r="K73" s="57">
        <f>SUM(feb!J73 + mrt!M73 + apr!M73+ mei!N73+ jun!L73+ jul!O73+ aug!M73 +  sep!L73 + J73)</f>
        <v>5858</v>
      </c>
    </row>
    <row r="74" spans="1:11" x14ac:dyDescent="0.2">
      <c r="A74" s="11" t="s">
        <v>53</v>
      </c>
      <c r="B74" s="52"/>
      <c r="C74" s="52"/>
      <c r="D74" s="52"/>
      <c r="E74" s="52"/>
      <c r="F74" s="52"/>
      <c r="G74" s="52"/>
      <c r="H74" s="59">
        <f t="shared" si="11"/>
        <v>0</v>
      </c>
      <c r="I74" s="55">
        <f>SUM(feb!H74 + mrt!K74 + apr!K74+ mei!L74+ jun!J74+ jul!M74+ aug!K74 +  sep!J74 + H74)</f>
        <v>16</v>
      </c>
      <c r="J74" s="56">
        <f t="shared" si="10"/>
        <v>0</v>
      </c>
      <c r="K74" s="57">
        <f>SUM(feb!J74 + mrt!M74 + apr!M74+ mei!N74+ jun!L74+ jul!O74+ aug!M74 +  sep!L74 + J74)</f>
        <v>1343</v>
      </c>
    </row>
    <row r="75" spans="1:11" x14ac:dyDescent="0.2">
      <c r="A75" s="11" t="s">
        <v>20</v>
      </c>
      <c r="B75" s="52"/>
      <c r="C75" s="52"/>
      <c r="D75" s="52"/>
      <c r="E75" s="52"/>
      <c r="F75" s="52"/>
      <c r="G75" s="52"/>
      <c r="H75" s="59">
        <f t="shared" si="11"/>
        <v>0</v>
      </c>
      <c r="I75" s="55">
        <f>SUM(feb!H75 + mrt!K75 + apr!K75+ mei!L75+ jun!J75+ jul!M75+ aug!K75 +  sep!J75 + H75)</f>
        <v>0</v>
      </c>
      <c r="J75" s="56">
        <f t="shared" si="10"/>
        <v>0</v>
      </c>
      <c r="K75" s="57">
        <f>SUM(feb!J75 + mrt!M75 + apr!M75+ mei!N75+ jun!L75+ jul!O75+ aug!M75 +  sep!L75 + J75)</f>
        <v>0</v>
      </c>
    </row>
    <row r="76" spans="1:11" x14ac:dyDescent="0.2">
      <c r="A76" s="11" t="s">
        <v>62</v>
      </c>
      <c r="B76" s="52"/>
      <c r="C76" s="52"/>
      <c r="D76" s="52"/>
      <c r="E76" s="52"/>
      <c r="F76" s="52"/>
      <c r="G76" s="52">
        <v>63</v>
      </c>
      <c r="H76" s="59">
        <f t="shared" si="11"/>
        <v>1</v>
      </c>
      <c r="I76" s="55">
        <f>SUM(feb!H76 + mrt!K76 + apr!K76+ mei!L76+ jun!J76+ jul!M76+ aug!K76 +  sep!J76 + H76)</f>
        <v>15</v>
      </c>
      <c r="J76" s="56">
        <f>SUM(B76:G76)</f>
        <v>63</v>
      </c>
      <c r="K76" s="57">
        <f>SUM(feb!J76 + mrt!M76 + apr!M76+ mei!N76+ jun!L76+ jul!O76+ aug!M76 +  sep!L76 + J76)</f>
        <v>3255</v>
      </c>
    </row>
    <row r="77" spans="1:11" x14ac:dyDescent="0.2">
      <c r="A77" s="11" t="s">
        <v>118</v>
      </c>
      <c r="B77" s="52">
        <v>96</v>
      </c>
      <c r="C77" s="52">
        <v>69</v>
      </c>
      <c r="D77" s="52"/>
      <c r="E77" s="52">
        <v>71</v>
      </c>
      <c r="F77" s="52"/>
      <c r="G77" s="52">
        <v>63</v>
      </c>
      <c r="H77" s="59">
        <f t="shared" si="11"/>
        <v>3</v>
      </c>
      <c r="I77" s="55">
        <f>SUM(feb!H77 + mrt!K77 + apr!K77+ mei!L77+ jun!J77+ jul!M77+ aug!K77 +  sep!J77 + H77)</f>
        <v>27</v>
      </c>
      <c r="J77" s="56">
        <f>SUM(B77:G77)</f>
        <v>299</v>
      </c>
      <c r="K77" s="57">
        <f>SUM(feb!J77 + mrt!M77 + apr!M77+ mei!N77+ jun!L77+ jul!O77+ aug!M77 +  sep!L77 + J77)</f>
        <v>3826</v>
      </c>
    </row>
    <row r="78" spans="1:11" x14ac:dyDescent="0.2">
      <c r="A78" s="11" t="s">
        <v>63</v>
      </c>
      <c r="B78" s="52"/>
      <c r="C78" s="52"/>
      <c r="D78" s="52"/>
      <c r="E78" s="52"/>
      <c r="F78" s="52"/>
      <c r="G78" s="52"/>
      <c r="H78" s="59">
        <f t="shared" si="11"/>
        <v>0</v>
      </c>
      <c r="I78" s="55">
        <f>SUM(feb!H78 + mrt!K78 + apr!K78+ mei!L78+ jun!J78+ jul!M78+ aug!K78 +  sep!J78 + H78)</f>
        <v>0</v>
      </c>
      <c r="J78" s="56">
        <f t="shared" si="10"/>
        <v>0</v>
      </c>
      <c r="K78" s="57">
        <f>SUM(feb!J78 + mrt!M78 + apr!M78+ mei!N78+ jun!L78+ jul!O78+ aug!M78 +  sep!L78 + J78)</f>
        <v>0</v>
      </c>
    </row>
    <row r="79" spans="1:11" x14ac:dyDescent="0.2">
      <c r="A79" s="11" t="s">
        <v>21</v>
      </c>
      <c r="B79" s="52"/>
      <c r="C79" s="52"/>
      <c r="D79" s="52"/>
      <c r="E79" s="52"/>
      <c r="F79" s="52"/>
      <c r="G79" s="52"/>
      <c r="H79" s="59">
        <f t="shared" si="11"/>
        <v>0</v>
      </c>
      <c r="I79" s="55">
        <f>SUM(feb!H79 + mrt!K79 + apr!K79+ mei!L79+ jun!J79+ jul!M79+ aug!K79 +  sep!J79 + H79)</f>
        <v>8</v>
      </c>
      <c r="J79" s="56">
        <f t="shared" si="10"/>
        <v>0</v>
      </c>
      <c r="K79" s="57">
        <f>SUM(feb!J79 + mrt!M79 + apr!M79+ mei!N79+ jun!L79+ jul!O79+ aug!M79 +  sep!L79 + J79)</f>
        <v>736</v>
      </c>
    </row>
    <row r="80" spans="1:11" x14ac:dyDescent="0.2">
      <c r="A80" s="11" t="s">
        <v>92</v>
      </c>
      <c r="B80" s="52"/>
      <c r="C80" s="52">
        <v>69</v>
      </c>
      <c r="D80" s="52">
        <v>102</v>
      </c>
      <c r="E80" s="52">
        <v>66</v>
      </c>
      <c r="F80" s="52">
        <v>87</v>
      </c>
      <c r="G80" s="52"/>
      <c r="H80" s="59">
        <f t="shared" si="11"/>
        <v>2</v>
      </c>
      <c r="I80" s="55">
        <f>SUM(feb!H80 + mrt!K80 + apr!K80+ mei!L80+ jun!J80+ jul!M80+ aug!K80 +  sep!J80 + H80)</f>
        <v>24</v>
      </c>
      <c r="J80" s="56">
        <f t="shared" si="10"/>
        <v>324</v>
      </c>
      <c r="K80" s="57">
        <f>SUM(feb!J80 + mrt!M80 + apr!M80+ mei!N80+ jun!L80+ jul!O80+ aug!M80 +  sep!L80 + J80)</f>
        <v>4156</v>
      </c>
    </row>
    <row r="81" spans="1:11" x14ac:dyDescent="0.2">
      <c r="A81" s="11" t="s">
        <v>158</v>
      </c>
      <c r="B81" s="52"/>
      <c r="C81" s="52"/>
      <c r="D81" s="52"/>
      <c r="E81" s="52"/>
      <c r="F81" s="52"/>
      <c r="G81" s="52"/>
      <c r="H81" s="59">
        <f t="shared" ref="H81" si="12">COUNT(C81,E81,G81)</f>
        <v>0</v>
      </c>
      <c r="I81" s="55">
        <f>SUM(feb!H81 + mrt!K81 + apr!K81+ mei!L81+ jun!J81+ jul!M81+ aug!K81 +  sep!J81 + H81)</f>
        <v>4</v>
      </c>
      <c r="J81" s="56">
        <f t="shared" ref="J81" si="13">SUM(B81:G81)</f>
        <v>0</v>
      </c>
      <c r="K81" s="57">
        <f>SUM(feb!J81 + mrt!M81 + apr!M81+ mei!N81+ jun!L81+ jul!O81+ aug!M81 +  sep!L81 + J81)</f>
        <v>890</v>
      </c>
    </row>
    <row r="82" spans="1:11" x14ac:dyDescent="0.2">
      <c r="A82" s="11" t="s">
        <v>22</v>
      </c>
      <c r="B82" s="52"/>
      <c r="C82" s="52"/>
      <c r="D82" s="52"/>
      <c r="E82" s="52"/>
      <c r="F82" s="52"/>
      <c r="G82" s="52"/>
      <c r="H82" s="59">
        <f t="shared" si="11"/>
        <v>0</v>
      </c>
      <c r="I82" s="55">
        <f>SUM(feb!H82 + mrt!K82 + apr!K82+ mei!L82+ jun!J82+ jul!M82+ aug!K82 +  sep!J82 + H82)</f>
        <v>19</v>
      </c>
      <c r="J82" s="56">
        <f t="shared" ref="J82:J87" si="14">SUM(B82:G82)</f>
        <v>0</v>
      </c>
      <c r="K82" s="57">
        <f>SUM(feb!J82 + mrt!M82 + apr!M82+ mei!N82+ jun!L82+ jul!O82+ aug!M82 +  sep!L82 + J82)</f>
        <v>2581</v>
      </c>
    </row>
    <row r="83" spans="1:11" x14ac:dyDescent="0.2">
      <c r="A83" s="11" t="s">
        <v>23</v>
      </c>
      <c r="B83" s="52"/>
      <c r="C83" s="52"/>
      <c r="D83" s="52"/>
      <c r="E83" s="52"/>
      <c r="F83" s="52"/>
      <c r="G83" s="52"/>
      <c r="H83" s="59">
        <f t="shared" si="11"/>
        <v>0</v>
      </c>
      <c r="I83" s="55">
        <f>SUM(feb!H83 + mrt!K83 + apr!K83+ mei!L83+ jun!J83+ jul!M83+ aug!K83 +  sep!J83 + H83)</f>
        <v>13</v>
      </c>
      <c r="J83" s="56">
        <f t="shared" si="14"/>
        <v>0</v>
      </c>
      <c r="K83" s="57">
        <f>SUM(feb!J83 + mrt!M83 + apr!M83+ mei!N83+ jun!L83+ jul!O83+ aug!M83 +  sep!L83 + J83)</f>
        <v>1213</v>
      </c>
    </row>
    <row r="84" spans="1:11" x14ac:dyDescent="0.2">
      <c r="A84" s="11" t="s">
        <v>122</v>
      </c>
      <c r="B84" s="52">
        <v>96</v>
      </c>
      <c r="C84" s="52"/>
      <c r="D84" s="52">
        <v>102</v>
      </c>
      <c r="E84" s="52">
        <v>66</v>
      </c>
      <c r="F84" s="52"/>
      <c r="G84" s="52"/>
      <c r="H84" s="59">
        <f t="shared" si="11"/>
        <v>1</v>
      </c>
      <c r="I84" s="55">
        <f>SUM(feb!H84 + mrt!K84 + apr!K84+ mei!L86+ jun!J84+ jul!M84+ aug!K84 +  sep!J84 + H84)</f>
        <v>11</v>
      </c>
      <c r="J84" s="56">
        <f t="shared" si="14"/>
        <v>264</v>
      </c>
      <c r="K84" s="57">
        <f>SUM(feb!J84 + mrt!M84 + apr!M84+ mei!N84+ jun!L84+ jul!O84+ aug!M84 +  sep!L84 + J84)</f>
        <v>2191</v>
      </c>
    </row>
    <row r="85" spans="1:11" x14ac:dyDescent="0.2">
      <c r="A85" s="11" t="s">
        <v>134</v>
      </c>
      <c r="B85" s="52"/>
      <c r="C85" s="52"/>
      <c r="D85" s="52"/>
      <c r="E85" s="52"/>
      <c r="F85" s="52"/>
      <c r="G85" s="52"/>
      <c r="H85" s="59">
        <f t="shared" si="11"/>
        <v>0</v>
      </c>
      <c r="I85" s="55">
        <f>SUM(feb!H85 + mrt!K85 + apr!K85+ mei!L87+ jun!J85+ jul!M85+ aug!K85 +  sep!J85 + H85)</f>
        <v>8</v>
      </c>
      <c r="J85" s="56">
        <f t="shared" ref="J85" si="15">SUM(B85:G85)</f>
        <v>0</v>
      </c>
      <c r="K85" s="57">
        <f>SUM(feb!J85 + mrt!M85 + apr!M85+ mei!N85+ jun!L85+ jul!O85+ aug!M85 +  sep!L85 + J85)</f>
        <v>308</v>
      </c>
    </row>
    <row r="86" spans="1:11" x14ac:dyDescent="0.2">
      <c r="A86" s="11" t="s">
        <v>66</v>
      </c>
      <c r="B86" s="52"/>
      <c r="C86" s="52"/>
      <c r="D86" s="52"/>
      <c r="E86" s="52"/>
      <c r="F86" s="52"/>
      <c r="G86" s="52"/>
      <c r="H86" s="59">
        <f t="shared" si="11"/>
        <v>0</v>
      </c>
      <c r="I86" s="55">
        <f>SUM(feb!H86 + mrt!K86 + apr!K86+ mei!L87+ jun!J86+ jul!M86+ aug!K86 +  sep!J86 + H86)</f>
        <v>7</v>
      </c>
      <c r="J86" s="56">
        <f t="shared" si="14"/>
        <v>0</v>
      </c>
      <c r="K86" s="57">
        <f>SUM(feb!J86 + mrt!M86 + apr!M86+ mei!N86+ jun!L86+ jul!O86+ aug!M86 +  sep!L86 + J86)</f>
        <v>0</v>
      </c>
    </row>
    <row r="87" spans="1:11" x14ac:dyDescent="0.2">
      <c r="A87" s="11" t="s">
        <v>24</v>
      </c>
      <c r="B87" s="52">
        <v>80</v>
      </c>
      <c r="C87" s="52">
        <v>58</v>
      </c>
      <c r="D87" s="52">
        <v>80</v>
      </c>
      <c r="E87" s="52">
        <v>56</v>
      </c>
      <c r="F87" s="52"/>
      <c r="G87" s="52"/>
      <c r="H87" s="59">
        <f t="shared" si="11"/>
        <v>2</v>
      </c>
      <c r="I87" s="55">
        <f>SUM(feb!H87 + mrt!K87 + apr!K87+ mei!L88+ jun!J87+ jul!M87+ aug!K87 +  sep!J87 + H87)</f>
        <v>30</v>
      </c>
      <c r="J87" s="56">
        <f t="shared" si="14"/>
        <v>274</v>
      </c>
      <c r="K87" s="57">
        <f>SUM(feb!J87 + mrt!M87 + apr!M87+ mei!N87+ jun!L87+ jul!O87+ aug!M87 +  sep!L87 + J87)</f>
        <v>4229</v>
      </c>
    </row>
    <row r="88" spans="1:11" x14ac:dyDescent="0.2">
      <c r="A88" s="11" t="s">
        <v>86</v>
      </c>
      <c r="B88" s="52"/>
      <c r="C88" s="52"/>
      <c r="D88" s="52"/>
      <c r="E88" s="52"/>
      <c r="F88" s="52"/>
      <c r="G88" s="52"/>
      <c r="H88" s="59">
        <f t="shared" si="11"/>
        <v>0</v>
      </c>
      <c r="I88" s="55">
        <f>SUM(feb!H88 + mrt!K88 + apr!K88+ mei!L88+ jun!J88+ jul!M88+ aug!K88 +  sep!J88 + H88)</f>
        <v>14</v>
      </c>
      <c r="J88" s="56">
        <f t="shared" si="10"/>
        <v>0</v>
      </c>
      <c r="K88" s="57">
        <f>SUM(feb!J88 + mrt!M88 + apr!M88+ mei!N88+ jun!L88+ jul!O88+ aug!M88 +  sep!L88 + J88)</f>
        <v>1829</v>
      </c>
    </row>
    <row r="89" spans="1:11" x14ac:dyDescent="0.2">
      <c r="A89" s="11" t="s">
        <v>25</v>
      </c>
      <c r="B89" s="52"/>
      <c r="C89" s="52"/>
      <c r="D89" s="52"/>
      <c r="E89" s="52">
        <v>56</v>
      </c>
      <c r="F89" s="52"/>
      <c r="G89" s="52">
        <v>48</v>
      </c>
      <c r="H89" s="59">
        <f t="shared" si="11"/>
        <v>2</v>
      </c>
      <c r="I89" s="55">
        <f>SUM(feb!H89 + mrt!K89 + apr!K89+ mei!L89+ jun!J89+ jul!M89+ aug!K89 +  sep!J89 + H89)</f>
        <v>25</v>
      </c>
      <c r="J89" s="56">
        <f t="shared" si="10"/>
        <v>104</v>
      </c>
      <c r="K89" s="57">
        <f>SUM(feb!J89 + mrt!M89 + apr!M89+ mei!N89+ jun!L89+ jul!O89+ aug!M89 +  sep!L89 + J89)</f>
        <v>2846</v>
      </c>
    </row>
    <row r="90" spans="1:11" x14ac:dyDescent="0.2">
      <c r="A90" s="11" t="s">
        <v>74</v>
      </c>
      <c r="B90" s="52"/>
      <c r="C90" s="52"/>
      <c r="D90" s="52"/>
      <c r="E90" s="52"/>
      <c r="F90" s="52"/>
      <c r="G90" s="52"/>
      <c r="H90" s="59">
        <f t="shared" si="11"/>
        <v>0</v>
      </c>
      <c r="I90" s="55">
        <f>SUM(feb!H90 + mrt!K90 + apr!K90+ mei!L90+ jun!J90+ jul!M90+ aug!K90 +  sep!J90 + H90)</f>
        <v>1</v>
      </c>
      <c r="J90" s="56">
        <f t="shared" si="10"/>
        <v>0</v>
      </c>
      <c r="K90" s="57">
        <f>SUM(feb!J90 + mrt!M90 + apr!M90+ mei!N90+ jun!L90+ jul!O90+ aug!M90 +  sep!L90 + J90)</f>
        <v>57</v>
      </c>
    </row>
    <row r="91" spans="1:11" x14ac:dyDescent="0.2">
      <c r="A91" s="11" t="s">
        <v>31</v>
      </c>
      <c r="B91" s="52"/>
      <c r="C91" s="52"/>
      <c r="D91" s="52"/>
      <c r="E91" s="52"/>
      <c r="F91" s="52"/>
      <c r="G91" s="52"/>
      <c r="H91" s="59">
        <f t="shared" si="11"/>
        <v>0</v>
      </c>
      <c r="I91" s="55">
        <f>SUM(feb!H91 + mrt!K91 + apr!K91+ mei!L91+ jun!J91+ jul!M91+ aug!K91 +  sep!J91 + H91)</f>
        <v>8</v>
      </c>
      <c r="J91" s="56">
        <f t="shared" si="10"/>
        <v>0</v>
      </c>
      <c r="K91" s="57">
        <f>SUM(feb!J91 + mrt!M91 + apr!M91+ mei!N91+ jun!L91+ jul!O91+ aug!M91 +  sep!L91 + J91)</f>
        <v>677</v>
      </c>
    </row>
    <row r="92" spans="1:11" x14ac:dyDescent="0.2">
      <c r="A92" s="11" t="s">
        <v>50</v>
      </c>
      <c r="B92" s="52"/>
      <c r="C92" s="52"/>
      <c r="D92" s="52"/>
      <c r="E92" s="52"/>
      <c r="F92" s="52"/>
      <c r="G92" s="52"/>
      <c r="H92" s="59">
        <f t="shared" si="11"/>
        <v>0</v>
      </c>
      <c r="I92" s="55">
        <f>SUM(feb!H92 + mrt!K92 + apr!K92+ mei!L92+ jun!J92+ jul!M92+ aug!K92 +  sep!J92 + H92)</f>
        <v>30</v>
      </c>
      <c r="J92" s="56">
        <f t="shared" si="10"/>
        <v>0</v>
      </c>
      <c r="K92" s="57">
        <f>SUM(feb!J92 + mrt!M92 + apr!M92+ mei!N92+ jun!L92+ jul!O92+ aug!M92 +  sep!L92 + J92)</f>
        <v>4676</v>
      </c>
    </row>
    <row r="93" spans="1:11" x14ac:dyDescent="0.2">
      <c r="A93" s="11" t="s">
        <v>68</v>
      </c>
      <c r="B93" s="52"/>
      <c r="C93" s="52"/>
      <c r="D93" s="52"/>
      <c r="E93" s="52"/>
      <c r="F93" s="52"/>
      <c r="G93" s="52"/>
      <c r="H93" s="59">
        <f t="shared" si="11"/>
        <v>0</v>
      </c>
      <c r="I93" s="55">
        <f>SUM(feb!H93 + mrt!K93 + apr!K93+ mei!L93+ jun!J93+ jul!M93+ aug!K93 +  sep!J93 + H93)</f>
        <v>0</v>
      </c>
      <c r="J93" s="56">
        <f t="shared" si="10"/>
        <v>0</v>
      </c>
      <c r="K93" s="57">
        <f>SUM(feb!J93 + mrt!M93 + apr!M93+ mei!N93+ jun!L93+ jul!O93+ aug!M93 +  sep!L93 + J93)</f>
        <v>0</v>
      </c>
    </row>
    <row r="94" spans="1:11" x14ac:dyDescent="0.2">
      <c r="A94" s="11" t="s">
        <v>71</v>
      </c>
      <c r="B94" s="52"/>
      <c r="C94" s="52">
        <v>49</v>
      </c>
      <c r="D94" s="52"/>
      <c r="E94" s="52"/>
      <c r="F94" s="52"/>
      <c r="G94" s="52"/>
      <c r="H94" s="59">
        <f t="shared" si="11"/>
        <v>1</v>
      </c>
      <c r="I94" s="55">
        <f>SUM(feb!H94 + mrt!K94 + apr!K94+ mei!L94+ jun!J94+ jul!M94+ aug!K94 +  sep!J94 + H94)</f>
        <v>3</v>
      </c>
      <c r="J94" s="56">
        <f t="shared" si="10"/>
        <v>49</v>
      </c>
      <c r="K94" s="57">
        <f>SUM(feb!J94 + mrt!M94 + apr!M94+ mei!N94+ jun!L94+ jul!O94+ aug!M94 +  sep!L94 + J94)</f>
        <v>191</v>
      </c>
    </row>
    <row r="95" spans="1:11" x14ac:dyDescent="0.2">
      <c r="A95" s="11" t="s">
        <v>160</v>
      </c>
      <c r="B95" s="74">
        <v>82</v>
      </c>
      <c r="C95" s="52"/>
      <c r="D95" s="52">
        <v>63</v>
      </c>
      <c r="E95" s="52"/>
      <c r="F95" s="52"/>
      <c r="G95" s="52">
        <v>48</v>
      </c>
      <c r="H95" s="59">
        <v>2</v>
      </c>
      <c r="I95" s="55">
        <f>SUM(feb!H95 + mrt!K95 + apr!K95+ mei!L95+ jun!J95+ jul!M95+ aug!K95 +  sep!J95 + H95)</f>
        <v>6</v>
      </c>
      <c r="J95" s="56">
        <f t="shared" ref="J95:J106" si="16">SUM(B95:G95)</f>
        <v>193</v>
      </c>
      <c r="K95" s="57">
        <f>SUM(feb!J95 + mrt!M95 + apr!M95+ mei!N95+ jun!L95+ jul!O95+ aug!M95 +  sep!L95 + J95)</f>
        <v>804</v>
      </c>
    </row>
    <row r="96" spans="1:11" x14ac:dyDescent="0.2">
      <c r="A96" s="11" t="s">
        <v>110</v>
      </c>
      <c r="B96" s="52"/>
      <c r="C96" s="52"/>
      <c r="D96" s="52"/>
      <c r="E96" s="52"/>
      <c r="F96" s="52"/>
      <c r="G96" s="52"/>
      <c r="H96" s="59">
        <f t="shared" ref="H96:H106" si="17">COUNT(C96,E96,G96)</f>
        <v>0</v>
      </c>
      <c r="I96" s="55">
        <f>SUM(feb!H96 + mrt!K96 + apr!K96+ mei!L96+ jun!J96+ jul!M96+ aug!K96 +  sep!J96 + H96)</f>
        <v>0</v>
      </c>
      <c r="J96" s="56">
        <f t="shared" si="16"/>
        <v>0</v>
      </c>
      <c r="K96" s="57">
        <f>SUM(feb!J96 + mrt!M96 + apr!M96+ mei!N96+ jun!L96+ jul!O96+ aug!M96 +  sep!L96 + J96)</f>
        <v>0</v>
      </c>
    </row>
    <row r="97" spans="1:11" x14ac:dyDescent="0.2">
      <c r="A97" s="11" t="s">
        <v>111</v>
      </c>
      <c r="B97" s="52"/>
      <c r="C97" s="52"/>
      <c r="D97" s="52"/>
      <c r="E97" s="52"/>
      <c r="F97" s="52"/>
      <c r="G97" s="52"/>
      <c r="H97" s="59">
        <f t="shared" si="17"/>
        <v>0</v>
      </c>
      <c r="I97" s="55">
        <f>SUM(feb!H97 + mrt!K97 + apr!K97+ mei!L97+ jun!J97+ jul!M97+ aug!K97 +  sep!J97 + H97)</f>
        <v>0</v>
      </c>
      <c r="J97" s="56">
        <f t="shared" si="16"/>
        <v>0</v>
      </c>
      <c r="K97" s="57">
        <f>SUM(feb!J97 + mrt!M97 + apr!M97+ mei!N97+ jun!L97+ jul!O97+ aug!M97 +  sep!L97 + J97)</f>
        <v>0</v>
      </c>
    </row>
    <row r="98" spans="1:11" x14ac:dyDescent="0.2">
      <c r="A98" s="11" t="s">
        <v>94</v>
      </c>
      <c r="B98" s="52"/>
      <c r="C98" s="52"/>
      <c r="D98" s="52"/>
      <c r="E98" s="52"/>
      <c r="F98" s="52"/>
      <c r="G98" s="52"/>
      <c r="H98" s="59">
        <f t="shared" si="17"/>
        <v>0</v>
      </c>
      <c r="I98" s="55">
        <f>SUM(feb!H98 + mrt!K98 + apr!K98+ mei!L98+ jun!J98+ jul!M98+ aug!K98 +  sep!J98 + H98)</f>
        <v>5</v>
      </c>
      <c r="J98" s="56">
        <f t="shared" si="16"/>
        <v>0</v>
      </c>
      <c r="K98" s="57">
        <f>SUM(feb!J98 + mrt!M98 + apr!M98+ mei!N98+ jun!L98+ jul!O98+ aug!M98 +  sep!L98 + J98)</f>
        <v>1098</v>
      </c>
    </row>
    <row r="99" spans="1:11" x14ac:dyDescent="0.2">
      <c r="A99" s="11" t="s">
        <v>84</v>
      </c>
      <c r="B99" s="52"/>
      <c r="C99" s="52"/>
      <c r="D99" s="52"/>
      <c r="E99" s="52"/>
      <c r="F99" s="52"/>
      <c r="G99" s="52"/>
      <c r="H99" s="59">
        <f t="shared" si="17"/>
        <v>0</v>
      </c>
      <c r="I99" s="55">
        <f>SUM(feb!H99 + mrt!K99 + apr!K99+ mei!L99+ jun!J99+ jul!M99+ aug!K99 +  sep!J99 + H99)</f>
        <v>0</v>
      </c>
      <c r="J99" s="56">
        <f t="shared" si="16"/>
        <v>0</v>
      </c>
      <c r="K99" s="57">
        <f>SUM(feb!J99 + mrt!M99 + apr!M99+ mei!N99+ jun!L99+ jul!O99+ aug!M99 +  sep!L99 + J99)</f>
        <v>0</v>
      </c>
    </row>
    <row r="100" spans="1:11" x14ac:dyDescent="0.2">
      <c r="A100" s="11" t="s">
        <v>88</v>
      </c>
      <c r="B100" s="52"/>
      <c r="C100" s="52"/>
      <c r="D100" s="52"/>
      <c r="E100" s="52"/>
      <c r="F100" s="52"/>
      <c r="G100" s="52"/>
      <c r="H100" s="59">
        <f t="shared" si="17"/>
        <v>0</v>
      </c>
      <c r="I100" s="55">
        <f>SUM(feb!H100 + mrt!K100 + apr!K100+ mei!L100+ jun!J100+ jul!M100+ aug!K100 +  sep!J100 + H100)</f>
        <v>5</v>
      </c>
      <c r="J100" s="56">
        <f t="shared" si="16"/>
        <v>0</v>
      </c>
      <c r="K100" s="57">
        <f>SUM(feb!J100 + mrt!M100 + apr!M100+ mei!N100+ jun!L100+ jul!O100+ aug!M100 +  sep!L100 + J100)</f>
        <v>490</v>
      </c>
    </row>
    <row r="101" spans="1:11" x14ac:dyDescent="0.2">
      <c r="A101" s="20" t="s">
        <v>133</v>
      </c>
      <c r="B101" s="52"/>
      <c r="C101" s="52"/>
      <c r="D101" s="52"/>
      <c r="E101" s="52"/>
      <c r="F101" s="52"/>
      <c r="G101" s="52"/>
      <c r="H101" s="59">
        <f t="shared" si="17"/>
        <v>0</v>
      </c>
      <c r="I101" s="55">
        <f>SUM(feb!H101 + mrt!K101 + apr!K101+ mei!L101+ jun!J101+ jul!M101+ aug!K101 +  sep!J101 + H101)</f>
        <v>0</v>
      </c>
      <c r="J101" s="56">
        <f t="shared" si="16"/>
        <v>0</v>
      </c>
      <c r="K101" s="57">
        <f>SUM(feb!J101 + mrt!M101 + apr!M101+ mei!N101+ jun!L101+ jul!O101+ aug!M101 +  sep!L101 + J101)</f>
        <v>0</v>
      </c>
    </row>
    <row r="102" spans="1:11" x14ac:dyDescent="0.2">
      <c r="A102" s="20" t="s">
        <v>112</v>
      </c>
      <c r="B102" s="52">
        <v>80</v>
      </c>
      <c r="C102" s="52"/>
      <c r="D102" s="52">
        <v>80</v>
      </c>
      <c r="E102" s="52"/>
      <c r="F102" s="52"/>
      <c r="G102" s="52"/>
      <c r="H102" s="59">
        <f t="shared" si="17"/>
        <v>0</v>
      </c>
      <c r="I102" s="55">
        <f>SUM(feb!H102 + mrt!K102 + apr!K102+ mei!L102+ jun!J102+ jul!M102+ aug!K102 +  sep!J102 + H102)</f>
        <v>20</v>
      </c>
      <c r="J102" s="56">
        <f t="shared" si="16"/>
        <v>160</v>
      </c>
      <c r="K102" s="57">
        <f>SUM(feb!J102 + mrt!M102 + apr!M102+ mei!N102+ jun!L102+ jul!O102+ aug!M102 +  sep!L102 + J102)</f>
        <v>1937</v>
      </c>
    </row>
    <row r="103" spans="1:11" x14ac:dyDescent="0.2">
      <c r="A103" s="20" t="s">
        <v>116</v>
      </c>
      <c r="B103" s="52">
        <v>80</v>
      </c>
      <c r="C103" s="52"/>
      <c r="D103" s="52">
        <v>80</v>
      </c>
      <c r="E103" s="52"/>
      <c r="F103" s="52">
        <v>67</v>
      </c>
      <c r="G103" s="52"/>
      <c r="H103" s="59">
        <f t="shared" si="17"/>
        <v>0</v>
      </c>
      <c r="I103" s="55">
        <f>SUM(feb!H103 + mrt!K103 + apr!K103+ mei!L103+ jun!J103+ jul!M103+ aug!K103 +  sep!J103 + H103)</f>
        <v>31</v>
      </c>
      <c r="J103" s="56">
        <f t="shared" si="16"/>
        <v>227</v>
      </c>
      <c r="K103" s="57">
        <f>SUM(feb!J103 + mrt!M103 + apr!M103+ mei!N103+ jun!L103+ jul!O103+ aug!M103 +  sep!L103 + J103)</f>
        <v>4441</v>
      </c>
    </row>
    <row r="104" spans="1:11" x14ac:dyDescent="0.2">
      <c r="A104" s="20" t="s">
        <v>113</v>
      </c>
      <c r="B104" s="52"/>
      <c r="C104" s="52"/>
      <c r="D104" s="52"/>
      <c r="E104" s="52"/>
      <c r="F104" s="52"/>
      <c r="G104" s="52"/>
      <c r="H104" s="59">
        <f t="shared" si="17"/>
        <v>0</v>
      </c>
      <c r="I104" s="55">
        <f>SUM(feb!H104 + mrt!K104 + apr!K104+ mei!L104+ jun!J104+ jul!M104+ aug!K104 +  sep!J104 + H104)</f>
        <v>16</v>
      </c>
      <c r="J104" s="56">
        <f t="shared" si="16"/>
        <v>0</v>
      </c>
      <c r="K104" s="57">
        <f>SUM(feb!J104 + mrt!M104 + apr!M104+ mei!N104+ jun!L104+ jul!O104+ aug!M104 +  sep!L104 + J104)</f>
        <v>3002</v>
      </c>
    </row>
    <row r="105" spans="1:11" x14ac:dyDescent="0.2">
      <c r="A105" s="20" t="s">
        <v>85</v>
      </c>
      <c r="B105" s="52">
        <v>60</v>
      </c>
      <c r="C105" s="52">
        <v>49</v>
      </c>
      <c r="D105" s="52">
        <v>63</v>
      </c>
      <c r="E105" s="52">
        <v>56</v>
      </c>
      <c r="F105" s="52"/>
      <c r="G105" s="52">
        <v>48</v>
      </c>
      <c r="H105" s="59">
        <f t="shared" si="17"/>
        <v>3</v>
      </c>
      <c r="I105" s="55">
        <f>SUM(feb!H105 + mrt!K105 + apr!K105+ mei!L105+ jun!J105+ jul!M105+ aug!K105 +  sep!J105 + H105)</f>
        <v>25</v>
      </c>
      <c r="J105" s="56">
        <f t="shared" si="16"/>
        <v>276</v>
      </c>
      <c r="K105" s="57">
        <f>SUM(feb!J105 + mrt!M105 + apr!M105+ mei!N105+ jun!L105+ jul!O105+ aug!M105 +  sep!L105 + J105)</f>
        <v>2376</v>
      </c>
    </row>
    <row r="106" spans="1:11" ht="14.25" customHeight="1" thickBot="1" x14ac:dyDescent="0.25">
      <c r="A106" s="12" t="s">
        <v>26</v>
      </c>
      <c r="B106" s="58"/>
      <c r="C106" s="58"/>
      <c r="D106" s="58"/>
      <c r="E106" s="58"/>
      <c r="F106" s="58"/>
      <c r="G106" s="58"/>
      <c r="H106" s="59">
        <f t="shared" si="17"/>
        <v>0</v>
      </c>
      <c r="I106" s="55">
        <f>SUM(feb!H106 + mrt!K106 + apr!K106+ mei!L106+ jun!J106+ jul!M106+ aug!K106 +  sep!J106 + H106)</f>
        <v>7</v>
      </c>
      <c r="J106" s="56">
        <f t="shared" si="16"/>
        <v>0</v>
      </c>
      <c r="K106" s="57">
        <f>SUM(feb!J106 + mrt!M106 + apr!M106+ mei!N106+ jun!L106+ jul!O106+ aug!M106 +  sep!L106 + J106)</f>
        <v>537</v>
      </c>
    </row>
  </sheetData>
  <mergeCells count="4">
    <mergeCell ref="J2:J3"/>
    <mergeCell ref="K2:K3"/>
    <mergeCell ref="H2:H3"/>
    <mergeCell ref="I2:I3"/>
  </mergeCells>
  <phoneticPr fontId="8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workbookViewId="0"/>
  </sheetViews>
  <sheetFormatPr defaultRowHeight="12.75" x14ac:dyDescent="0.2"/>
  <cols>
    <col min="1" max="1" width="13.28515625" bestFit="1" customWidth="1"/>
    <col min="2" max="2" width="34.7109375" customWidth="1"/>
    <col min="3" max="3" width="20.7109375" customWidth="1"/>
  </cols>
  <sheetData>
    <row r="1" spans="1:3" ht="33" x14ac:dyDescent="0.45">
      <c r="A1" s="46" t="s">
        <v>139</v>
      </c>
    </row>
    <row r="2" spans="1:3" ht="33" x14ac:dyDescent="0.45">
      <c r="A2" s="46" t="s">
        <v>140</v>
      </c>
    </row>
    <row r="4" spans="1:3" ht="20.25" x14ac:dyDescent="0.3">
      <c r="A4" s="45">
        <f t="shared" ref="A4:A35" si="0">RANK(C4,$B$4:$C$106,0)</f>
        <v>1</v>
      </c>
      <c r="B4" s="47" t="str">
        <f>okt!A71</f>
        <v>Scalais Patrick</v>
      </c>
      <c r="C4" s="47">
        <f>okt!K71</f>
        <v>6987</v>
      </c>
    </row>
    <row r="5" spans="1:3" ht="20.25" x14ac:dyDescent="0.3">
      <c r="A5" s="45">
        <f t="shared" si="0"/>
        <v>2</v>
      </c>
      <c r="B5" s="47" t="str">
        <f>okt!A73</f>
        <v>Schevenels Tony</v>
      </c>
      <c r="C5" s="47">
        <f>okt!K73</f>
        <v>5858</v>
      </c>
    </row>
    <row r="6" spans="1:3" ht="20.25" x14ac:dyDescent="0.3">
      <c r="A6" s="45">
        <f t="shared" si="0"/>
        <v>3</v>
      </c>
      <c r="B6" s="47" t="str">
        <f>okt!A32</f>
        <v>Guilliams André</v>
      </c>
      <c r="C6" s="47">
        <f>okt!K32</f>
        <v>5701</v>
      </c>
    </row>
    <row r="7" spans="1:3" ht="20.25" x14ac:dyDescent="0.3">
      <c r="A7" s="45">
        <f t="shared" si="0"/>
        <v>4</v>
      </c>
      <c r="B7" s="47" t="str">
        <f>okt!A26</f>
        <v>Dewaelheyns Philippe</v>
      </c>
      <c r="C7" s="47">
        <f>okt!K26</f>
        <v>4901</v>
      </c>
    </row>
    <row r="8" spans="1:3" ht="20.25" x14ac:dyDescent="0.3">
      <c r="A8" s="45">
        <f t="shared" si="0"/>
        <v>5</v>
      </c>
      <c r="B8" s="47" t="str">
        <f>okt!A92</f>
        <v>Tuts José</v>
      </c>
      <c r="C8" s="47">
        <f>okt!K92</f>
        <v>4676</v>
      </c>
    </row>
    <row r="9" spans="1:3" ht="20.25" x14ac:dyDescent="0.3">
      <c r="A9" s="45">
        <f t="shared" si="0"/>
        <v>6</v>
      </c>
      <c r="B9" s="47" t="str">
        <f>okt!A64</f>
        <v>Nys Luc</v>
      </c>
      <c r="C9" s="47">
        <f>okt!K64</f>
        <v>4664</v>
      </c>
    </row>
    <row r="10" spans="1:3" ht="20.25" x14ac:dyDescent="0.3">
      <c r="A10" s="45">
        <f t="shared" si="0"/>
        <v>7</v>
      </c>
      <c r="B10" s="47" t="str">
        <f>okt!A23</f>
        <v>Denhaen Filip</v>
      </c>
      <c r="C10" s="47">
        <f>okt!K23</f>
        <v>4636</v>
      </c>
    </row>
    <row r="11" spans="1:3" ht="20.25" x14ac:dyDescent="0.3">
      <c r="A11" s="45">
        <f t="shared" si="0"/>
        <v>8</v>
      </c>
      <c r="B11" s="47" t="str">
        <f>okt!A13</f>
        <v>Brien Jean Louis</v>
      </c>
      <c r="C11" s="47">
        <f>okt!K13</f>
        <v>4581</v>
      </c>
    </row>
    <row r="12" spans="1:3" ht="20.25" x14ac:dyDescent="0.3">
      <c r="A12" s="45">
        <f t="shared" si="0"/>
        <v>9</v>
      </c>
      <c r="B12" s="47" t="str">
        <f>okt!A103</f>
        <v>Van Roosendael Eddy</v>
      </c>
      <c r="C12" s="47">
        <f>okt!K103</f>
        <v>4441</v>
      </c>
    </row>
    <row r="13" spans="1:3" ht="20.25" x14ac:dyDescent="0.3">
      <c r="A13" s="45">
        <f t="shared" si="0"/>
        <v>10</v>
      </c>
      <c r="B13" s="47" t="str">
        <f>okt!A29</f>
        <v>Dunon Francis</v>
      </c>
      <c r="C13" s="47">
        <f>okt!K29</f>
        <v>4342</v>
      </c>
    </row>
    <row r="14" spans="1:3" ht="20.25" x14ac:dyDescent="0.3">
      <c r="A14" s="45">
        <f t="shared" si="0"/>
        <v>11</v>
      </c>
      <c r="B14" s="47" t="str">
        <f>okt!A52</f>
        <v>Loyaerts Patrick</v>
      </c>
      <c r="C14" s="47">
        <f>okt!K52</f>
        <v>4307</v>
      </c>
    </row>
    <row r="15" spans="1:3" ht="20.25" x14ac:dyDescent="0.3">
      <c r="A15" s="45">
        <f t="shared" si="0"/>
        <v>12</v>
      </c>
      <c r="B15" s="47" t="str">
        <f>okt!A87</f>
        <v>Thirion Marc</v>
      </c>
      <c r="C15" s="47">
        <f>okt!K87</f>
        <v>4229</v>
      </c>
    </row>
    <row r="16" spans="1:3" ht="20.25" x14ac:dyDescent="0.3">
      <c r="A16" s="45">
        <f t="shared" si="0"/>
        <v>13</v>
      </c>
      <c r="B16" s="47" t="str">
        <f>okt!A80</f>
        <v>Somers Marc</v>
      </c>
      <c r="C16" s="47">
        <f>okt!K80</f>
        <v>4156</v>
      </c>
    </row>
    <row r="17" spans="1:3" ht="20.25" x14ac:dyDescent="0.3">
      <c r="A17" s="45">
        <f t="shared" si="0"/>
        <v>14</v>
      </c>
      <c r="B17" s="47" t="str">
        <f>okt!A17</f>
        <v>Claessens Guido</v>
      </c>
      <c r="C17" s="47">
        <f>okt!K17</f>
        <v>4104</v>
      </c>
    </row>
    <row r="18" spans="1:3" ht="20.25" x14ac:dyDescent="0.3">
      <c r="A18" s="45">
        <f t="shared" si="0"/>
        <v>15</v>
      </c>
      <c r="B18" s="47" t="str">
        <f>okt!A44</f>
        <v>Janssens Patrick</v>
      </c>
      <c r="C18" s="47">
        <f>okt!K44</f>
        <v>3880</v>
      </c>
    </row>
    <row r="19" spans="1:3" ht="20.25" x14ac:dyDescent="0.3">
      <c r="A19" s="45">
        <f t="shared" si="0"/>
        <v>16</v>
      </c>
      <c r="B19" s="47" t="str">
        <f>okt!A77</f>
        <v>Simons Joseph</v>
      </c>
      <c r="C19" s="47">
        <f>okt!K77</f>
        <v>3826</v>
      </c>
    </row>
    <row r="20" spans="1:3" ht="20.25" x14ac:dyDescent="0.3">
      <c r="A20" s="45">
        <f t="shared" si="0"/>
        <v>17</v>
      </c>
      <c r="B20" s="47" t="str">
        <f>okt!A40</f>
        <v>Hombroukx Paul</v>
      </c>
      <c r="C20" s="47">
        <f>okt!K40</f>
        <v>3532</v>
      </c>
    </row>
    <row r="21" spans="1:3" ht="20.25" x14ac:dyDescent="0.3">
      <c r="A21" s="45">
        <f t="shared" si="0"/>
        <v>18</v>
      </c>
      <c r="B21" s="47" t="str">
        <f>okt!A28</f>
        <v>Dulier Maurice</v>
      </c>
      <c r="C21" s="47">
        <f>okt!K28</f>
        <v>3513</v>
      </c>
    </row>
    <row r="22" spans="1:3" ht="20.25" x14ac:dyDescent="0.3">
      <c r="A22" s="45">
        <f t="shared" si="0"/>
        <v>19</v>
      </c>
      <c r="B22" s="47" t="str">
        <f>okt!A76</f>
        <v>Simons Andy</v>
      </c>
      <c r="C22" s="47">
        <f>okt!K76</f>
        <v>3255</v>
      </c>
    </row>
    <row r="23" spans="1:3" ht="20.25" x14ac:dyDescent="0.3">
      <c r="A23" s="45">
        <f t="shared" si="0"/>
        <v>20</v>
      </c>
      <c r="B23" s="47" t="str">
        <f>okt!A58</f>
        <v>Mievis Walter</v>
      </c>
      <c r="C23" s="47">
        <f>okt!K58</f>
        <v>3153</v>
      </c>
    </row>
    <row r="24" spans="1:3" ht="20.25" x14ac:dyDescent="0.3">
      <c r="A24" s="45">
        <f t="shared" si="0"/>
        <v>21</v>
      </c>
      <c r="B24" s="47" t="str">
        <f>okt!A46</f>
        <v>Klingeleers Bart</v>
      </c>
      <c r="C24" s="47">
        <f>okt!K46</f>
        <v>3036</v>
      </c>
    </row>
    <row r="25" spans="1:3" ht="20.25" x14ac:dyDescent="0.3">
      <c r="A25" s="45">
        <f t="shared" si="0"/>
        <v>22</v>
      </c>
      <c r="B25" s="47" t="str">
        <f>okt!A51</f>
        <v>Logist Didier</v>
      </c>
      <c r="C25" s="47">
        <f>okt!K51</f>
        <v>3034</v>
      </c>
    </row>
    <row r="26" spans="1:3" ht="20.25" x14ac:dyDescent="0.3">
      <c r="A26" s="45">
        <f t="shared" si="0"/>
        <v>23</v>
      </c>
      <c r="B26" s="47" t="str">
        <f>okt!A104</f>
        <v>Veirman Marc</v>
      </c>
      <c r="C26" s="47">
        <f>okt!K104</f>
        <v>3002</v>
      </c>
    </row>
    <row r="27" spans="1:3" ht="20.25" x14ac:dyDescent="0.3">
      <c r="A27" s="45">
        <f t="shared" si="0"/>
        <v>24</v>
      </c>
      <c r="B27" s="47" t="str">
        <f>okt!A12</f>
        <v>Branckaute Guy</v>
      </c>
      <c r="C27" s="47">
        <f>okt!K12</f>
        <v>2964</v>
      </c>
    </row>
    <row r="28" spans="1:3" ht="20.25" x14ac:dyDescent="0.3">
      <c r="A28" s="45">
        <f t="shared" si="0"/>
        <v>25</v>
      </c>
      <c r="B28" s="47" t="str">
        <f>okt!A70</f>
        <v>Roosen Luc</v>
      </c>
      <c r="C28" s="47">
        <f>okt!K70</f>
        <v>2846</v>
      </c>
    </row>
    <row r="29" spans="1:3" ht="20.25" x14ac:dyDescent="0.3">
      <c r="A29" s="45">
        <f t="shared" si="0"/>
        <v>25</v>
      </c>
      <c r="B29" s="47" t="str">
        <f>okt!A89</f>
        <v>Tilkens Romain</v>
      </c>
      <c r="C29" s="47">
        <f>okt!K89</f>
        <v>2846</v>
      </c>
    </row>
    <row r="30" spans="1:3" ht="20.25" x14ac:dyDescent="0.3">
      <c r="A30" s="45">
        <f t="shared" si="0"/>
        <v>27</v>
      </c>
      <c r="B30" s="47" t="str">
        <f>okt!A69</f>
        <v>Reynaerts Stijn</v>
      </c>
      <c r="C30" s="47">
        <f>okt!K69</f>
        <v>2803</v>
      </c>
    </row>
    <row r="31" spans="1:3" ht="20.25" x14ac:dyDescent="0.3">
      <c r="A31" s="45">
        <f t="shared" si="0"/>
        <v>28</v>
      </c>
      <c r="B31" s="47" t="str">
        <f>okt!A37</f>
        <v>Herckens Brent</v>
      </c>
      <c r="C31" s="47">
        <f>okt!K37</f>
        <v>2782</v>
      </c>
    </row>
    <row r="32" spans="1:3" ht="20.25" x14ac:dyDescent="0.3">
      <c r="A32" s="45">
        <f t="shared" si="0"/>
        <v>29</v>
      </c>
      <c r="B32" s="47" t="str">
        <f>okt!A15</f>
        <v>Cans Patrick</v>
      </c>
      <c r="C32" s="47">
        <f>okt!K15</f>
        <v>2760</v>
      </c>
    </row>
    <row r="33" spans="1:3" ht="20.25" x14ac:dyDescent="0.3">
      <c r="A33" s="45">
        <f t="shared" si="0"/>
        <v>30</v>
      </c>
      <c r="B33" s="47" t="str">
        <f>okt!A4</f>
        <v>Antioco Gregory</v>
      </c>
      <c r="C33" s="47">
        <f>okt!K4</f>
        <v>2700</v>
      </c>
    </row>
    <row r="34" spans="1:3" ht="20.25" x14ac:dyDescent="0.3">
      <c r="A34" s="45">
        <f t="shared" si="0"/>
        <v>31</v>
      </c>
      <c r="B34" s="47" t="str">
        <f>okt!A34</f>
        <v>Hackelbracht Kevin</v>
      </c>
      <c r="C34" s="47">
        <f>okt!K34</f>
        <v>2664</v>
      </c>
    </row>
    <row r="35" spans="1:3" ht="20.25" x14ac:dyDescent="0.3">
      <c r="A35" s="45">
        <f t="shared" si="0"/>
        <v>32</v>
      </c>
      <c r="B35" s="47" t="str">
        <f>okt!A45</f>
        <v>Kempeneers Hans</v>
      </c>
      <c r="C35" s="47">
        <f>okt!K45</f>
        <v>2622</v>
      </c>
    </row>
    <row r="36" spans="1:3" ht="20.25" x14ac:dyDescent="0.3">
      <c r="A36" s="45">
        <f t="shared" ref="A36:A67" si="1">RANK(C36,$B$4:$C$106,0)</f>
        <v>33</v>
      </c>
      <c r="B36" s="47" t="str">
        <f>okt!A82</f>
        <v>Steenwinckels Jean</v>
      </c>
      <c r="C36" s="47">
        <f>okt!K82</f>
        <v>2581</v>
      </c>
    </row>
    <row r="37" spans="1:3" ht="20.25" x14ac:dyDescent="0.3">
      <c r="A37" s="45">
        <f t="shared" si="1"/>
        <v>34</v>
      </c>
      <c r="B37" s="47" t="str">
        <f>okt!A56</f>
        <v>Masi Pascal</v>
      </c>
      <c r="C37" s="47">
        <f>okt!K56</f>
        <v>2390</v>
      </c>
    </row>
    <row r="38" spans="1:3" ht="20.25" x14ac:dyDescent="0.3">
      <c r="A38" s="45">
        <f t="shared" si="1"/>
        <v>35</v>
      </c>
      <c r="B38" s="47" t="str">
        <f>okt!A105</f>
        <v>Vranken Sylvain</v>
      </c>
      <c r="C38" s="47">
        <f>okt!K105</f>
        <v>2376</v>
      </c>
    </row>
    <row r="39" spans="1:3" ht="20.25" x14ac:dyDescent="0.3">
      <c r="A39" s="45">
        <f t="shared" si="1"/>
        <v>36</v>
      </c>
      <c r="B39" s="47" t="str">
        <f>okt!A84</f>
        <v>Tembuyser Hugo</v>
      </c>
      <c r="C39" s="47">
        <f>okt!K84</f>
        <v>2191</v>
      </c>
    </row>
    <row r="40" spans="1:3" ht="20.25" x14ac:dyDescent="0.3">
      <c r="A40" s="45">
        <f t="shared" si="1"/>
        <v>37</v>
      </c>
      <c r="B40" s="47" t="str">
        <f>okt!A60</f>
        <v>Mombaers Guido</v>
      </c>
      <c r="C40" s="47">
        <f>okt!K60</f>
        <v>2154</v>
      </c>
    </row>
    <row r="41" spans="1:3" ht="20.25" x14ac:dyDescent="0.3">
      <c r="A41" s="45">
        <f t="shared" si="1"/>
        <v>38</v>
      </c>
      <c r="B41" s="47" t="str">
        <f>okt!A10</f>
        <v>Boyen Alain</v>
      </c>
      <c r="C41" s="47">
        <f>okt!K10</f>
        <v>1969</v>
      </c>
    </row>
    <row r="42" spans="1:3" ht="20.25" x14ac:dyDescent="0.3">
      <c r="A42" s="45">
        <f t="shared" si="1"/>
        <v>39</v>
      </c>
      <c r="B42" s="47" t="str">
        <f>okt!A33</f>
        <v>Hackelbracht Kenneth</v>
      </c>
      <c r="C42" s="47">
        <f>okt!K33</f>
        <v>1950</v>
      </c>
    </row>
    <row r="43" spans="1:3" ht="20.25" x14ac:dyDescent="0.3">
      <c r="A43" s="45">
        <f t="shared" si="1"/>
        <v>40</v>
      </c>
      <c r="B43" s="47" t="str">
        <f>okt!A102</f>
        <v>Vanlaer Rene</v>
      </c>
      <c r="C43" s="47">
        <f>okt!K102</f>
        <v>1937</v>
      </c>
    </row>
    <row r="44" spans="1:3" ht="20.25" x14ac:dyDescent="0.3">
      <c r="A44" s="45">
        <f t="shared" si="1"/>
        <v>41</v>
      </c>
      <c r="B44" s="47" t="str">
        <f>okt!A22</f>
        <v>De Mey Sven</v>
      </c>
      <c r="C44" s="47">
        <f>okt!K22</f>
        <v>1916</v>
      </c>
    </row>
    <row r="45" spans="1:3" ht="20.25" x14ac:dyDescent="0.3">
      <c r="A45" s="45">
        <f t="shared" si="1"/>
        <v>42</v>
      </c>
      <c r="B45" s="47" t="str">
        <f>okt!A9</f>
        <v>Bollings Emile</v>
      </c>
      <c r="C45" s="47">
        <f>okt!K9</f>
        <v>1847</v>
      </c>
    </row>
    <row r="46" spans="1:3" ht="20.25" x14ac:dyDescent="0.3">
      <c r="A46" s="45">
        <f t="shared" si="1"/>
        <v>43</v>
      </c>
      <c r="B46" s="47" t="str">
        <f>okt!A88</f>
        <v>Tilkens Alain</v>
      </c>
      <c r="C46" s="47">
        <f>okt!K88</f>
        <v>1829</v>
      </c>
    </row>
    <row r="47" spans="1:3" ht="20.25" x14ac:dyDescent="0.3">
      <c r="A47" s="45">
        <f t="shared" si="1"/>
        <v>44</v>
      </c>
      <c r="B47" s="47" t="str">
        <f>okt!A53</f>
        <v>Loyaerts Vital</v>
      </c>
      <c r="C47" s="47">
        <f>okt!K53</f>
        <v>1820</v>
      </c>
    </row>
    <row r="48" spans="1:3" ht="20.25" x14ac:dyDescent="0.3">
      <c r="A48" s="45">
        <f t="shared" si="1"/>
        <v>45</v>
      </c>
      <c r="B48" s="47" t="str">
        <f>okt!A63</f>
        <v>Muls Johan</v>
      </c>
      <c r="C48" s="47">
        <f>okt!K63</f>
        <v>1819</v>
      </c>
    </row>
    <row r="49" spans="1:3" ht="20.25" x14ac:dyDescent="0.3">
      <c r="A49" s="45">
        <f t="shared" si="1"/>
        <v>46</v>
      </c>
      <c r="B49" s="47" t="str">
        <f>okt!A11</f>
        <v>Boyen Patrick</v>
      </c>
      <c r="C49" s="47">
        <f>okt!K11</f>
        <v>1763</v>
      </c>
    </row>
    <row r="50" spans="1:3" ht="20.25" x14ac:dyDescent="0.3">
      <c r="A50" s="45">
        <f t="shared" si="1"/>
        <v>47</v>
      </c>
      <c r="B50" s="47" t="str">
        <f>okt!A38</f>
        <v>Hodin Daniel</v>
      </c>
      <c r="C50" s="47">
        <f>okt!K38</f>
        <v>1647</v>
      </c>
    </row>
    <row r="51" spans="1:3" ht="20.25" x14ac:dyDescent="0.3">
      <c r="A51" s="45">
        <f t="shared" si="1"/>
        <v>48</v>
      </c>
      <c r="B51" s="47" t="str">
        <f>okt!A36</f>
        <v>Hendrickx Kevin</v>
      </c>
      <c r="C51" s="47">
        <f>okt!K36</f>
        <v>1491</v>
      </c>
    </row>
    <row r="52" spans="1:3" ht="20.25" x14ac:dyDescent="0.3">
      <c r="A52" s="45">
        <f t="shared" si="1"/>
        <v>49</v>
      </c>
      <c r="B52" s="47" t="str">
        <f>okt!A74</f>
        <v>Schiemsky Daniel</v>
      </c>
      <c r="C52" s="47">
        <f>okt!K74</f>
        <v>1343</v>
      </c>
    </row>
    <row r="53" spans="1:3" ht="20.25" x14ac:dyDescent="0.3">
      <c r="A53" s="45">
        <f t="shared" si="1"/>
        <v>50</v>
      </c>
      <c r="B53" s="47" t="str">
        <f>okt!A30</f>
        <v>Dupuis Marc</v>
      </c>
      <c r="C53" s="47">
        <f>okt!K30</f>
        <v>1289</v>
      </c>
    </row>
    <row r="54" spans="1:3" ht="20.25" x14ac:dyDescent="0.3">
      <c r="A54" s="45">
        <f t="shared" si="1"/>
        <v>51</v>
      </c>
      <c r="B54" s="47" t="str">
        <f>okt!A83</f>
        <v>Stijnen Eric</v>
      </c>
      <c r="C54" s="47">
        <f>okt!K83</f>
        <v>1213</v>
      </c>
    </row>
    <row r="55" spans="1:3" ht="20.25" x14ac:dyDescent="0.3">
      <c r="A55" s="45">
        <f t="shared" si="1"/>
        <v>52</v>
      </c>
      <c r="B55" s="47" t="str">
        <f>okt!A43</f>
        <v>Ingels Alfons</v>
      </c>
      <c r="C55" s="47">
        <f>okt!K43</f>
        <v>1169</v>
      </c>
    </row>
    <row r="56" spans="1:3" ht="20.25" x14ac:dyDescent="0.3">
      <c r="A56" s="45">
        <f t="shared" si="1"/>
        <v>53</v>
      </c>
      <c r="B56" s="47" t="str">
        <f>okt!A98</f>
        <v>Van Den Broeck Joost</v>
      </c>
      <c r="C56" s="47">
        <f>okt!K98</f>
        <v>1098</v>
      </c>
    </row>
    <row r="57" spans="1:3" ht="20.25" x14ac:dyDescent="0.3">
      <c r="A57" s="45">
        <f t="shared" si="1"/>
        <v>54</v>
      </c>
      <c r="B57" s="47" t="str">
        <f>okt!A42</f>
        <v>Ivens Desire</v>
      </c>
      <c r="C57" s="47">
        <f>okt!K42</f>
        <v>1064</v>
      </c>
    </row>
    <row r="58" spans="1:3" ht="20.25" x14ac:dyDescent="0.3">
      <c r="A58" s="45">
        <f t="shared" si="1"/>
        <v>55</v>
      </c>
      <c r="B58" s="47" t="str">
        <f>okt!A72</f>
        <v>Schevenels Carla</v>
      </c>
      <c r="C58" s="47">
        <f>okt!K72</f>
        <v>954</v>
      </c>
    </row>
    <row r="59" spans="1:3" ht="20.25" x14ac:dyDescent="0.3">
      <c r="A59" s="45">
        <f t="shared" si="1"/>
        <v>56</v>
      </c>
      <c r="B59" s="47" t="str">
        <f>okt!A27</f>
        <v>Dewilde Alain</v>
      </c>
      <c r="C59" s="47">
        <f>okt!K27</f>
        <v>947</v>
      </c>
    </row>
    <row r="60" spans="1:3" ht="20.25" x14ac:dyDescent="0.3">
      <c r="A60" s="45">
        <f t="shared" si="1"/>
        <v>57</v>
      </c>
      <c r="B60" s="47" t="str">
        <f>okt!A14</f>
        <v>Bries Bart</v>
      </c>
      <c r="C60" s="47">
        <f>okt!K14</f>
        <v>927</v>
      </c>
    </row>
    <row r="61" spans="1:3" ht="20.25" x14ac:dyDescent="0.3">
      <c r="A61" s="45">
        <f t="shared" si="1"/>
        <v>58</v>
      </c>
      <c r="B61" s="47" t="str">
        <f>okt!A54</f>
        <v>Maleux Daniel</v>
      </c>
      <c r="C61" s="47">
        <f>okt!K54</f>
        <v>919</v>
      </c>
    </row>
    <row r="62" spans="1:3" ht="20.25" x14ac:dyDescent="0.3">
      <c r="A62" s="45">
        <f t="shared" si="1"/>
        <v>59</v>
      </c>
      <c r="B62" s="47" t="str">
        <f>okt!A81</f>
        <v>Stas Ronny</v>
      </c>
      <c r="C62" s="47">
        <f>okt!K81</f>
        <v>890</v>
      </c>
    </row>
    <row r="63" spans="1:3" ht="20.25" x14ac:dyDescent="0.3">
      <c r="A63" s="45">
        <f t="shared" si="1"/>
        <v>60</v>
      </c>
      <c r="B63" s="47" t="str">
        <f>okt!A31</f>
        <v>Electeur Bruno</v>
      </c>
      <c r="C63" s="47">
        <f>okt!K31</f>
        <v>819</v>
      </c>
    </row>
    <row r="64" spans="1:3" ht="20.25" x14ac:dyDescent="0.3">
      <c r="A64" s="45">
        <f t="shared" si="1"/>
        <v>61</v>
      </c>
      <c r="B64" s="47" t="str">
        <f>okt!A95</f>
        <v>Vanbekbergen Frans</v>
      </c>
      <c r="C64" s="47">
        <f>okt!K95</f>
        <v>804</v>
      </c>
    </row>
    <row r="65" spans="1:3" ht="20.25" x14ac:dyDescent="0.3">
      <c r="A65" s="45">
        <f t="shared" si="1"/>
        <v>62</v>
      </c>
      <c r="B65" s="47" t="str">
        <f>okt!A79</f>
        <v>Smets Charles</v>
      </c>
      <c r="C65" s="47">
        <f>okt!K79</f>
        <v>736</v>
      </c>
    </row>
    <row r="66" spans="1:3" ht="20.25" x14ac:dyDescent="0.3">
      <c r="A66" s="45">
        <f t="shared" si="1"/>
        <v>63</v>
      </c>
      <c r="B66" s="47" t="str">
        <f>okt!A35</f>
        <v>Hallet Yvan</v>
      </c>
      <c r="C66" s="47">
        <f>okt!K35</f>
        <v>726</v>
      </c>
    </row>
    <row r="67" spans="1:3" ht="20.25" x14ac:dyDescent="0.3">
      <c r="A67" s="45">
        <f t="shared" si="1"/>
        <v>64</v>
      </c>
      <c r="B67" s="47" t="str">
        <f>okt!A18</f>
        <v>Conard Guy</v>
      </c>
      <c r="C67" s="47">
        <f>okt!K18</f>
        <v>706</v>
      </c>
    </row>
    <row r="68" spans="1:3" ht="20.25" x14ac:dyDescent="0.3">
      <c r="A68" s="45">
        <f t="shared" ref="A68:A99" si="2">RANK(C68,$B$4:$C$106,0)</f>
        <v>65</v>
      </c>
      <c r="B68" s="47" t="str">
        <f>okt!A91</f>
        <v>Tuts Frans</v>
      </c>
      <c r="C68" s="47">
        <f>okt!K91</f>
        <v>677</v>
      </c>
    </row>
    <row r="69" spans="1:3" ht="20.25" x14ac:dyDescent="0.3">
      <c r="A69" s="45">
        <f t="shared" si="2"/>
        <v>66</v>
      </c>
      <c r="B69" s="47" t="str">
        <f>okt!A48</f>
        <v>Ledoux Filip</v>
      </c>
      <c r="C69" s="47">
        <f>okt!K48</f>
        <v>632</v>
      </c>
    </row>
    <row r="70" spans="1:3" ht="20.25" x14ac:dyDescent="0.3">
      <c r="A70" s="45">
        <f t="shared" si="2"/>
        <v>67</v>
      </c>
      <c r="B70" s="47" t="str">
        <f>okt!A106</f>
        <v>Wauters David</v>
      </c>
      <c r="C70" s="47">
        <f>okt!K106</f>
        <v>537</v>
      </c>
    </row>
    <row r="71" spans="1:3" ht="20.25" x14ac:dyDescent="0.3">
      <c r="A71" s="45">
        <f t="shared" si="2"/>
        <v>68</v>
      </c>
      <c r="B71" s="47" t="str">
        <f>okt!A19</f>
        <v>Cornelis Marc</v>
      </c>
      <c r="C71" s="47">
        <f>okt!K19</f>
        <v>536</v>
      </c>
    </row>
    <row r="72" spans="1:3" ht="20.25" x14ac:dyDescent="0.3">
      <c r="A72" s="45">
        <f t="shared" si="2"/>
        <v>69</v>
      </c>
      <c r="B72" s="47" t="str">
        <f>okt!A100</f>
        <v>Vanderwaeren Dominique</v>
      </c>
      <c r="C72" s="47">
        <f>okt!K100</f>
        <v>490</v>
      </c>
    </row>
    <row r="73" spans="1:3" ht="20.25" x14ac:dyDescent="0.3">
      <c r="A73" s="45">
        <f t="shared" si="2"/>
        <v>70</v>
      </c>
      <c r="B73" s="47" t="str">
        <f>okt!A66</f>
        <v>Renson Alfred</v>
      </c>
      <c r="C73" s="47">
        <f>okt!K66</f>
        <v>398</v>
      </c>
    </row>
    <row r="74" spans="1:3" ht="20.25" x14ac:dyDescent="0.3">
      <c r="A74" s="45">
        <f t="shared" si="2"/>
        <v>71</v>
      </c>
      <c r="B74" s="47" t="str">
        <f>okt!A85</f>
        <v>Tembuyser Lien</v>
      </c>
      <c r="C74" s="47">
        <f>okt!K85</f>
        <v>308</v>
      </c>
    </row>
    <row r="75" spans="1:3" ht="20.25" x14ac:dyDescent="0.3">
      <c r="A75" s="45">
        <f t="shared" si="2"/>
        <v>72</v>
      </c>
      <c r="B75" s="47" t="str">
        <f>okt!A68</f>
        <v>Reynaerts Gust</v>
      </c>
      <c r="C75" s="47">
        <f>okt!K68</f>
        <v>295</v>
      </c>
    </row>
    <row r="76" spans="1:3" ht="20.25" x14ac:dyDescent="0.3">
      <c r="A76" s="45">
        <f t="shared" si="2"/>
        <v>73</v>
      </c>
      <c r="B76" s="47" t="str">
        <f>okt!A57</f>
        <v>Mathieu Jos</v>
      </c>
      <c r="C76" s="47">
        <f>okt!K57</f>
        <v>225</v>
      </c>
    </row>
    <row r="77" spans="1:3" ht="20.25" x14ac:dyDescent="0.3">
      <c r="A77" s="45">
        <f t="shared" si="2"/>
        <v>74</v>
      </c>
      <c r="B77" s="47" t="str">
        <f>okt!A8</f>
        <v>Bollen Roger</v>
      </c>
      <c r="C77" s="47">
        <f>okt!K8</f>
        <v>224</v>
      </c>
    </row>
    <row r="78" spans="1:3" ht="20.25" x14ac:dyDescent="0.3">
      <c r="A78" s="45">
        <f t="shared" si="2"/>
        <v>75</v>
      </c>
      <c r="B78" s="47" t="str">
        <f>okt!A94</f>
        <v>Ulens Rita</v>
      </c>
      <c r="C78" s="47">
        <f>okt!K94</f>
        <v>191</v>
      </c>
    </row>
    <row r="79" spans="1:3" ht="20.25" x14ac:dyDescent="0.3">
      <c r="A79" s="45">
        <f t="shared" si="2"/>
        <v>76</v>
      </c>
      <c r="B79" s="47" t="str">
        <f>okt!A16</f>
        <v>Champagne Carina</v>
      </c>
      <c r="C79" s="47">
        <f>okt!K16</f>
        <v>144</v>
      </c>
    </row>
    <row r="80" spans="1:3" ht="20.25" x14ac:dyDescent="0.3">
      <c r="A80" s="45">
        <f t="shared" si="2"/>
        <v>77</v>
      </c>
      <c r="B80" s="47" t="str">
        <f>okt!A62</f>
        <v>Moriën Filip</v>
      </c>
      <c r="C80" s="47">
        <f>okt!K62</f>
        <v>114</v>
      </c>
    </row>
    <row r="81" spans="1:3" ht="20.25" x14ac:dyDescent="0.3">
      <c r="A81" s="45">
        <f t="shared" si="2"/>
        <v>78</v>
      </c>
      <c r="B81" s="47" t="str">
        <f>okt!A67</f>
        <v>Reynaerts Georges</v>
      </c>
      <c r="C81" s="47">
        <f>okt!K67</f>
        <v>111</v>
      </c>
    </row>
    <row r="82" spans="1:3" ht="20.25" x14ac:dyDescent="0.3">
      <c r="A82" s="45">
        <f t="shared" si="2"/>
        <v>79</v>
      </c>
      <c r="B82" s="47" t="str">
        <f>okt!A20</f>
        <v>Decat Bert</v>
      </c>
      <c r="C82" s="47">
        <f>okt!K20</f>
        <v>82</v>
      </c>
    </row>
    <row r="83" spans="1:3" ht="20.25" x14ac:dyDescent="0.3">
      <c r="A83" s="45">
        <f t="shared" si="2"/>
        <v>80</v>
      </c>
      <c r="B83" s="47" t="str">
        <f>okt!A55</f>
        <v>Marsoul Alfons</v>
      </c>
      <c r="C83" s="47">
        <f>okt!K55</f>
        <v>79</v>
      </c>
    </row>
    <row r="84" spans="1:3" ht="20.25" x14ac:dyDescent="0.3">
      <c r="A84" s="45">
        <f t="shared" si="2"/>
        <v>81</v>
      </c>
      <c r="B84" s="47" t="str">
        <f>okt!A90</f>
        <v>Tuts Alain</v>
      </c>
      <c r="C84" s="47">
        <f>okt!K90</f>
        <v>57</v>
      </c>
    </row>
    <row r="85" spans="1:3" ht="20.25" x14ac:dyDescent="0.3">
      <c r="A85" s="45">
        <f t="shared" si="2"/>
        <v>82</v>
      </c>
      <c r="B85" s="47" t="str">
        <f>okt!A21</f>
        <v>Degreef Josy</v>
      </c>
      <c r="C85" s="47">
        <f>okt!K21</f>
        <v>56.5</v>
      </c>
    </row>
    <row r="86" spans="1:3" ht="20.25" x14ac:dyDescent="0.3">
      <c r="A86" s="45">
        <f t="shared" si="2"/>
        <v>83</v>
      </c>
      <c r="B86" s="47" t="str">
        <f>okt!A5</f>
        <v>Bangels Johan</v>
      </c>
      <c r="C86" s="47">
        <f>okt!K5</f>
        <v>0</v>
      </c>
    </row>
    <row r="87" spans="1:3" ht="20.25" x14ac:dyDescent="0.3">
      <c r="A87" s="45">
        <f t="shared" si="2"/>
        <v>83</v>
      </c>
      <c r="B87" s="47" t="str">
        <f>okt!A6</f>
        <v>Baron Jan</v>
      </c>
      <c r="C87" s="47">
        <f>okt!K6</f>
        <v>0</v>
      </c>
    </row>
    <row r="88" spans="1:3" ht="20.25" x14ac:dyDescent="0.3">
      <c r="A88" s="45">
        <f t="shared" si="2"/>
        <v>83</v>
      </c>
      <c r="B88" s="47" t="str">
        <f>okt!A7</f>
        <v>Bertrand Alex</v>
      </c>
      <c r="C88" s="47">
        <f>okt!K7</f>
        <v>0</v>
      </c>
    </row>
    <row r="89" spans="1:3" ht="20.25" x14ac:dyDescent="0.3">
      <c r="A89" s="45">
        <f t="shared" si="2"/>
        <v>83</v>
      </c>
      <c r="B89" s="47" t="str">
        <f>okt!A24</f>
        <v>De Schampeleire Luc</v>
      </c>
      <c r="C89" s="47">
        <f>okt!K24</f>
        <v>0</v>
      </c>
    </row>
    <row r="90" spans="1:3" ht="20.25" x14ac:dyDescent="0.3">
      <c r="A90" s="45">
        <f t="shared" si="2"/>
        <v>83</v>
      </c>
      <c r="B90" s="47" t="str">
        <f>okt!A25</f>
        <v>Dewaelheyns Peter</v>
      </c>
      <c r="C90" s="47">
        <f>okt!K25</f>
        <v>0</v>
      </c>
    </row>
    <row r="91" spans="1:3" ht="20.25" x14ac:dyDescent="0.3">
      <c r="A91" s="45">
        <f t="shared" si="2"/>
        <v>83</v>
      </c>
      <c r="B91" s="47" t="str">
        <f>okt!A39</f>
        <v>Hombroek Cyriel</v>
      </c>
      <c r="C91" s="47">
        <f>okt!K39</f>
        <v>0</v>
      </c>
    </row>
    <row r="92" spans="1:3" ht="20.25" x14ac:dyDescent="0.3">
      <c r="A92" s="45">
        <f t="shared" si="2"/>
        <v>83</v>
      </c>
      <c r="B92" s="47" t="str">
        <f>okt!A41</f>
        <v>Hombroux Bart</v>
      </c>
      <c r="C92" s="47">
        <f>okt!K41</f>
        <v>0</v>
      </c>
    </row>
    <row r="93" spans="1:3" ht="20.25" x14ac:dyDescent="0.3">
      <c r="A93" s="45">
        <f t="shared" si="2"/>
        <v>83</v>
      </c>
      <c r="B93" s="47" t="str">
        <f>okt!A47</f>
        <v>Knops Rudi</v>
      </c>
      <c r="C93" s="47">
        <f>okt!K47</f>
        <v>0</v>
      </c>
    </row>
    <row r="94" spans="1:3" ht="20.25" x14ac:dyDescent="0.3">
      <c r="A94" s="45">
        <f t="shared" si="2"/>
        <v>83</v>
      </c>
      <c r="B94" s="47" t="str">
        <f>okt!A49</f>
        <v>Lenaerts Annick</v>
      </c>
      <c r="C94" s="47">
        <f>okt!K49</f>
        <v>0</v>
      </c>
    </row>
    <row r="95" spans="1:3" ht="20.25" x14ac:dyDescent="0.3">
      <c r="A95" s="45">
        <f t="shared" si="2"/>
        <v>83</v>
      </c>
      <c r="B95" s="47" t="str">
        <f>okt!A50</f>
        <v>Linnekens Johny</v>
      </c>
      <c r="C95" s="47">
        <f>okt!K50</f>
        <v>0</v>
      </c>
    </row>
    <row r="96" spans="1:3" ht="20.25" x14ac:dyDescent="0.3">
      <c r="A96" s="45">
        <f t="shared" si="2"/>
        <v>83</v>
      </c>
      <c r="B96" s="47" t="str">
        <f>okt!A59</f>
        <v>Mombaers Dirk</v>
      </c>
      <c r="C96" s="47">
        <f>okt!K59</f>
        <v>0</v>
      </c>
    </row>
    <row r="97" spans="1:3" ht="20.25" x14ac:dyDescent="0.3">
      <c r="A97" s="45">
        <f t="shared" si="2"/>
        <v>83</v>
      </c>
      <c r="B97" s="47" t="str">
        <f>okt!A61</f>
        <v>Moreau Kim</v>
      </c>
      <c r="C97" s="47">
        <f>okt!K61</f>
        <v>0</v>
      </c>
    </row>
    <row r="98" spans="1:3" ht="20.25" x14ac:dyDescent="0.3">
      <c r="A98" s="45">
        <f t="shared" si="2"/>
        <v>83</v>
      </c>
      <c r="B98" s="47" t="str">
        <f>okt!A65</f>
        <v>Raickman Guy</v>
      </c>
      <c r="C98" s="47">
        <f>okt!K65</f>
        <v>0</v>
      </c>
    </row>
    <row r="99" spans="1:3" ht="20.25" x14ac:dyDescent="0.3">
      <c r="A99" s="45">
        <f t="shared" si="2"/>
        <v>83</v>
      </c>
      <c r="B99" s="47" t="str">
        <f>okt!A75</f>
        <v>Serron Guy</v>
      </c>
      <c r="C99" s="47">
        <f>okt!K75</f>
        <v>0</v>
      </c>
    </row>
    <row r="100" spans="1:3" ht="20.25" x14ac:dyDescent="0.3">
      <c r="A100" s="45">
        <f t="shared" ref="A100:A106" si="3">RANK(C100,$B$4:$C$106,0)</f>
        <v>83</v>
      </c>
      <c r="B100" s="47" t="str">
        <f>okt!A78</f>
        <v>Simons Marc</v>
      </c>
      <c r="C100" s="47">
        <f>okt!K78</f>
        <v>0</v>
      </c>
    </row>
    <row r="101" spans="1:3" ht="20.25" x14ac:dyDescent="0.3">
      <c r="A101" s="45">
        <f t="shared" si="3"/>
        <v>83</v>
      </c>
      <c r="B101" s="47" t="str">
        <f>okt!A86</f>
        <v>Thijs Koen</v>
      </c>
      <c r="C101" s="47">
        <f>okt!K86</f>
        <v>0</v>
      </c>
    </row>
    <row r="102" spans="1:3" ht="20.25" x14ac:dyDescent="0.3">
      <c r="A102" s="45">
        <f t="shared" si="3"/>
        <v>83</v>
      </c>
      <c r="B102" s="47" t="str">
        <f>okt!A93</f>
        <v>Ulens Benny</v>
      </c>
      <c r="C102" s="47">
        <f>okt!K93</f>
        <v>0</v>
      </c>
    </row>
    <row r="103" spans="1:3" ht="20.25" x14ac:dyDescent="0.3">
      <c r="A103" s="45">
        <f t="shared" si="3"/>
        <v>83</v>
      </c>
      <c r="B103" s="47" t="str">
        <f>okt!A96</f>
        <v>Van Ceulebroeck Ayrton</v>
      </c>
      <c r="C103" s="47">
        <f>okt!K96</f>
        <v>0</v>
      </c>
    </row>
    <row r="104" spans="1:3" ht="20.25" x14ac:dyDescent="0.3">
      <c r="A104" s="45">
        <f t="shared" si="3"/>
        <v>83</v>
      </c>
      <c r="B104" s="47" t="str">
        <f>okt!A97</f>
        <v>Van Ceulebroeck Luc</v>
      </c>
      <c r="C104" s="47">
        <f>okt!K97</f>
        <v>0</v>
      </c>
    </row>
    <row r="105" spans="1:3" ht="20.25" x14ac:dyDescent="0.3">
      <c r="A105" s="45">
        <f t="shared" si="3"/>
        <v>83</v>
      </c>
      <c r="B105" s="47" t="str">
        <f>okt!A99</f>
        <v>Vandermeulen Irma</v>
      </c>
      <c r="C105" s="47">
        <f>okt!K99</f>
        <v>0</v>
      </c>
    </row>
    <row r="106" spans="1:3" ht="20.25" x14ac:dyDescent="0.3">
      <c r="A106" s="45">
        <f t="shared" si="3"/>
        <v>83</v>
      </c>
      <c r="B106" s="47" t="str">
        <f>okt!A101</f>
        <v>Vanhelmont Peter</v>
      </c>
      <c r="C106" s="47">
        <f>okt!K101</f>
        <v>0</v>
      </c>
    </row>
  </sheetData>
  <sortState ref="A4:C106">
    <sortCondition ref="A4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workbookViewId="0"/>
  </sheetViews>
  <sheetFormatPr defaultRowHeight="12.75" x14ac:dyDescent="0.2"/>
  <cols>
    <col min="2" max="2" width="34.7109375" customWidth="1"/>
    <col min="3" max="3" width="20.7109375" customWidth="1"/>
  </cols>
  <sheetData>
    <row r="1" spans="1:3" ht="33" x14ac:dyDescent="0.45">
      <c r="A1" s="46" t="s">
        <v>139</v>
      </c>
    </row>
    <row r="2" spans="1:3" ht="33" x14ac:dyDescent="0.45">
      <c r="A2" s="46" t="s">
        <v>141</v>
      </c>
    </row>
    <row r="4" spans="1:3" ht="20.25" x14ac:dyDescent="0.3">
      <c r="A4" s="45">
        <f t="shared" ref="A4:A35" si="0">RANK(C4,$B$4:$C$106,0)</f>
        <v>1</v>
      </c>
      <c r="B4" s="48" t="str">
        <f>okt!A71</f>
        <v>Scalais Patrick</v>
      </c>
      <c r="C4" s="47">
        <f>okt!I71</f>
        <v>39</v>
      </c>
    </row>
    <row r="5" spans="1:3" ht="20.25" x14ac:dyDescent="0.3">
      <c r="A5" s="45">
        <f t="shared" si="0"/>
        <v>2</v>
      </c>
      <c r="B5" s="48" t="str">
        <f>okt!A73</f>
        <v>Schevenels Tony</v>
      </c>
      <c r="C5" s="47">
        <f>okt!I73</f>
        <v>35</v>
      </c>
    </row>
    <row r="6" spans="1:3" ht="20.25" x14ac:dyDescent="0.3">
      <c r="A6" s="45">
        <f t="shared" si="0"/>
        <v>3</v>
      </c>
      <c r="B6" s="48" t="str">
        <f>okt!A26</f>
        <v>Dewaelheyns Philippe</v>
      </c>
      <c r="C6" s="47">
        <f>okt!I26</f>
        <v>34</v>
      </c>
    </row>
    <row r="7" spans="1:3" ht="20.25" x14ac:dyDescent="0.3">
      <c r="A7" s="45">
        <f t="shared" si="0"/>
        <v>4</v>
      </c>
      <c r="B7" s="48" t="str">
        <f>okt!A32</f>
        <v>Guilliams André</v>
      </c>
      <c r="C7" s="47">
        <f>okt!I32</f>
        <v>33</v>
      </c>
    </row>
    <row r="8" spans="1:3" ht="20.25" x14ac:dyDescent="0.3">
      <c r="A8" s="45">
        <f t="shared" si="0"/>
        <v>5</v>
      </c>
      <c r="B8" s="48" t="str">
        <f>okt!A29</f>
        <v>Dunon Francis</v>
      </c>
      <c r="C8" s="47">
        <f>okt!I29</f>
        <v>31</v>
      </c>
    </row>
    <row r="9" spans="1:3" ht="20.25" x14ac:dyDescent="0.3">
      <c r="A9" s="45">
        <f t="shared" si="0"/>
        <v>5</v>
      </c>
      <c r="B9" s="48" t="str">
        <f>okt!A103</f>
        <v>Van Roosendael Eddy</v>
      </c>
      <c r="C9" s="47">
        <f>okt!I103</f>
        <v>31</v>
      </c>
    </row>
    <row r="10" spans="1:3" ht="20.25" x14ac:dyDescent="0.3">
      <c r="A10" s="45">
        <f t="shared" si="0"/>
        <v>7</v>
      </c>
      <c r="B10" s="48" t="str">
        <f>okt!A52</f>
        <v>Loyaerts Patrick</v>
      </c>
      <c r="C10" s="47">
        <f>okt!I52</f>
        <v>30</v>
      </c>
    </row>
    <row r="11" spans="1:3" ht="20.25" x14ac:dyDescent="0.3">
      <c r="A11" s="45">
        <f t="shared" si="0"/>
        <v>7</v>
      </c>
      <c r="B11" s="48" t="str">
        <f>okt!A87</f>
        <v>Thirion Marc</v>
      </c>
      <c r="C11" s="47">
        <f>okt!I87</f>
        <v>30</v>
      </c>
    </row>
    <row r="12" spans="1:3" ht="20.25" x14ac:dyDescent="0.3">
      <c r="A12" s="45">
        <f t="shared" si="0"/>
        <v>7</v>
      </c>
      <c r="B12" s="48" t="str">
        <f>okt!A92</f>
        <v>Tuts José</v>
      </c>
      <c r="C12" s="47">
        <f>okt!I92</f>
        <v>30</v>
      </c>
    </row>
    <row r="13" spans="1:3" ht="20.25" x14ac:dyDescent="0.3">
      <c r="A13" s="45">
        <f t="shared" si="0"/>
        <v>7</v>
      </c>
      <c r="B13" s="48" t="str">
        <f>okt!A44</f>
        <v>Janssens Patrick</v>
      </c>
      <c r="C13" s="47">
        <f>okt!I44</f>
        <v>30</v>
      </c>
    </row>
    <row r="14" spans="1:3" ht="20.25" x14ac:dyDescent="0.3">
      <c r="A14" s="45">
        <f t="shared" si="0"/>
        <v>11</v>
      </c>
      <c r="B14" s="48" t="str">
        <f>okt!A23</f>
        <v>Denhaen Filip</v>
      </c>
      <c r="C14" s="47">
        <f>okt!I23</f>
        <v>29</v>
      </c>
    </row>
    <row r="15" spans="1:3" ht="20.25" x14ac:dyDescent="0.3">
      <c r="A15" s="45">
        <f t="shared" si="0"/>
        <v>12</v>
      </c>
      <c r="B15" s="48" t="str">
        <f>okt!A17</f>
        <v>Claessens Guido</v>
      </c>
      <c r="C15" s="47">
        <f>okt!I17</f>
        <v>28</v>
      </c>
    </row>
    <row r="16" spans="1:3" ht="20.25" x14ac:dyDescent="0.3">
      <c r="A16" s="45">
        <f t="shared" si="0"/>
        <v>12</v>
      </c>
      <c r="B16" s="48" t="str">
        <f>okt!A64</f>
        <v>Nys Luc</v>
      </c>
      <c r="C16" s="47">
        <f>okt!I64</f>
        <v>28</v>
      </c>
    </row>
    <row r="17" spans="1:3" ht="20.25" x14ac:dyDescent="0.3">
      <c r="A17" s="45">
        <f t="shared" si="0"/>
        <v>14</v>
      </c>
      <c r="B17" s="48" t="str">
        <f>okt!A77</f>
        <v>Simons Joseph</v>
      </c>
      <c r="C17" s="47">
        <f>okt!I77</f>
        <v>27</v>
      </c>
    </row>
    <row r="18" spans="1:3" ht="20.25" x14ac:dyDescent="0.3">
      <c r="A18" s="45">
        <f t="shared" si="0"/>
        <v>15</v>
      </c>
      <c r="B18" s="48" t="str">
        <f>okt!A70</f>
        <v>Roosen Luc</v>
      </c>
      <c r="C18" s="47">
        <f>okt!I70</f>
        <v>26</v>
      </c>
    </row>
    <row r="19" spans="1:3" ht="20.25" x14ac:dyDescent="0.3">
      <c r="A19" s="45">
        <f t="shared" si="0"/>
        <v>16</v>
      </c>
      <c r="B19" s="48" t="str">
        <f>okt!A89</f>
        <v>Tilkens Romain</v>
      </c>
      <c r="C19" s="47">
        <f>okt!I89</f>
        <v>25</v>
      </c>
    </row>
    <row r="20" spans="1:3" ht="20.25" x14ac:dyDescent="0.3">
      <c r="A20" s="45">
        <f t="shared" si="0"/>
        <v>16</v>
      </c>
      <c r="B20" s="48" t="str">
        <f>okt!A105</f>
        <v>Vranken Sylvain</v>
      </c>
      <c r="C20" s="47">
        <f>okt!I105</f>
        <v>25</v>
      </c>
    </row>
    <row r="21" spans="1:3" ht="20.25" x14ac:dyDescent="0.3">
      <c r="A21" s="45">
        <f t="shared" si="0"/>
        <v>18</v>
      </c>
      <c r="B21" s="48" t="str">
        <f>okt!A28</f>
        <v>Dulier Maurice</v>
      </c>
      <c r="C21" s="47">
        <f>okt!I28</f>
        <v>24</v>
      </c>
    </row>
    <row r="22" spans="1:3" ht="20.25" x14ac:dyDescent="0.3">
      <c r="A22" s="45">
        <f t="shared" si="0"/>
        <v>18</v>
      </c>
      <c r="B22" s="48" t="str">
        <f>okt!A58</f>
        <v>Mievis Walter</v>
      </c>
      <c r="C22" s="47">
        <f>okt!I58</f>
        <v>24</v>
      </c>
    </row>
    <row r="23" spans="1:3" ht="20.25" x14ac:dyDescent="0.3">
      <c r="A23" s="45">
        <f t="shared" si="0"/>
        <v>18</v>
      </c>
      <c r="B23" s="48" t="str">
        <f>okt!A80</f>
        <v>Somers Marc</v>
      </c>
      <c r="C23" s="47">
        <f>okt!I80</f>
        <v>24</v>
      </c>
    </row>
    <row r="24" spans="1:3" ht="20.25" x14ac:dyDescent="0.3">
      <c r="A24" s="45">
        <f t="shared" si="0"/>
        <v>21</v>
      </c>
      <c r="B24" s="48" t="str">
        <f>okt!A12</f>
        <v>Branckaute Guy</v>
      </c>
      <c r="C24" s="47">
        <f>okt!I12</f>
        <v>23</v>
      </c>
    </row>
    <row r="25" spans="1:3" ht="20.25" x14ac:dyDescent="0.3">
      <c r="A25" s="45">
        <f t="shared" si="0"/>
        <v>21</v>
      </c>
      <c r="B25" s="48" t="str">
        <f>okt!A69</f>
        <v>Reynaerts Stijn</v>
      </c>
      <c r="C25" s="47">
        <f>okt!I69</f>
        <v>23</v>
      </c>
    </row>
    <row r="26" spans="1:3" ht="20.25" x14ac:dyDescent="0.3">
      <c r="A26" s="45">
        <f t="shared" si="0"/>
        <v>23</v>
      </c>
      <c r="B26" s="48" t="str">
        <f>okt!A13</f>
        <v>Brien Jean Louis</v>
      </c>
      <c r="C26" s="47">
        <f>okt!I13</f>
        <v>22</v>
      </c>
    </row>
    <row r="27" spans="1:3" ht="20.25" x14ac:dyDescent="0.3">
      <c r="A27" s="45">
        <f t="shared" si="0"/>
        <v>23</v>
      </c>
      <c r="B27" s="48" t="str">
        <f>okt!A40</f>
        <v>Hombroukx Paul</v>
      </c>
      <c r="C27" s="47">
        <f>okt!I40</f>
        <v>22</v>
      </c>
    </row>
    <row r="28" spans="1:3" ht="20.25" x14ac:dyDescent="0.3">
      <c r="A28" s="45">
        <f t="shared" si="0"/>
        <v>23</v>
      </c>
      <c r="B28" s="48" t="str">
        <f>okt!A51</f>
        <v>Logist Didier</v>
      </c>
      <c r="C28" s="47">
        <f>okt!I51</f>
        <v>22</v>
      </c>
    </row>
    <row r="29" spans="1:3" ht="20.25" x14ac:dyDescent="0.3">
      <c r="A29" s="45">
        <f t="shared" si="0"/>
        <v>23</v>
      </c>
      <c r="B29" s="48" t="str">
        <f>okt!A56</f>
        <v>Masi Pascal</v>
      </c>
      <c r="C29" s="47">
        <f>okt!I56</f>
        <v>22</v>
      </c>
    </row>
    <row r="30" spans="1:3" ht="20.25" x14ac:dyDescent="0.3">
      <c r="A30" s="45">
        <f t="shared" si="0"/>
        <v>27</v>
      </c>
      <c r="B30" s="48" t="str">
        <f>okt!A11</f>
        <v>Boyen Patrick</v>
      </c>
      <c r="C30" s="47">
        <f>okt!I11</f>
        <v>20</v>
      </c>
    </row>
    <row r="31" spans="1:3" ht="20.25" x14ac:dyDescent="0.3">
      <c r="A31" s="45">
        <f t="shared" si="0"/>
        <v>27</v>
      </c>
      <c r="B31" s="48" t="str">
        <f>okt!A34</f>
        <v>Hackelbracht Kevin</v>
      </c>
      <c r="C31" s="47">
        <f>okt!I34</f>
        <v>20</v>
      </c>
    </row>
    <row r="32" spans="1:3" ht="20.25" x14ac:dyDescent="0.3">
      <c r="A32" s="45">
        <f t="shared" si="0"/>
        <v>27</v>
      </c>
      <c r="B32" s="48" t="str">
        <f>okt!A102</f>
        <v>Vanlaer Rene</v>
      </c>
      <c r="C32" s="47">
        <f>okt!I102</f>
        <v>20</v>
      </c>
    </row>
    <row r="33" spans="1:3" ht="20.25" x14ac:dyDescent="0.3">
      <c r="A33" s="45">
        <f t="shared" si="0"/>
        <v>27</v>
      </c>
      <c r="B33" s="48" t="str">
        <f>okt!A4</f>
        <v>Antioco Gregory</v>
      </c>
      <c r="C33" s="47">
        <f>okt!I4</f>
        <v>20</v>
      </c>
    </row>
    <row r="34" spans="1:3" ht="20.25" x14ac:dyDescent="0.3">
      <c r="A34" s="45">
        <f t="shared" si="0"/>
        <v>27</v>
      </c>
      <c r="B34" s="48" t="str">
        <f>okt!A53</f>
        <v>Loyaerts Vital</v>
      </c>
      <c r="C34" s="47">
        <f>okt!I53</f>
        <v>20</v>
      </c>
    </row>
    <row r="35" spans="1:3" ht="20.25" x14ac:dyDescent="0.3">
      <c r="A35" s="45">
        <f t="shared" si="0"/>
        <v>32</v>
      </c>
      <c r="B35" s="48" t="str">
        <f>okt!A9</f>
        <v>Bollings Emile</v>
      </c>
      <c r="C35" s="47">
        <f>okt!I9</f>
        <v>19</v>
      </c>
    </row>
    <row r="36" spans="1:3" ht="20.25" x14ac:dyDescent="0.3">
      <c r="A36" s="45">
        <f t="shared" ref="A36:A67" si="1">RANK(C36,$B$4:$C$106,0)</f>
        <v>32</v>
      </c>
      <c r="B36" s="48" t="str">
        <f>okt!A42</f>
        <v>Ivens Desire</v>
      </c>
      <c r="C36" s="47">
        <f>okt!I42</f>
        <v>19</v>
      </c>
    </row>
    <row r="37" spans="1:3" ht="20.25" x14ac:dyDescent="0.3">
      <c r="A37" s="45">
        <f t="shared" si="1"/>
        <v>32</v>
      </c>
      <c r="B37" s="48" t="str">
        <f>okt!A82</f>
        <v>Steenwinckels Jean</v>
      </c>
      <c r="C37" s="47">
        <f>okt!I82</f>
        <v>19</v>
      </c>
    </row>
    <row r="38" spans="1:3" ht="20.25" x14ac:dyDescent="0.3">
      <c r="A38" s="45">
        <f t="shared" si="1"/>
        <v>35</v>
      </c>
      <c r="B38" s="48" t="str">
        <f>okt!A60</f>
        <v>Mombaers Guido</v>
      </c>
      <c r="C38" s="47">
        <f>okt!I60</f>
        <v>18</v>
      </c>
    </row>
    <row r="39" spans="1:3" ht="20.25" x14ac:dyDescent="0.3">
      <c r="A39" s="45">
        <f t="shared" si="1"/>
        <v>36</v>
      </c>
      <c r="B39" s="48" t="str">
        <f>okt!A54</f>
        <v>Maleux Daniel</v>
      </c>
      <c r="C39" s="47">
        <f>okt!I54</f>
        <v>16</v>
      </c>
    </row>
    <row r="40" spans="1:3" ht="20.25" x14ac:dyDescent="0.3">
      <c r="A40" s="45">
        <f t="shared" si="1"/>
        <v>36</v>
      </c>
      <c r="B40" s="48" t="str">
        <f>okt!A74</f>
        <v>Schiemsky Daniel</v>
      </c>
      <c r="C40" s="47">
        <f>okt!I74</f>
        <v>16</v>
      </c>
    </row>
    <row r="41" spans="1:3" ht="20.25" x14ac:dyDescent="0.3">
      <c r="A41" s="45">
        <f t="shared" si="1"/>
        <v>36</v>
      </c>
      <c r="B41" s="48" t="str">
        <f>okt!A104</f>
        <v>Veirman Marc</v>
      </c>
      <c r="C41" s="47">
        <f>okt!I104</f>
        <v>16</v>
      </c>
    </row>
    <row r="42" spans="1:3" ht="20.25" x14ac:dyDescent="0.3">
      <c r="A42" s="45">
        <f t="shared" si="1"/>
        <v>36</v>
      </c>
      <c r="B42" s="48" t="str">
        <f>okt!A33</f>
        <v>Hackelbracht Kenneth</v>
      </c>
      <c r="C42" s="47">
        <f>okt!I33</f>
        <v>16</v>
      </c>
    </row>
    <row r="43" spans="1:3" ht="20.25" x14ac:dyDescent="0.3">
      <c r="A43" s="45">
        <f t="shared" si="1"/>
        <v>40</v>
      </c>
      <c r="B43" s="48" t="str">
        <f>okt!A46</f>
        <v>Klingeleers Bart</v>
      </c>
      <c r="C43" s="47">
        <f>okt!I46</f>
        <v>15</v>
      </c>
    </row>
    <row r="44" spans="1:3" ht="20.25" x14ac:dyDescent="0.3">
      <c r="A44" s="45">
        <f t="shared" si="1"/>
        <v>40</v>
      </c>
      <c r="B44" s="48" t="str">
        <f>okt!A76</f>
        <v>Simons Andy</v>
      </c>
      <c r="C44" s="47">
        <f>okt!I76</f>
        <v>15</v>
      </c>
    </row>
    <row r="45" spans="1:3" ht="20.25" x14ac:dyDescent="0.3">
      <c r="A45" s="45">
        <f t="shared" si="1"/>
        <v>42</v>
      </c>
      <c r="B45" s="48" t="str">
        <f>okt!A10</f>
        <v>Boyen Alain</v>
      </c>
      <c r="C45" s="47">
        <f>okt!I10</f>
        <v>14</v>
      </c>
    </row>
    <row r="46" spans="1:3" ht="20.25" x14ac:dyDescent="0.3">
      <c r="A46" s="45">
        <f t="shared" si="1"/>
        <v>42</v>
      </c>
      <c r="B46" s="48" t="str">
        <f>okt!A88</f>
        <v>Tilkens Alain</v>
      </c>
      <c r="C46" s="47">
        <f>okt!I88</f>
        <v>14</v>
      </c>
    </row>
    <row r="47" spans="1:3" ht="20.25" x14ac:dyDescent="0.3">
      <c r="A47" s="45">
        <f t="shared" si="1"/>
        <v>42</v>
      </c>
      <c r="B47" s="48" t="str">
        <f>okt!A30</f>
        <v>Dupuis Marc</v>
      </c>
      <c r="C47" s="47">
        <f>okt!I30</f>
        <v>14</v>
      </c>
    </row>
    <row r="48" spans="1:3" ht="20.25" x14ac:dyDescent="0.3">
      <c r="A48" s="45">
        <f t="shared" si="1"/>
        <v>42</v>
      </c>
      <c r="B48" s="48" t="str">
        <f>okt!A72</f>
        <v>Schevenels Carla</v>
      </c>
      <c r="C48" s="47">
        <f>okt!I72</f>
        <v>14</v>
      </c>
    </row>
    <row r="49" spans="1:3" ht="20.25" x14ac:dyDescent="0.3">
      <c r="A49" s="45">
        <f t="shared" si="1"/>
        <v>46</v>
      </c>
      <c r="B49" s="48" t="str">
        <f>okt!A14</f>
        <v>Bries Bart</v>
      </c>
      <c r="C49" s="47">
        <f>okt!I14</f>
        <v>13</v>
      </c>
    </row>
    <row r="50" spans="1:3" ht="20.25" x14ac:dyDescent="0.3">
      <c r="A50" s="45">
        <f t="shared" si="1"/>
        <v>46</v>
      </c>
      <c r="B50" s="48" t="str">
        <f>okt!A15</f>
        <v>Cans Patrick</v>
      </c>
      <c r="C50" s="47">
        <f>okt!I15</f>
        <v>13</v>
      </c>
    </row>
    <row r="51" spans="1:3" ht="20.25" x14ac:dyDescent="0.3">
      <c r="A51" s="45">
        <f t="shared" si="1"/>
        <v>46</v>
      </c>
      <c r="B51" s="48" t="str">
        <f>okt!A38</f>
        <v>Hodin Daniel</v>
      </c>
      <c r="C51" s="47">
        <f>okt!I38</f>
        <v>13</v>
      </c>
    </row>
    <row r="52" spans="1:3" ht="20.25" x14ac:dyDescent="0.3">
      <c r="A52" s="45">
        <f t="shared" si="1"/>
        <v>46</v>
      </c>
      <c r="B52" s="48" t="str">
        <f>okt!A83</f>
        <v>Stijnen Eric</v>
      </c>
      <c r="C52" s="47">
        <f>okt!I83</f>
        <v>13</v>
      </c>
    </row>
    <row r="53" spans="1:3" ht="20.25" x14ac:dyDescent="0.3">
      <c r="A53" s="45">
        <f t="shared" si="1"/>
        <v>46</v>
      </c>
      <c r="B53" s="48" t="str">
        <f>okt!A36</f>
        <v>Hendrickx Kevin</v>
      </c>
      <c r="C53" s="47">
        <f>okt!I36</f>
        <v>13</v>
      </c>
    </row>
    <row r="54" spans="1:3" ht="20.25" x14ac:dyDescent="0.3">
      <c r="A54" s="45">
        <f t="shared" si="1"/>
        <v>51</v>
      </c>
      <c r="B54" s="48" t="str">
        <f>okt!A27</f>
        <v>Dewilde Alain</v>
      </c>
      <c r="C54" s="47">
        <f>okt!I27</f>
        <v>12</v>
      </c>
    </row>
    <row r="55" spans="1:3" ht="20.25" x14ac:dyDescent="0.3">
      <c r="A55" s="45">
        <f t="shared" si="1"/>
        <v>51</v>
      </c>
      <c r="B55" s="48" t="str">
        <f>okt!A45</f>
        <v>Kempeneers Hans</v>
      </c>
      <c r="C55" s="47">
        <f>okt!I45</f>
        <v>12</v>
      </c>
    </row>
    <row r="56" spans="1:3" ht="20.25" x14ac:dyDescent="0.3">
      <c r="A56" s="45">
        <f t="shared" si="1"/>
        <v>53</v>
      </c>
      <c r="B56" s="48" t="str">
        <f>okt!A22</f>
        <v>De Mey Sven</v>
      </c>
      <c r="C56" s="47">
        <f>okt!I22</f>
        <v>11</v>
      </c>
    </row>
    <row r="57" spans="1:3" ht="20.25" x14ac:dyDescent="0.3">
      <c r="A57" s="45">
        <f t="shared" si="1"/>
        <v>53</v>
      </c>
      <c r="B57" s="48" t="str">
        <f>okt!A84</f>
        <v>Tembuyser Hugo</v>
      </c>
      <c r="C57" s="47">
        <f>okt!I84</f>
        <v>11</v>
      </c>
    </row>
    <row r="58" spans="1:3" ht="20.25" x14ac:dyDescent="0.3">
      <c r="A58" s="45">
        <f t="shared" si="1"/>
        <v>55</v>
      </c>
      <c r="B58" s="48" t="str">
        <f>okt!A31</f>
        <v>Electeur Bruno</v>
      </c>
      <c r="C58" s="47">
        <f>okt!I31</f>
        <v>9</v>
      </c>
    </row>
    <row r="59" spans="1:3" ht="20.25" x14ac:dyDescent="0.3">
      <c r="A59" s="45">
        <f t="shared" si="1"/>
        <v>55</v>
      </c>
      <c r="B59" s="48" t="str">
        <f>okt!A37</f>
        <v>Herckens Brent</v>
      </c>
      <c r="C59" s="47">
        <f>okt!I37</f>
        <v>9</v>
      </c>
    </row>
    <row r="60" spans="1:3" ht="20.25" x14ac:dyDescent="0.3">
      <c r="A60" s="45">
        <f t="shared" si="1"/>
        <v>55</v>
      </c>
      <c r="B60" s="48" t="str">
        <f>okt!A63</f>
        <v>Muls Johan</v>
      </c>
      <c r="C60" s="47">
        <f>okt!I63</f>
        <v>9</v>
      </c>
    </row>
    <row r="61" spans="1:3" ht="20.25" x14ac:dyDescent="0.3">
      <c r="A61" s="45">
        <f t="shared" si="1"/>
        <v>58</v>
      </c>
      <c r="B61" s="48" t="str">
        <f>okt!A43</f>
        <v>Ingels Alfons</v>
      </c>
      <c r="C61" s="47">
        <f>okt!I43</f>
        <v>8</v>
      </c>
    </row>
    <row r="62" spans="1:3" ht="20.25" x14ac:dyDescent="0.3">
      <c r="A62" s="45">
        <f t="shared" si="1"/>
        <v>58</v>
      </c>
      <c r="B62" s="48" t="str">
        <f>okt!A79</f>
        <v>Smets Charles</v>
      </c>
      <c r="C62" s="47">
        <f>okt!I79</f>
        <v>8</v>
      </c>
    </row>
    <row r="63" spans="1:3" ht="20.25" x14ac:dyDescent="0.3">
      <c r="A63" s="45">
        <f t="shared" si="1"/>
        <v>58</v>
      </c>
      <c r="B63" s="48" t="str">
        <f>okt!A85</f>
        <v>Tembuyser Lien</v>
      </c>
      <c r="C63" s="47">
        <f>okt!I85</f>
        <v>8</v>
      </c>
    </row>
    <row r="64" spans="1:3" ht="20.25" x14ac:dyDescent="0.3">
      <c r="A64" s="45">
        <f t="shared" si="1"/>
        <v>58</v>
      </c>
      <c r="B64" s="48" t="str">
        <f>okt!A91</f>
        <v>Tuts Frans</v>
      </c>
      <c r="C64" s="47">
        <f>okt!I91</f>
        <v>8</v>
      </c>
    </row>
    <row r="65" spans="1:3" ht="20.25" x14ac:dyDescent="0.3">
      <c r="A65" s="45">
        <f t="shared" si="1"/>
        <v>58</v>
      </c>
      <c r="B65" s="48" t="str">
        <f>okt!A35</f>
        <v>Hallet Yvan</v>
      </c>
      <c r="C65" s="47">
        <f>okt!I35</f>
        <v>8</v>
      </c>
    </row>
    <row r="66" spans="1:3" ht="20.25" x14ac:dyDescent="0.3">
      <c r="A66" s="45">
        <f t="shared" si="1"/>
        <v>63</v>
      </c>
      <c r="B66" s="48" t="str">
        <f>okt!A18</f>
        <v>Conard Guy</v>
      </c>
      <c r="C66" s="47">
        <f>okt!I18</f>
        <v>7</v>
      </c>
    </row>
    <row r="67" spans="1:3" ht="20.25" x14ac:dyDescent="0.3">
      <c r="A67" s="45">
        <f t="shared" si="1"/>
        <v>63</v>
      </c>
      <c r="B67" s="48" t="str">
        <f>okt!A86</f>
        <v>Thijs Koen</v>
      </c>
      <c r="C67" s="47">
        <f>okt!I86</f>
        <v>7</v>
      </c>
    </row>
    <row r="68" spans="1:3" ht="20.25" x14ac:dyDescent="0.3">
      <c r="A68" s="45">
        <f t="shared" ref="A68:A99" si="2">RANK(C68,$B$4:$C$106,0)</f>
        <v>63</v>
      </c>
      <c r="B68" s="48" t="str">
        <f>okt!A106</f>
        <v>Wauters David</v>
      </c>
      <c r="C68" s="47">
        <f>okt!I106</f>
        <v>7</v>
      </c>
    </row>
    <row r="69" spans="1:3" ht="20.25" x14ac:dyDescent="0.3">
      <c r="A69" s="45">
        <f t="shared" si="2"/>
        <v>66</v>
      </c>
      <c r="B69" s="48" t="str">
        <f>okt!A95</f>
        <v>Vanbekbergen Frans</v>
      </c>
      <c r="C69" s="47">
        <f>okt!I95</f>
        <v>6</v>
      </c>
    </row>
    <row r="70" spans="1:3" ht="20.25" x14ac:dyDescent="0.3">
      <c r="A70" s="45">
        <f t="shared" si="2"/>
        <v>67</v>
      </c>
      <c r="B70" s="48" t="str">
        <f>okt!A98</f>
        <v>Van Den Broeck Joost</v>
      </c>
      <c r="C70" s="47">
        <f>okt!I98</f>
        <v>5</v>
      </c>
    </row>
    <row r="71" spans="1:3" ht="20.25" x14ac:dyDescent="0.3">
      <c r="A71" s="45">
        <f t="shared" si="2"/>
        <v>67</v>
      </c>
      <c r="B71" s="48" t="str">
        <f>okt!A100</f>
        <v>Vanderwaeren Dominique</v>
      </c>
      <c r="C71" s="47">
        <f>okt!I100</f>
        <v>5</v>
      </c>
    </row>
    <row r="72" spans="1:3" ht="20.25" x14ac:dyDescent="0.3">
      <c r="A72" s="45">
        <f t="shared" si="2"/>
        <v>69</v>
      </c>
      <c r="B72" s="48" t="str">
        <f>okt!A19</f>
        <v>Cornelis Marc</v>
      </c>
      <c r="C72" s="47">
        <f>okt!I19</f>
        <v>4</v>
      </c>
    </row>
    <row r="73" spans="1:3" ht="20.25" x14ac:dyDescent="0.3">
      <c r="A73" s="45">
        <f t="shared" si="2"/>
        <v>69</v>
      </c>
      <c r="B73" s="48" t="str">
        <f>okt!A48</f>
        <v>Ledoux Filip</v>
      </c>
      <c r="C73" s="47">
        <f>okt!I48</f>
        <v>4</v>
      </c>
    </row>
    <row r="74" spans="1:3" ht="20.25" x14ac:dyDescent="0.3">
      <c r="A74" s="45">
        <f t="shared" si="2"/>
        <v>69</v>
      </c>
      <c r="B74" s="48" t="str">
        <f>okt!A68</f>
        <v>Reynaerts Gust</v>
      </c>
      <c r="C74" s="47">
        <f>okt!I68</f>
        <v>4</v>
      </c>
    </row>
    <row r="75" spans="1:3" ht="20.25" x14ac:dyDescent="0.3">
      <c r="A75" s="45">
        <f t="shared" si="2"/>
        <v>69</v>
      </c>
      <c r="B75" s="48" t="str">
        <f>okt!A81</f>
        <v>Stas Ronny</v>
      </c>
      <c r="C75" s="47">
        <f>okt!I81</f>
        <v>4</v>
      </c>
    </row>
    <row r="76" spans="1:3" ht="20.25" x14ac:dyDescent="0.3">
      <c r="A76" s="45">
        <f t="shared" si="2"/>
        <v>73</v>
      </c>
      <c r="B76" s="48" t="str">
        <f>okt!A8</f>
        <v>Bollen Roger</v>
      </c>
      <c r="C76" s="47">
        <f>okt!I8</f>
        <v>3</v>
      </c>
    </row>
    <row r="77" spans="1:3" ht="20.25" x14ac:dyDescent="0.3">
      <c r="A77" s="45">
        <f t="shared" si="2"/>
        <v>73</v>
      </c>
      <c r="B77" s="48" t="str">
        <f>okt!A94</f>
        <v>Ulens Rita</v>
      </c>
      <c r="C77" s="47">
        <f>okt!I94</f>
        <v>3</v>
      </c>
    </row>
    <row r="78" spans="1:3" ht="20.25" x14ac:dyDescent="0.3">
      <c r="A78" s="45">
        <f t="shared" si="2"/>
        <v>73</v>
      </c>
      <c r="B78" s="48" t="str">
        <f>okt!A57</f>
        <v>Mathieu Jos</v>
      </c>
      <c r="C78" s="47">
        <f>okt!I57</f>
        <v>3</v>
      </c>
    </row>
    <row r="79" spans="1:3" ht="20.25" x14ac:dyDescent="0.3">
      <c r="A79" s="45">
        <f t="shared" si="2"/>
        <v>76</v>
      </c>
      <c r="B79" s="48" t="str">
        <f>okt!A67</f>
        <v>Reynaerts Georges</v>
      </c>
      <c r="C79" s="47">
        <f>okt!I67</f>
        <v>2</v>
      </c>
    </row>
    <row r="80" spans="1:3" ht="20.25" x14ac:dyDescent="0.3">
      <c r="A80" s="45">
        <f t="shared" si="2"/>
        <v>76</v>
      </c>
      <c r="B80" s="48" t="str">
        <f>okt!A16</f>
        <v>Champagne Carina</v>
      </c>
      <c r="C80" s="47">
        <f>okt!I16</f>
        <v>2</v>
      </c>
    </row>
    <row r="81" spans="1:3" ht="20.25" x14ac:dyDescent="0.3">
      <c r="A81" s="45">
        <f t="shared" si="2"/>
        <v>76</v>
      </c>
      <c r="B81" s="48" t="str">
        <f>okt!A66</f>
        <v>Renson Alfred</v>
      </c>
      <c r="C81" s="47">
        <f>okt!I66</f>
        <v>2</v>
      </c>
    </row>
    <row r="82" spans="1:3" ht="20.25" x14ac:dyDescent="0.3">
      <c r="A82" s="45">
        <f t="shared" si="2"/>
        <v>79</v>
      </c>
      <c r="B82" s="48" t="str">
        <f>okt!A20</f>
        <v>Decat Bert</v>
      </c>
      <c r="C82" s="47">
        <f>okt!I20</f>
        <v>1</v>
      </c>
    </row>
    <row r="83" spans="1:3" ht="20.25" x14ac:dyDescent="0.3">
      <c r="A83" s="45">
        <f t="shared" si="2"/>
        <v>79</v>
      </c>
      <c r="B83" s="48" t="str">
        <f>okt!A55</f>
        <v>Marsoul Alfons</v>
      </c>
      <c r="C83" s="47">
        <f>okt!I55</f>
        <v>1</v>
      </c>
    </row>
    <row r="84" spans="1:3" ht="20.25" x14ac:dyDescent="0.3">
      <c r="A84" s="45">
        <f t="shared" si="2"/>
        <v>79</v>
      </c>
      <c r="B84" s="48" t="str">
        <f>okt!A62</f>
        <v>Moriën Filip</v>
      </c>
      <c r="C84" s="47">
        <f>okt!I62</f>
        <v>1</v>
      </c>
    </row>
    <row r="85" spans="1:3" ht="20.25" x14ac:dyDescent="0.3">
      <c r="A85" s="45">
        <f t="shared" si="2"/>
        <v>79</v>
      </c>
      <c r="B85" s="48" t="str">
        <f>okt!A90</f>
        <v>Tuts Alain</v>
      </c>
      <c r="C85" s="47">
        <f>okt!I90</f>
        <v>1</v>
      </c>
    </row>
    <row r="86" spans="1:3" ht="20.25" x14ac:dyDescent="0.3">
      <c r="A86" s="45">
        <f t="shared" si="2"/>
        <v>83</v>
      </c>
      <c r="B86" s="48" t="str">
        <f>okt!A5</f>
        <v>Bangels Johan</v>
      </c>
      <c r="C86" s="47">
        <f>okt!I5</f>
        <v>0</v>
      </c>
    </row>
    <row r="87" spans="1:3" ht="20.25" x14ac:dyDescent="0.3">
      <c r="A87" s="45">
        <f t="shared" si="2"/>
        <v>83</v>
      </c>
      <c r="B87" s="48" t="str">
        <f>okt!A6</f>
        <v>Baron Jan</v>
      </c>
      <c r="C87" s="47">
        <f>okt!I6</f>
        <v>0</v>
      </c>
    </row>
    <row r="88" spans="1:3" ht="20.25" x14ac:dyDescent="0.3">
      <c r="A88" s="45">
        <f t="shared" si="2"/>
        <v>83</v>
      </c>
      <c r="B88" s="48" t="str">
        <f>okt!A7</f>
        <v>Bertrand Alex</v>
      </c>
      <c r="C88" s="47">
        <f>okt!I7</f>
        <v>0</v>
      </c>
    </row>
    <row r="89" spans="1:3" ht="20.25" x14ac:dyDescent="0.3">
      <c r="A89" s="45">
        <f t="shared" si="2"/>
        <v>83</v>
      </c>
      <c r="B89" s="48" t="str">
        <f>okt!A21</f>
        <v>Degreef Josy</v>
      </c>
      <c r="C89" s="47">
        <f>okt!I21</f>
        <v>0</v>
      </c>
    </row>
    <row r="90" spans="1:3" ht="20.25" x14ac:dyDescent="0.3">
      <c r="A90" s="45">
        <f t="shared" si="2"/>
        <v>83</v>
      </c>
      <c r="B90" s="48" t="str">
        <f>okt!A24</f>
        <v>De Schampeleire Luc</v>
      </c>
      <c r="C90" s="47">
        <f>okt!I24</f>
        <v>0</v>
      </c>
    </row>
    <row r="91" spans="1:3" ht="20.25" x14ac:dyDescent="0.3">
      <c r="A91" s="45">
        <f t="shared" si="2"/>
        <v>83</v>
      </c>
      <c r="B91" s="48" t="str">
        <f>okt!A25</f>
        <v>Dewaelheyns Peter</v>
      </c>
      <c r="C91" s="47">
        <f>okt!I25</f>
        <v>0</v>
      </c>
    </row>
    <row r="92" spans="1:3" ht="20.25" x14ac:dyDescent="0.3">
      <c r="A92" s="45">
        <f t="shared" si="2"/>
        <v>83</v>
      </c>
      <c r="B92" s="48" t="str">
        <f>okt!A39</f>
        <v>Hombroek Cyriel</v>
      </c>
      <c r="C92" s="47">
        <f>okt!I39</f>
        <v>0</v>
      </c>
    </row>
    <row r="93" spans="1:3" ht="20.25" x14ac:dyDescent="0.3">
      <c r="A93" s="45">
        <f t="shared" si="2"/>
        <v>83</v>
      </c>
      <c r="B93" s="48" t="str">
        <f>okt!A41</f>
        <v>Hombroux Bart</v>
      </c>
      <c r="C93" s="47">
        <f>okt!I41</f>
        <v>0</v>
      </c>
    </row>
    <row r="94" spans="1:3" ht="20.25" x14ac:dyDescent="0.3">
      <c r="A94" s="45">
        <f t="shared" si="2"/>
        <v>83</v>
      </c>
      <c r="B94" s="48" t="str">
        <f>okt!A47</f>
        <v>Knops Rudi</v>
      </c>
      <c r="C94" s="47">
        <f>okt!I47</f>
        <v>0</v>
      </c>
    </row>
    <row r="95" spans="1:3" ht="20.25" x14ac:dyDescent="0.3">
      <c r="A95" s="45">
        <f t="shared" si="2"/>
        <v>83</v>
      </c>
      <c r="B95" s="48" t="str">
        <f>okt!A49</f>
        <v>Lenaerts Annick</v>
      </c>
      <c r="C95" s="47">
        <f>okt!I49</f>
        <v>0</v>
      </c>
    </row>
    <row r="96" spans="1:3" ht="20.25" x14ac:dyDescent="0.3">
      <c r="A96" s="45">
        <f t="shared" si="2"/>
        <v>83</v>
      </c>
      <c r="B96" s="48" t="str">
        <f>okt!A50</f>
        <v>Linnekens Johny</v>
      </c>
      <c r="C96" s="47">
        <f>okt!I50</f>
        <v>0</v>
      </c>
    </row>
    <row r="97" spans="1:3" ht="20.25" x14ac:dyDescent="0.3">
      <c r="A97" s="45">
        <f t="shared" si="2"/>
        <v>83</v>
      </c>
      <c r="B97" s="48" t="str">
        <f>okt!A59</f>
        <v>Mombaers Dirk</v>
      </c>
      <c r="C97" s="47">
        <f>okt!I59</f>
        <v>0</v>
      </c>
    </row>
    <row r="98" spans="1:3" ht="20.25" x14ac:dyDescent="0.3">
      <c r="A98" s="45">
        <f t="shared" si="2"/>
        <v>83</v>
      </c>
      <c r="B98" s="48" t="str">
        <f>okt!A61</f>
        <v>Moreau Kim</v>
      </c>
      <c r="C98" s="47">
        <f>okt!I61</f>
        <v>0</v>
      </c>
    </row>
    <row r="99" spans="1:3" ht="20.25" x14ac:dyDescent="0.3">
      <c r="A99" s="45">
        <f t="shared" si="2"/>
        <v>83</v>
      </c>
      <c r="B99" s="48" t="str">
        <f>okt!A65</f>
        <v>Raickman Guy</v>
      </c>
      <c r="C99" s="47">
        <f>okt!I65</f>
        <v>0</v>
      </c>
    </row>
    <row r="100" spans="1:3" ht="20.25" x14ac:dyDescent="0.3">
      <c r="A100" s="45">
        <f t="shared" ref="A100:A106" si="3">RANK(C100,$B$4:$C$106,0)</f>
        <v>83</v>
      </c>
      <c r="B100" s="48" t="str">
        <f>okt!A75</f>
        <v>Serron Guy</v>
      </c>
      <c r="C100" s="47">
        <f>okt!I75</f>
        <v>0</v>
      </c>
    </row>
    <row r="101" spans="1:3" ht="20.25" x14ac:dyDescent="0.3">
      <c r="A101" s="45">
        <f t="shared" si="3"/>
        <v>83</v>
      </c>
      <c r="B101" s="48" t="str">
        <f>okt!A78</f>
        <v>Simons Marc</v>
      </c>
      <c r="C101" s="47">
        <f>okt!I78</f>
        <v>0</v>
      </c>
    </row>
    <row r="102" spans="1:3" ht="20.25" x14ac:dyDescent="0.3">
      <c r="A102" s="45">
        <f t="shared" si="3"/>
        <v>83</v>
      </c>
      <c r="B102" s="48" t="str">
        <f>okt!A93</f>
        <v>Ulens Benny</v>
      </c>
      <c r="C102" s="47">
        <f>okt!I93</f>
        <v>0</v>
      </c>
    </row>
    <row r="103" spans="1:3" ht="20.25" x14ac:dyDescent="0.3">
      <c r="A103" s="45">
        <f t="shared" si="3"/>
        <v>83</v>
      </c>
      <c r="B103" s="48" t="str">
        <f>okt!A96</f>
        <v>Van Ceulebroeck Ayrton</v>
      </c>
      <c r="C103" s="47">
        <f>okt!I96</f>
        <v>0</v>
      </c>
    </row>
    <row r="104" spans="1:3" ht="20.25" x14ac:dyDescent="0.3">
      <c r="A104" s="45">
        <f t="shared" si="3"/>
        <v>83</v>
      </c>
      <c r="B104" s="48" t="str">
        <f>okt!A97</f>
        <v>Van Ceulebroeck Luc</v>
      </c>
      <c r="C104" s="47">
        <f>okt!I97</f>
        <v>0</v>
      </c>
    </row>
    <row r="105" spans="1:3" ht="20.25" x14ac:dyDescent="0.3">
      <c r="A105" s="45">
        <f t="shared" si="3"/>
        <v>83</v>
      </c>
      <c r="B105" s="48" t="str">
        <f>okt!A99</f>
        <v>Vandermeulen Irma</v>
      </c>
      <c r="C105" s="47">
        <f>okt!I99</f>
        <v>0</v>
      </c>
    </row>
    <row r="106" spans="1:3" ht="20.25" x14ac:dyDescent="0.3">
      <c r="A106" s="45">
        <f t="shared" si="3"/>
        <v>83</v>
      </c>
      <c r="B106" s="48" t="str">
        <f>okt!A101</f>
        <v>Vanhelmont Peter</v>
      </c>
      <c r="C106" s="47">
        <f>okt!I101</f>
        <v>0</v>
      </c>
    </row>
  </sheetData>
  <sortState ref="A4:C106">
    <sortCondition ref="A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zoomScale="130" zoomScaleNormal="130" workbookViewId="0">
      <pane ySplit="3" topLeftCell="A4" activePane="bottomLeft" state="frozen"/>
      <selection activeCell="K94" sqref="K94:N94"/>
      <selection pane="bottomLeft"/>
    </sheetView>
  </sheetViews>
  <sheetFormatPr defaultRowHeight="12.75" x14ac:dyDescent="0.2"/>
  <cols>
    <col min="1" max="1" width="18.28515625" customWidth="1"/>
    <col min="2" max="7" width="4" customWidth="1"/>
    <col min="8" max="11" width="5.7109375" customWidth="1"/>
  </cols>
  <sheetData>
    <row r="1" spans="1:11" ht="27.75" customHeight="1" thickBot="1" x14ac:dyDescent="0.3">
      <c r="A1" s="27" t="s">
        <v>142</v>
      </c>
      <c r="K1" s="28" t="s">
        <v>32</v>
      </c>
    </row>
    <row r="2" spans="1:11" s="1" customFormat="1" ht="48.75" customHeight="1" x14ac:dyDescent="0.2">
      <c r="A2" s="13"/>
      <c r="B2" s="14" t="s">
        <v>1</v>
      </c>
      <c r="C2" s="14" t="s">
        <v>2</v>
      </c>
      <c r="D2" s="14" t="s">
        <v>1</v>
      </c>
      <c r="E2" s="14" t="s">
        <v>2</v>
      </c>
      <c r="F2" s="14" t="s">
        <v>1</v>
      </c>
      <c r="G2" s="14" t="s">
        <v>2</v>
      </c>
      <c r="H2" s="88" t="s">
        <v>147</v>
      </c>
      <c r="I2" s="90" t="s">
        <v>35</v>
      </c>
      <c r="J2" s="84" t="s">
        <v>33</v>
      </c>
      <c r="K2" s="86" t="s">
        <v>34</v>
      </c>
    </row>
    <row r="3" spans="1:11" ht="18" customHeight="1" thickBot="1" x14ac:dyDescent="0.25">
      <c r="A3" s="10"/>
      <c r="B3" s="5">
        <v>13</v>
      </c>
      <c r="C3" s="5">
        <v>14</v>
      </c>
      <c r="D3" s="5">
        <v>20</v>
      </c>
      <c r="E3" s="5">
        <v>21</v>
      </c>
      <c r="F3" s="5">
        <v>27</v>
      </c>
      <c r="G3" s="5">
        <v>28</v>
      </c>
      <c r="H3" s="89"/>
      <c r="I3" s="91"/>
      <c r="J3" s="85"/>
      <c r="K3" s="87"/>
    </row>
    <row r="4" spans="1:11" x14ac:dyDescent="0.2">
      <c r="A4" s="11" t="s">
        <v>95</v>
      </c>
      <c r="B4" s="52"/>
      <c r="C4" s="52"/>
      <c r="D4" s="52"/>
      <c r="E4" s="52">
        <v>62</v>
      </c>
      <c r="F4" s="52"/>
      <c r="G4" s="53">
        <v>62</v>
      </c>
      <c r="H4" s="54">
        <f>COUNT(C4,E4,G4)</f>
        <v>2</v>
      </c>
      <c r="I4" s="55">
        <f>SUM(H4)</f>
        <v>2</v>
      </c>
      <c r="J4" s="56">
        <f>SUM(B4:G4)</f>
        <v>124</v>
      </c>
      <c r="K4" s="57">
        <f>SUM(J4)</f>
        <v>124</v>
      </c>
    </row>
    <row r="5" spans="1:11" x14ac:dyDescent="0.2">
      <c r="A5" s="11" t="s">
        <v>4</v>
      </c>
      <c r="B5" s="52"/>
      <c r="C5" s="52"/>
      <c r="D5" s="52"/>
      <c r="E5" s="52"/>
      <c r="F5" s="52"/>
      <c r="G5" s="53"/>
      <c r="H5" s="54">
        <f t="shared" ref="H5:H64" si="0">COUNT(C5,E5,G5)</f>
        <v>0</v>
      </c>
      <c r="I5" s="55">
        <f t="shared" ref="I5:I60" si="1">SUM(H5)</f>
        <v>0</v>
      </c>
      <c r="J5" s="56">
        <f t="shared" ref="J5:J64" si="2">SUM(B5:G5)</f>
        <v>0</v>
      </c>
      <c r="K5" s="57">
        <f t="shared" ref="K5:K60" si="3">SUM(J5)</f>
        <v>0</v>
      </c>
    </row>
    <row r="6" spans="1:11" x14ac:dyDescent="0.2">
      <c r="A6" s="11" t="s">
        <v>27</v>
      </c>
      <c r="B6" s="52"/>
      <c r="C6" s="52"/>
      <c r="D6" s="52"/>
      <c r="E6" s="52"/>
      <c r="F6" s="52"/>
      <c r="G6" s="53"/>
      <c r="H6" s="54">
        <f t="shared" si="0"/>
        <v>0</v>
      </c>
      <c r="I6" s="55">
        <f t="shared" si="1"/>
        <v>0</v>
      </c>
      <c r="J6" s="56">
        <f t="shared" si="2"/>
        <v>0</v>
      </c>
      <c r="K6" s="57">
        <f t="shared" si="3"/>
        <v>0</v>
      </c>
    </row>
    <row r="7" spans="1:11" x14ac:dyDescent="0.2">
      <c r="A7" s="11" t="s">
        <v>72</v>
      </c>
      <c r="B7" s="52"/>
      <c r="C7" s="52"/>
      <c r="D7" s="52"/>
      <c r="E7" s="52"/>
      <c r="F7" s="52"/>
      <c r="G7" s="53"/>
      <c r="H7" s="54">
        <f t="shared" si="0"/>
        <v>0</v>
      </c>
      <c r="I7" s="55">
        <f t="shared" si="1"/>
        <v>0</v>
      </c>
      <c r="J7" s="56">
        <f t="shared" si="2"/>
        <v>0</v>
      </c>
      <c r="K7" s="57">
        <f t="shared" si="3"/>
        <v>0</v>
      </c>
    </row>
    <row r="8" spans="1:11" x14ac:dyDescent="0.2">
      <c r="A8" s="11" t="s">
        <v>64</v>
      </c>
      <c r="B8" s="52"/>
      <c r="C8" s="52"/>
      <c r="D8" s="52"/>
      <c r="E8" s="52"/>
      <c r="F8" s="52"/>
      <c r="G8" s="53"/>
      <c r="H8" s="54">
        <f t="shared" si="0"/>
        <v>0</v>
      </c>
      <c r="I8" s="55">
        <f t="shared" si="1"/>
        <v>0</v>
      </c>
      <c r="J8" s="56">
        <f t="shared" si="2"/>
        <v>0</v>
      </c>
      <c r="K8" s="57">
        <f t="shared" si="3"/>
        <v>0</v>
      </c>
    </row>
    <row r="9" spans="1:11" x14ac:dyDescent="0.2">
      <c r="A9" s="11" t="s">
        <v>69</v>
      </c>
      <c r="B9" s="52"/>
      <c r="C9" s="52"/>
      <c r="D9" s="52"/>
      <c r="E9" s="52"/>
      <c r="F9" s="52"/>
      <c r="G9" s="53"/>
      <c r="H9" s="54">
        <f t="shared" si="0"/>
        <v>0</v>
      </c>
      <c r="I9" s="55">
        <f t="shared" si="1"/>
        <v>0</v>
      </c>
      <c r="J9" s="56">
        <f t="shared" si="2"/>
        <v>0</v>
      </c>
      <c r="K9" s="57">
        <f t="shared" si="3"/>
        <v>0</v>
      </c>
    </row>
    <row r="10" spans="1:11" x14ac:dyDescent="0.2">
      <c r="A10" s="11" t="s">
        <v>5</v>
      </c>
      <c r="B10" s="52"/>
      <c r="C10" s="52"/>
      <c r="D10" s="52"/>
      <c r="E10" s="52"/>
      <c r="F10" s="52"/>
      <c r="G10" s="53"/>
      <c r="H10" s="54">
        <f t="shared" si="0"/>
        <v>0</v>
      </c>
      <c r="I10" s="55">
        <f t="shared" si="1"/>
        <v>0</v>
      </c>
      <c r="J10" s="56">
        <f t="shared" si="2"/>
        <v>0</v>
      </c>
      <c r="K10" s="57">
        <f t="shared" si="3"/>
        <v>0</v>
      </c>
    </row>
    <row r="11" spans="1:11" x14ac:dyDescent="0.2">
      <c r="A11" s="11" t="s">
        <v>67</v>
      </c>
      <c r="B11" s="52"/>
      <c r="C11" s="52"/>
      <c r="D11" s="52"/>
      <c r="E11" s="52"/>
      <c r="F11" s="52"/>
      <c r="G11" s="53">
        <v>62</v>
      </c>
      <c r="H11" s="54">
        <f t="shared" si="0"/>
        <v>1</v>
      </c>
      <c r="I11" s="55">
        <f t="shared" si="1"/>
        <v>1</v>
      </c>
      <c r="J11" s="56">
        <f t="shared" si="2"/>
        <v>62</v>
      </c>
      <c r="K11" s="57">
        <f t="shared" si="3"/>
        <v>62</v>
      </c>
    </row>
    <row r="12" spans="1:11" x14ac:dyDescent="0.2">
      <c r="A12" s="11" t="s">
        <v>51</v>
      </c>
      <c r="B12" s="52"/>
      <c r="C12" s="52"/>
      <c r="D12" s="52"/>
      <c r="E12" s="52"/>
      <c r="F12" s="52">
        <v>76</v>
      </c>
      <c r="G12" s="53">
        <v>62</v>
      </c>
      <c r="H12" s="54">
        <f t="shared" si="0"/>
        <v>1</v>
      </c>
      <c r="I12" s="55">
        <f t="shared" si="1"/>
        <v>1</v>
      </c>
      <c r="J12" s="56">
        <f t="shared" si="2"/>
        <v>138</v>
      </c>
      <c r="K12" s="57">
        <f t="shared" si="3"/>
        <v>138</v>
      </c>
    </row>
    <row r="13" spans="1:11" x14ac:dyDescent="0.2">
      <c r="A13" s="11" t="s">
        <v>55</v>
      </c>
      <c r="B13" s="52"/>
      <c r="C13" s="52"/>
      <c r="D13" s="52"/>
      <c r="E13" s="52"/>
      <c r="F13" s="52">
        <v>81</v>
      </c>
      <c r="G13" s="53">
        <v>62</v>
      </c>
      <c r="H13" s="54">
        <f t="shared" si="0"/>
        <v>1</v>
      </c>
      <c r="I13" s="55">
        <f t="shared" si="1"/>
        <v>1</v>
      </c>
      <c r="J13" s="56">
        <f t="shared" si="2"/>
        <v>143</v>
      </c>
      <c r="K13" s="57">
        <f t="shared" si="3"/>
        <v>143</v>
      </c>
    </row>
    <row r="14" spans="1:11" x14ac:dyDescent="0.2">
      <c r="A14" s="11" t="s">
        <v>52</v>
      </c>
      <c r="B14" s="52"/>
      <c r="C14" s="52"/>
      <c r="D14" s="52"/>
      <c r="E14" s="52">
        <v>62</v>
      </c>
      <c r="F14" s="52"/>
      <c r="G14" s="53">
        <v>62</v>
      </c>
      <c r="H14" s="54">
        <f t="shared" si="0"/>
        <v>2</v>
      </c>
      <c r="I14" s="55">
        <f t="shared" si="1"/>
        <v>2</v>
      </c>
      <c r="J14" s="56">
        <f t="shared" si="2"/>
        <v>124</v>
      </c>
      <c r="K14" s="57">
        <f t="shared" si="3"/>
        <v>124</v>
      </c>
    </row>
    <row r="15" spans="1:11" x14ac:dyDescent="0.2">
      <c r="A15" s="11" t="s">
        <v>60</v>
      </c>
      <c r="B15" s="52"/>
      <c r="C15" s="52"/>
      <c r="D15" s="52"/>
      <c r="E15" s="52"/>
      <c r="F15" s="52">
        <v>81</v>
      </c>
      <c r="G15" s="53">
        <v>62</v>
      </c>
      <c r="H15" s="54">
        <f t="shared" si="0"/>
        <v>1</v>
      </c>
      <c r="I15" s="55">
        <f t="shared" si="1"/>
        <v>1</v>
      </c>
      <c r="J15" s="56">
        <f t="shared" si="2"/>
        <v>143</v>
      </c>
      <c r="K15" s="57">
        <f t="shared" si="3"/>
        <v>143</v>
      </c>
    </row>
    <row r="16" spans="1:11" x14ac:dyDescent="0.2">
      <c r="A16" s="11" t="s">
        <v>157</v>
      </c>
      <c r="B16" s="52"/>
      <c r="C16" s="52"/>
      <c r="D16" s="52"/>
      <c r="E16" s="52"/>
      <c r="F16" s="52"/>
      <c r="G16" s="53"/>
      <c r="H16" s="54">
        <f t="shared" ref="H16" si="4">COUNT(C16,E16,G16)</f>
        <v>0</v>
      </c>
      <c r="I16" s="55">
        <f t="shared" ref="I16" si="5">SUM(H16)</f>
        <v>0</v>
      </c>
      <c r="J16" s="56">
        <f t="shared" ref="J16" si="6">SUM(B16:G16)</f>
        <v>0</v>
      </c>
      <c r="K16" s="57">
        <f t="shared" ref="K16" si="7">SUM(J16)</f>
        <v>0</v>
      </c>
    </row>
    <row r="17" spans="1:11" x14ac:dyDescent="0.2">
      <c r="A17" s="11" t="s">
        <v>132</v>
      </c>
      <c r="B17" s="52"/>
      <c r="C17" s="52"/>
      <c r="D17" s="52"/>
      <c r="E17" s="52"/>
      <c r="F17" s="52">
        <v>76</v>
      </c>
      <c r="G17" s="53">
        <v>62</v>
      </c>
      <c r="H17" s="54">
        <f t="shared" si="0"/>
        <v>1</v>
      </c>
      <c r="I17" s="55">
        <f t="shared" ref="I17:I18" si="8">SUM(H17)</f>
        <v>1</v>
      </c>
      <c r="J17" s="56">
        <f t="shared" si="2"/>
        <v>138</v>
      </c>
      <c r="K17" s="57">
        <f t="shared" ref="K17:K18" si="9">SUM(J17)</f>
        <v>138</v>
      </c>
    </row>
    <row r="18" spans="1:11" x14ac:dyDescent="0.2">
      <c r="A18" s="11" t="s">
        <v>75</v>
      </c>
      <c r="B18" s="52"/>
      <c r="C18" s="52"/>
      <c r="D18" s="52"/>
      <c r="E18" s="52"/>
      <c r="F18" s="52"/>
      <c r="G18" s="53"/>
      <c r="H18" s="54">
        <f t="shared" si="0"/>
        <v>0</v>
      </c>
      <c r="I18" s="55">
        <f t="shared" si="8"/>
        <v>0</v>
      </c>
      <c r="J18" s="56">
        <f t="shared" si="2"/>
        <v>0</v>
      </c>
      <c r="K18" s="57">
        <f t="shared" si="9"/>
        <v>0</v>
      </c>
    </row>
    <row r="19" spans="1:11" x14ac:dyDescent="0.2">
      <c r="A19" s="11" t="s">
        <v>108</v>
      </c>
      <c r="B19" s="52"/>
      <c r="C19" s="52"/>
      <c r="D19" s="52"/>
      <c r="E19" s="52"/>
      <c r="F19" s="52"/>
      <c r="G19" s="53"/>
      <c r="H19" s="54">
        <f t="shared" si="0"/>
        <v>0</v>
      </c>
      <c r="I19" s="55">
        <f t="shared" si="1"/>
        <v>0</v>
      </c>
      <c r="J19" s="56">
        <f t="shared" si="2"/>
        <v>0</v>
      </c>
      <c r="K19" s="57">
        <f t="shared" si="3"/>
        <v>0</v>
      </c>
    </row>
    <row r="20" spans="1:11" x14ac:dyDescent="0.2">
      <c r="A20" s="11" t="s">
        <v>6</v>
      </c>
      <c r="B20" s="52"/>
      <c r="C20" s="52"/>
      <c r="D20" s="52"/>
      <c r="E20" s="52"/>
      <c r="F20" s="52"/>
      <c r="G20" s="53"/>
      <c r="H20" s="54">
        <f t="shared" si="0"/>
        <v>0</v>
      </c>
      <c r="I20" s="55">
        <f t="shared" si="1"/>
        <v>0</v>
      </c>
      <c r="J20" s="56">
        <f t="shared" si="2"/>
        <v>0</v>
      </c>
      <c r="K20" s="57">
        <f t="shared" si="3"/>
        <v>0</v>
      </c>
    </row>
    <row r="21" spans="1:11" x14ac:dyDescent="0.2">
      <c r="A21" s="11" t="s">
        <v>81</v>
      </c>
      <c r="B21" s="52"/>
      <c r="C21" s="52"/>
      <c r="D21" s="52"/>
      <c r="E21" s="52"/>
      <c r="F21" s="52"/>
      <c r="G21" s="53"/>
      <c r="H21" s="54">
        <f t="shared" si="0"/>
        <v>0</v>
      </c>
      <c r="I21" s="55">
        <f t="shared" si="1"/>
        <v>0</v>
      </c>
      <c r="J21" s="56">
        <f t="shared" si="2"/>
        <v>0</v>
      </c>
      <c r="K21" s="57">
        <f t="shared" si="3"/>
        <v>0</v>
      </c>
    </row>
    <row r="22" spans="1:11" x14ac:dyDescent="0.2">
      <c r="A22" s="11" t="s">
        <v>93</v>
      </c>
      <c r="B22" s="52"/>
      <c r="C22" s="52"/>
      <c r="D22" s="52"/>
      <c r="E22" s="52"/>
      <c r="F22" s="52"/>
      <c r="G22" s="53"/>
      <c r="H22" s="54">
        <f t="shared" si="0"/>
        <v>0</v>
      </c>
      <c r="I22" s="55">
        <f t="shared" si="1"/>
        <v>0</v>
      </c>
      <c r="J22" s="56">
        <f t="shared" si="2"/>
        <v>0</v>
      </c>
      <c r="K22" s="57">
        <f t="shared" si="3"/>
        <v>0</v>
      </c>
    </row>
    <row r="23" spans="1:11" x14ac:dyDescent="0.2">
      <c r="A23" s="11" t="s">
        <v>7</v>
      </c>
      <c r="B23" s="52"/>
      <c r="C23" s="52"/>
      <c r="D23" s="52">
        <v>75</v>
      </c>
      <c r="E23" s="52">
        <v>62</v>
      </c>
      <c r="F23" s="52">
        <v>81</v>
      </c>
      <c r="G23" s="53">
        <v>62</v>
      </c>
      <c r="H23" s="54">
        <f t="shared" si="0"/>
        <v>2</v>
      </c>
      <c r="I23" s="55">
        <f t="shared" si="1"/>
        <v>2</v>
      </c>
      <c r="J23" s="56">
        <f t="shared" si="2"/>
        <v>280</v>
      </c>
      <c r="K23" s="57">
        <f t="shared" si="3"/>
        <v>280</v>
      </c>
    </row>
    <row r="24" spans="1:11" x14ac:dyDescent="0.2">
      <c r="A24" s="11" t="s">
        <v>98</v>
      </c>
      <c r="B24" s="52"/>
      <c r="C24" s="52"/>
      <c r="D24" s="52"/>
      <c r="E24" s="52"/>
      <c r="F24" s="52"/>
      <c r="G24" s="53"/>
      <c r="H24" s="54">
        <f t="shared" si="0"/>
        <v>0</v>
      </c>
      <c r="I24" s="55">
        <f t="shared" si="1"/>
        <v>0</v>
      </c>
      <c r="J24" s="56">
        <f t="shared" si="2"/>
        <v>0</v>
      </c>
      <c r="K24" s="57">
        <f t="shared" si="3"/>
        <v>0</v>
      </c>
    </row>
    <row r="25" spans="1:11" x14ac:dyDescent="0.2">
      <c r="A25" s="11" t="s">
        <v>30</v>
      </c>
      <c r="B25" s="52"/>
      <c r="C25" s="52"/>
      <c r="D25" s="52"/>
      <c r="E25" s="52"/>
      <c r="F25" s="52"/>
      <c r="G25" s="53"/>
      <c r="H25" s="54">
        <f t="shared" si="0"/>
        <v>0</v>
      </c>
      <c r="I25" s="55">
        <f t="shared" si="1"/>
        <v>0</v>
      </c>
      <c r="J25" s="56">
        <f t="shared" si="2"/>
        <v>0</v>
      </c>
      <c r="K25" s="57">
        <f t="shared" si="3"/>
        <v>0</v>
      </c>
    </row>
    <row r="26" spans="1:11" x14ac:dyDescent="0.2">
      <c r="A26" s="11" t="s">
        <v>114</v>
      </c>
      <c r="B26" s="52"/>
      <c r="C26" s="52"/>
      <c r="D26" s="52"/>
      <c r="E26" s="52">
        <v>52</v>
      </c>
      <c r="F26" s="52">
        <v>76</v>
      </c>
      <c r="G26" s="53">
        <v>51</v>
      </c>
      <c r="H26" s="54">
        <f t="shared" si="0"/>
        <v>2</v>
      </c>
      <c r="I26" s="55">
        <f t="shared" si="1"/>
        <v>2</v>
      </c>
      <c r="J26" s="56">
        <f t="shared" si="2"/>
        <v>179</v>
      </c>
      <c r="K26" s="57">
        <f t="shared" si="3"/>
        <v>179</v>
      </c>
    </row>
    <row r="27" spans="1:11" x14ac:dyDescent="0.2">
      <c r="A27" s="11" t="s">
        <v>76</v>
      </c>
      <c r="B27" s="52"/>
      <c r="C27" s="52"/>
      <c r="D27" s="52"/>
      <c r="E27" s="52"/>
      <c r="F27" s="52"/>
      <c r="G27" s="53"/>
      <c r="H27" s="54">
        <f t="shared" si="0"/>
        <v>0</v>
      </c>
      <c r="I27" s="55">
        <f t="shared" si="1"/>
        <v>0</v>
      </c>
      <c r="J27" s="56">
        <f t="shared" si="2"/>
        <v>0</v>
      </c>
      <c r="K27" s="57">
        <f t="shared" si="3"/>
        <v>0</v>
      </c>
    </row>
    <row r="28" spans="1:11" x14ac:dyDescent="0.2">
      <c r="A28" s="11" t="s">
        <v>77</v>
      </c>
      <c r="B28" s="52"/>
      <c r="C28" s="52"/>
      <c r="D28" s="52"/>
      <c r="E28" s="52"/>
      <c r="F28" s="52">
        <v>76</v>
      </c>
      <c r="G28" s="53">
        <v>62</v>
      </c>
      <c r="H28" s="54">
        <f t="shared" si="0"/>
        <v>1</v>
      </c>
      <c r="I28" s="55">
        <f t="shared" si="1"/>
        <v>1</v>
      </c>
      <c r="J28" s="56">
        <f t="shared" si="2"/>
        <v>138</v>
      </c>
      <c r="K28" s="57">
        <f t="shared" si="3"/>
        <v>138</v>
      </c>
    </row>
    <row r="29" spans="1:11" x14ac:dyDescent="0.2">
      <c r="A29" s="11" t="s">
        <v>8</v>
      </c>
      <c r="B29" s="52"/>
      <c r="C29" s="52"/>
      <c r="D29" s="52"/>
      <c r="E29" s="52"/>
      <c r="F29" s="52">
        <v>76</v>
      </c>
      <c r="G29" s="53">
        <v>62</v>
      </c>
      <c r="H29" s="54">
        <f t="shared" si="0"/>
        <v>1</v>
      </c>
      <c r="I29" s="55">
        <f t="shared" si="1"/>
        <v>1</v>
      </c>
      <c r="J29" s="56">
        <f t="shared" si="2"/>
        <v>138</v>
      </c>
      <c r="K29" s="57">
        <f t="shared" si="3"/>
        <v>138</v>
      </c>
    </row>
    <row r="30" spans="1:11" x14ac:dyDescent="0.2">
      <c r="A30" s="11" t="s">
        <v>9</v>
      </c>
      <c r="B30" s="52"/>
      <c r="C30" s="52"/>
      <c r="D30" s="52"/>
      <c r="E30" s="52"/>
      <c r="F30" s="52"/>
      <c r="G30" s="53"/>
      <c r="H30" s="54">
        <f t="shared" si="0"/>
        <v>0</v>
      </c>
      <c r="I30" s="55">
        <f t="shared" ref="I30:I35" si="10">SUM(H30)</f>
        <v>0</v>
      </c>
      <c r="J30" s="56">
        <f t="shared" si="2"/>
        <v>0</v>
      </c>
      <c r="K30" s="57">
        <f t="shared" ref="K30:K35" si="11">SUM(J30)</f>
        <v>0</v>
      </c>
    </row>
    <row r="31" spans="1:11" x14ac:dyDescent="0.2">
      <c r="A31" s="11" t="s">
        <v>159</v>
      </c>
      <c r="B31" s="52"/>
      <c r="C31" s="52"/>
      <c r="D31" s="52"/>
      <c r="E31" s="52"/>
      <c r="F31" s="52"/>
      <c r="G31" s="53">
        <v>51</v>
      </c>
      <c r="H31" s="54">
        <f t="shared" ref="H31" si="12">COUNT(C31,E31,G31)</f>
        <v>1</v>
      </c>
      <c r="I31" s="55">
        <f t="shared" ref="I31" si="13">SUM(H31)</f>
        <v>1</v>
      </c>
      <c r="J31" s="56">
        <f t="shared" ref="J31" si="14">SUM(B31:G31)</f>
        <v>51</v>
      </c>
      <c r="K31" s="57">
        <f t="shared" ref="K31" si="15">SUM(J31)</f>
        <v>51</v>
      </c>
    </row>
    <row r="32" spans="1:11" x14ac:dyDescent="0.2">
      <c r="A32" s="11" t="s">
        <v>10</v>
      </c>
      <c r="B32" s="52"/>
      <c r="C32" s="52"/>
      <c r="D32" s="52"/>
      <c r="E32" s="52"/>
      <c r="F32" s="52">
        <v>81</v>
      </c>
      <c r="G32" s="53">
        <v>62</v>
      </c>
      <c r="H32" s="54">
        <f t="shared" si="0"/>
        <v>1</v>
      </c>
      <c r="I32" s="55">
        <f>SUM(H32)</f>
        <v>1</v>
      </c>
      <c r="J32" s="56">
        <f t="shared" si="2"/>
        <v>143</v>
      </c>
      <c r="K32" s="57">
        <f>SUM(J32)</f>
        <v>143</v>
      </c>
    </row>
    <row r="33" spans="1:11" x14ac:dyDescent="0.2">
      <c r="A33" s="11" t="s">
        <v>117</v>
      </c>
      <c r="B33" s="52"/>
      <c r="C33" s="52"/>
      <c r="D33" s="52"/>
      <c r="E33" s="52"/>
      <c r="F33" s="52"/>
      <c r="G33" s="53">
        <v>62</v>
      </c>
      <c r="H33" s="54">
        <f t="shared" si="0"/>
        <v>1</v>
      </c>
      <c r="I33" s="55">
        <f>SUM(H33)</f>
        <v>1</v>
      </c>
      <c r="J33" s="56">
        <f t="shared" si="2"/>
        <v>62</v>
      </c>
      <c r="K33" s="57">
        <f>SUM(J33)</f>
        <v>62</v>
      </c>
    </row>
    <row r="34" spans="1:11" x14ac:dyDescent="0.2">
      <c r="A34" s="22" t="s">
        <v>90</v>
      </c>
      <c r="B34" s="52"/>
      <c r="C34" s="52"/>
      <c r="D34" s="52">
        <v>75</v>
      </c>
      <c r="E34" s="52">
        <v>62</v>
      </c>
      <c r="F34" s="52">
        <v>81</v>
      </c>
      <c r="G34" s="53">
        <v>62</v>
      </c>
      <c r="H34" s="54">
        <f t="shared" si="0"/>
        <v>2</v>
      </c>
      <c r="I34" s="55">
        <f>SUM(H34)</f>
        <v>2</v>
      </c>
      <c r="J34" s="56">
        <f t="shared" si="2"/>
        <v>280</v>
      </c>
      <c r="K34" s="57">
        <f>SUM(J34)</f>
        <v>280</v>
      </c>
    </row>
    <row r="35" spans="1:11" x14ac:dyDescent="0.2">
      <c r="A35" s="22" t="s">
        <v>107</v>
      </c>
      <c r="B35" s="52"/>
      <c r="C35" s="52"/>
      <c r="D35" s="52"/>
      <c r="E35" s="52"/>
      <c r="F35" s="52"/>
      <c r="G35" s="53"/>
      <c r="H35" s="54">
        <f t="shared" si="0"/>
        <v>0</v>
      </c>
      <c r="I35" s="55">
        <f t="shared" si="10"/>
        <v>0</v>
      </c>
      <c r="J35" s="56">
        <f t="shared" si="2"/>
        <v>0</v>
      </c>
      <c r="K35" s="57">
        <f t="shared" si="11"/>
        <v>0</v>
      </c>
    </row>
    <row r="36" spans="1:11" x14ac:dyDescent="0.2">
      <c r="A36" s="22" t="s">
        <v>109</v>
      </c>
      <c r="B36" s="52"/>
      <c r="C36" s="52"/>
      <c r="D36" s="52"/>
      <c r="E36" s="52">
        <v>62</v>
      </c>
      <c r="F36" s="52"/>
      <c r="G36" s="53">
        <v>62</v>
      </c>
      <c r="H36" s="54">
        <f t="shared" si="0"/>
        <v>2</v>
      </c>
      <c r="I36" s="55">
        <f>SUM(H36)</f>
        <v>2</v>
      </c>
      <c r="J36" s="56">
        <f t="shared" si="2"/>
        <v>124</v>
      </c>
      <c r="K36" s="57">
        <f>SUM(J36)</f>
        <v>124</v>
      </c>
    </row>
    <row r="37" spans="1:11" x14ac:dyDescent="0.2">
      <c r="A37" s="22" t="s">
        <v>119</v>
      </c>
      <c r="B37" s="52"/>
      <c r="C37" s="52"/>
      <c r="D37" s="52"/>
      <c r="E37" s="52">
        <v>62</v>
      </c>
      <c r="F37" s="52">
        <v>81</v>
      </c>
      <c r="G37" s="53"/>
      <c r="H37" s="54">
        <f t="shared" si="0"/>
        <v>1</v>
      </c>
      <c r="I37" s="55">
        <f t="shared" ref="I37:I39" si="16">SUM(H37)</f>
        <v>1</v>
      </c>
      <c r="J37" s="56">
        <f t="shared" si="2"/>
        <v>143</v>
      </c>
      <c r="K37" s="57">
        <f t="shared" ref="K37:K40" si="17">SUM(J37)</f>
        <v>143</v>
      </c>
    </row>
    <row r="38" spans="1:11" x14ac:dyDescent="0.2">
      <c r="A38" s="22" t="s">
        <v>131</v>
      </c>
      <c r="B38" s="52"/>
      <c r="C38" s="52"/>
      <c r="D38" s="52"/>
      <c r="E38" s="52"/>
      <c r="F38" s="52"/>
      <c r="G38" s="53">
        <v>62</v>
      </c>
      <c r="H38" s="54">
        <f t="shared" si="0"/>
        <v>1</v>
      </c>
      <c r="I38" s="55">
        <f t="shared" si="16"/>
        <v>1</v>
      </c>
      <c r="J38" s="56">
        <f t="shared" si="2"/>
        <v>62</v>
      </c>
      <c r="K38" s="57">
        <f t="shared" si="17"/>
        <v>62</v>
      </c>
    </row>
    <row r="39" spans="1:11" x14ac:dyDescent="0.2">
      <c r="A39" s="22" t="s">
        <v>82</v>
      </c>
      <c r="B39" s="52"/>
      <c r="C39" s="52"/>
      <c r="D39" s="52"/>
      <c r="E39" s="52"/>
      <c r="F39" s="52"/>
      <c r="G39" s="53"/>
      <c r="H39" s="54">
        <f t="shared" si="0"/>
        <v>0</v>
      </c>
      <c r="I39" s="55">
        <f t="shared" si="16"/>
        <v>0</v>
      </c>
      <c r="J39" s="56">
        <f t="shared" si="2"/>
        <v>0</v>
      </c>
      <c r="K39" s="57">
        <f t="shared" si="17"/>
        <v>0</v>
      </c>
    </row>
    <row r="40" spans="1:11" x14ac:dyDescent="0.2">
      <c r="A40" s="22" t="s">
        <v>103</v>
      </c>
      <c r="B40" s="52"/>
      <c r="C40" s="52"/>
      <c r="D40" s="52"/>
      <c r="E40" s="52"/>
      <c r="F40" s="52"/>
      <c r="G40" s="53">
        <v>62</v>
      </c>
      <c r="H40" s="54">
        <f t="shared" si="0"/>
        <v>1</v>
      </c>
      <c r="I40" s="55">
        <f t="shared" si="1"/>
        <v>1</v>
      </c>
      <c r="J40" s="56">
        <f t="shared" si="2"/>
        <v>62</v>
      </c>
      <c r="K40" s="57">
        <f t="shared" si="17"/>
        <v>62</v>
      </c>
    </row>
    <row r="41" spans="1:11" x14ac:dyDescent="0.2">
      <c r="A41" s="11" t="s">
        <v>11</v>
      </c>
      <c r="B41" s="52"/>
      <c r="C41" s="52"/>
      <c r="D41" s="52"/>
      <c r="E41" s="52"/>
      <c r="F41" s="52"/>
      <c r="G41" s="53"/>
      <c r="H41" s="54">
        <f t="shared" si="0"/>
        <v>0</v>
      </c>
      <c r="I41" s="55">
        <f t="shared" si="1"/>
        <v>0</v>
      </c>
      <c r="J41" s="56">
        <f t="shared" si="2"/>
        <v>0</v>
      </c>
      <c r="K41" s="57">
        <f t="shared" si="3"/>
        <v>0</v>
      </c>
    </row>
    <row r="42" spans="1:11" x14ac:dyDescent="0.2">
      <c r="A42" s="11" t="s">
        <v>87</v>
      </c>
      <c r="B42" s="52"/>
      <c r="C42" s="52"/>
      <c r="D42" s="52"/>
      <c r="E42" s="52"/>
      <c r="F42" s="52"/>
      <c r="G42" s="53"/>
      <c r="H42" s="54">
        <f t="shared" si="0"/>
        <v>0</v>
      </c>
      <c r="I42" s="55">
        <f t="shared" si="1"/>
        <v>0</v>
      </c>
      <c r="J42" s="56">
        <f t="shared" si="2"/>
        <v>0</v>
      </c>
      <c r="K42" s="57">
        <f t="shared" si="3"/>
        <v>0</v>
      </c>
    </row>
    <row r="43" spans="1:11" x14ac:dyDescent="0.2">
      <c r="A43" s="11" t="s">
        <v>12</v>
      </c>
      <c r="B43" s="52"/>
      <c r="C43" s="52"/>
      <c r="D43" s="52"/>
      <c r="E43" s="52"/>
      <c r="F43" s="52"/>
      <c r="G43" s="53"/>
      <c r="H43" s="54">
        <f t="shared" si="0"/>
        <v>0</v>
      </c>
      <c r="I43" s="55">
        <f t="shared" si="1"/>
        <v>0</v>
      </c>
      <c r="J43" s="56">
        <f t="shared" si="2"/>
        <v>0</v>
      </c>
      <c r="K43" s="57">
        <f t="shared" si="3"/>
        <v>0</v>
      </c>
    </row>
    <row r="44" spans="1:11" x14ac:dyDescent="0.2">
      <c r="A44" s="11" t="s">
        <v>58</v>
      </c>
      <c r="B44" s="52"/>
      <c r="C44" s="52"/>
      <c r="D44" s="52">
        <v>45</v>
      </c>
      <c r="E44" s="52"/>
      <c r="F44" s="52">
        <v>76</v>
      </c>
      <c r="G44" s="53"/>
      <c r="H44" s="54">
        <f t="shared" si="0"/>
        <v>0</v>
      </c>
      <c r="I44" s="55">
        <f t="shared" ref="I44:I47" si="18">SUM(H44)</f>
        <v>0</v>
      </c>
      <c r="J44" s="56">
        <f t="shared" si="2"/>
        <v>121</v>
      </c>
      <c r="K44" s="57">
        <f t="shared" ref="K44:K47" si="19">SUM(J44)</f>
        <v>121</v>
      </c>
    </row>
    <row r="45" spans="1:11" x14ac:dyDescent="0.2">
      <c r="A45" s="11" t="s">
        <v>129</v>
      </c>
      <c r="B45" s="52"/>
      <c r="C45" s="52"/>
      <c r="D45" s="52"/>
      <c r="E45" s="52"/>
      <c r="F45" s="52">
        <v>81</v>
      </c>
      <c r="G45" s="53"/>
      <c r="H45" s="54">
        <f t="shared" si="0"/>
        <v>0</v>
      </c>
      <c r="I45" s="55">
        <f t="shared" si="18"/>
        <v>0</v>
      </c>
      <c r="J45" s="56">
        <f t="shared" si="2"/>
        <v>81</v>
      </c>
      <c r="K45" s="57">
        <f t="shared" si="19"/>
        <v>81</v>
      </c>
    </row>
    <row r="46" spans="1:11" x14ac:dyDescent="0.2">
      <c r="A46" s="11" t="s">
        <v>91</v>
      </c>
      <c r="B46" s="52"/>
      <c r="C46" s="52"/>
      <c r="D46" s="52"/>
      <c r="E46" s="52">
        <v>62</v>
      </c>
      <c r="F46" s="52">
        <v>81</v>
      </c>
      <c r="G46" s="53">
        <v>62</v>
      </c>
      <c r="H46" s="54">
        <f t="shared" si="0"/>
        <v>2</v>
      </c>
      <c r="I46" s="55">
        <f t="shared" si="18"/>
        <v>2</v>
      </c>
      <c r="J46" s="56">
        <f t="shared" si="2"/>
        <v>205</v>
      </c>
      <c r="K46" s="57">
        <f t="shared" si="19"/>
        <v>205</v>
      </c>
    </row>
    <row r="47" spans="1:11" x14ac:dyDescent="0.2">
      <c r="A47" s="11" t="s">
        <v>130</v>
      </c>
      <c r="B47" s="52"/>
      <c r="C47" s="52"/>
      <c r="D47" s="52"/>
      <c r="E47" s="52"/>
      <c r="F47" s="52"/>
      <c r="G47" s="53"/>
      <c r="H47" s="54">
        <f t="shared" si="0"/>
        <v>0</v>
      </c>
      <c r="I47" s="55">
        <f t="shared" si="18"/>
        <v>0</v>
      </c>
      <c r="J47" s="56">
        <f t="shared" si="2"/>
        <v>0</v>
      </c>
      <c r="K47" s="57">
        <f t="shared" si="19"/>
        <v>0</v>
      </c>
    </row>
    <row r="48" spans="1:11" x14ac:dyDescent="0.2">
      <c r="A48" s="11" t="s">
        <v>29</v>
      </c>
      <c r="B48" s="52"/>
      <c r="C48" s="52"/>
      <c r="D48" s="52"/>
      <c r="E48" s="52"/>
      <c r="F48" s="52"/>
      <c r="G48" s="53"/>
      <c r="H48" s="54">
        <f t="shared" si="0"/>
        <v>0</v>
      </c>
      <c r="I48" s="55">
        <f t="shared" si="1"/>
        <v>0</v>
      </c>
      <c r="J48" s="56">
        <f t="shared" si="2"/>
        <v>0</v>
      </c>
      <c r="K48" s="57">
        <f t="shared" si="3"/>
        <v>0</v>
      </c>
    </row>
    <row r="49" spans="1:11" x14ac:dyDescent="0.2">
      <c r="A49" s="11" t="s">
        <v>73</v>
      </c>
      <c r="B49" s="52"/>
      <c r="C49" s="52"/>
      <c r="D49" s="52"/>
      <c r="E49" s="52"/>
      <c r="F49" s="52"/>
      <c r="G49" s="53"/>
      <c r="H49" s="54">
        <f t="shared" si="0"/>
        <v>0</v>
      </c>
      <c r="I49" s="55">
        <f t="shared" si="1"/>
        <v>0</v>
      </c>
      <c r="J49" s="56">
        <f t="shared" si="2"/>
        <v>0</v>
      </c>
      <c r="K49" s="57">
        <f t="shared" si="3"/>
        <v>0</v>
      </c>
    </row>
    <row r="50" spans="1:11" x14ac:dyDescent="0.2">
      <c r="A50" s="11" t="s">
        <v>13</v>
      </c>
      <c r="B50" s="52"/>
      <c r="C50" s="52"/>
      <c r="D50" s="52"/>
      <c r="E50" s="52"/>
      <c r="F50" s="52"/>
      <c r="G50" s="53"/>
      <c r="H50" s="54">
        <f t="shared" si="0"/>
        <v>0</v>
      </c>
      <c r="I50" s="55">
        <f t="shared" si="1"/>
        <v>0</v>
      </c>
      <c r="J50" s="56">
        <f t="shared" si="2"/>
        <v>0</v>
      </c>
      <c r="K50" s="57">
        <f t="shared" si="3"/>
        <v>0</v>
      </c>
    </row>
    <row r="51" spans="1:11" x14ac:dyDescent="0.2">
      <c r="A51" s="11" t="s">
        <v>89</v>
      </c>
      <c r="B51" s="52"/>
      <c r="C51" s="52"/>
      <c r="D51" s="52"/>
      <c r="E51" s="52"/>
      <c r="F51" s="52"/>
      <c r="G51" s="53"/>
      <c r="H51" s="54">
        <f t="shared" si="0"/>
        <v>0</v>
      </c>
      <c r="I51" s="55">
        <f t="shared" si="1"/>
        <v>0</v>
      </c>
      <c r="J51" s="56">
        <f t="shared" si="2"/>
        <v>0</v>
      </c>
      <c r="K51" s="57">
        <f t="shared" si="3"/>
        <v>0</v>
      </c>
    </row>
    <row r="52" spans="1:11" x14ac:dyDescent="0.2">
      <c r="A52" s="11" t="s">
        <v>14</v>
      </c>
      <c r="B52" s="52"/>
      <c r="C52" s="52"/>
      <c r="D52" s="52"/>
      <c r="E52" s="52">
        <v>62</v>
      </c>
      <c r="F52" s="52"/>
      <c r="G52" s="53">
        <v>62</v>
      </c>
      <c r="H52" s="54">
        <f t="shared" si="0"/>
        <v>2</v>
      </c>
      <c r="I52" s="55">
        <f t="shared" si="1"/>
        <v>2</v>
      </c>
      <c r="J52" s="56">
        <f t="shared" si="2"/>
        <v>124</v>
      </c>
      <c r="K52" s="57">
        <f t="shared" si="3"/>
        <v>124</v>
      </c>
    </row>
    <row r="53" spans="1:11" x14ac:dyDescent="0.2">
      <c r="A53" s="11" t="s">
        <v>61</v>
      </c>
      <c r="B53" s="52"/>
      <c r="C53" s="52"/>
      <c r="D53" s="52"/>
      <c r="E53" s="52"/>
      <c r="F53" s="52"/>
      <c r="G53" s="53"/>
      <c r="H53" s="54">
        <f t="shared" si="0"/>
        <v>0</v>
      </c>
      <c r="I53" s="55">
        <f t="shared" si="1"/>
        <v>0</v>
      </c>
      <c r="J53" s="56">
        <f t="shared" si="2"/>
        <v>0</v>
      </c>
      <c r="K53" s="57">
        <f t="shared" si="3"/>
        <v>0</v>
      </c>
    </row>
    <row r="54" spans="1:11" x14ac:dyDescent="0.2">
      <c r="A54" s="11" t="s">
        <v>15</v>
      </c>
      <c r="B54" s="52"/>
      <c r="C54" s="52"/>
      <c r="D54" s="52"/>
      <c r="E54" s="52"/>
      <c r="F54" s="52"/>
      <c r="G54" s="53"/>
      <c r="H54" s="54">
        <f t="shared" si="0"/>
        <v>0</v>
      </c>
      <c r="I54" s="55">
        <f t="shared" si="1"/>
        <v>0</v>
      </c>
      <c r="J54" s="56">
        <f t="shared" si="2"/>
        <v>0</v>
      </c>
      <c r="K54" s="57">
        <f t="shared" si="3"/>
        <v>0</v>
      </c>
    </row>
    <row r="55" spans="1:11" x14ac:dyDescent="0.2">
      <c r="A55" s="11" t="s">
        <v>16</v>
      </c>
      <c r="B55" s="52"/>
      <c r="C55" s="52"/>
      <c r="D55" s="52"/>
      <c r="E55" s="52"/>
      <c r="F55" s="52"/>
      <c r="G55" s="53"/>
      <c r="H55" s="54">
        <f t="shared" si="0"/>
        <v>0</v>
      </c>
      <c r="I55" s="55">
        <f t="shared" si="1"/>
        <v>0</v>
      </c>
      <c r="J55" s="56">
        <f t="shared" si="2"/>
        <v>0</v>
      </c>
      <c r="K55" s="57">
        <f t="shared" si="3"/>
        <v>0</v>
      </c>
    </row>
    <row r="56" spans="1:11" x14ac:dyDescent="0.2">
      <c r="A56" s="11" t="s">
        <v>56</v>
      </c>
      <c r="B56" s="52"/>
      <c r="C56" s="52"/>
      <c r="D56" s="52"/>
      <c r="E56" s="52"/>
      <c r="F56" s="52"/>
      <c r="G56" s="53">
        <v>62</v>
      </c>
      <c r="H56" s="54">
        <f t="shared" si="0"/>
        <v>1</v>
      </c>
      <c r="I56" s="55">
        <f t="shared" si="1"/>
        <v>1</v>
      </c>
      <c r="J56" s="56">
        <f t="shared" si="2"/>
        <v>62</v>
      </c>
      <c r="K56" s="57">
        <f t="shared" si="3"/>
        <v>62</v>
      </c>
    </row>
    <row r="57" spans="1:11" x14ac:dyDescent="0.2">
      <c r="A57" s="11" t="s">
        <v>28</v>
      </c>
      <c r="B57" s="52"/>
      <c r="C57" s="52"/>
      <c r="D57" s="52"/>
      <c r="E57" s="52"/>
      <c r="F57" s="52"/>
      <c r="G57" s="53"/>
      <c r="H57" s="54">
        <f t="shared" si="0"/>
        <v>0</v>
      </c>
      <c r="I57" s="55">
        <f t="shared" si="1"/>
        <v>0</v>
      </c>
      <c r="J57" s="56">
        <f t="shared" si="2"/>
        <v>0</v>
      </c>
      <c r="K57" s="57">
        <f t="shared" si="3"/>
        <v>0</v>
      </c>
    </row>
    <row r="58" spans="1:11" x14ac:dyDescent="0.2">
      <c r="A58" s="11" t="s">
        <v>96</v>
      </c>
      <c r="B58" s="52"/>
      <c r="C58" s="52"/>
      <c r="D58" s="52">
        <v>75</v>
      </c>
      <c r="E58" s="52"/>
      <c r="F58" s="52">
        <v>76</v>
      </c>
      <c r="G58" s="53">
        <v>51</v>
      </c>
      <c r="H58" s="54">
        <f t="shared" si="0"/>
        <v>1</v>
      </c>
      <c r="I58" s="55">
        <f t="shared" si="1"/>
        <v>1</v>
      </c>
      <c r="J58" s="56">
        <f t="shared" si="2"/>
        <v>202</v>
      </c>
      <c r="K58" s="57">
        <f t="shared" si="3"/>
        <v>202</v>
      </c>
    </row>
    <row r="59" spans="1:11" x14ac:dyDescent="0.2">
      <c r="A59" s="11" t="s">
        <v>78</v>
      </c>
      <c r="B59" s="52"/>
      <c r="C59" s="52"/>
      <c r="D59" s="52"/>
      <c r="E59" s="52"/>
      <c r="F59" s="52"/>
      <c r="G59" s="53"/>
      <c r="H59" s="54">
        <f t="shared" si="0"/>
        <v>0</v>
      </c>
      <c r="I59" s="55">
        <f t="shared" si="1"/>
        <v>0</v>
      </c>
      <c r="J59" s="56">
        <f t="shared" si="2"/>
        <v>0</v>
      </c>
      <c r="K59" s="57">
        <f t="shared" si="3"/>
        <v>0</v>
      </c>
    </row>
    <row r="60" spans="1:11" x14ac:dyDescent="0.2">
      <c r="A60" s="11" t="s">
        <v>79</v>
      </c>
      <c r="B60" s="52"/>
      <c r="C60" s="52"/>
      <c r="D60" s="52"/>
      <c r="E60" s="52"/>
      <c r="F60" s="52"/>
      <c r="G60" s="53"/>
      <c r="H60" s="54">
        <f t="shared" si="0"/>
        <v>0</v>
      </c>
      <c r="I60" s="55">
        <f t="shared" si="1"/>
        <v>0</v>
      </c>
      <c r="J60" s="56">
        <f t="shared" si="2"/>
        <v>0</v>
      </c>
      <c r="K60" s="57">
        <f t="shared" si="3"/>
        <v>0</v>
      </c>
    </row>
    <row r="61" spans="1:11" x14ac:dyDescent="0.2">
      <c r="A61" s="11" t="s">
        <v>128</v>
      </c>
      <c r="B61" s="52"/>
      <c r="C61" s="52"/>
      <c r="D61" s="52"/>
      <c r="E61" s="52"/>
      <c r="F61" s="52"/>
      <c r="G61" s="53"/>
      <c r="H61" s="54">
        <f t="shared" si="0"/>
        <v>0</v>
      </c>
      <c r="I61" s="55">
        <f>SUM(H61)</f>
        <v>0</v>
      </c>
      <c r="J61" s="56">
        <f t="shared" si="2"/>
        <v>0</v>
      </c>
      <c r="K61" s="57">
        <f>SUM(J61)</f>
        <v>0</v>
      </c>
    </row>
    <row r="62" spans="1:11" x14ac:dyDescent="0.2">
      <c r="A62" s="11" t="s">
        <v>120</v>
      </c>
      <c r="B62" s="52"/>
      <c r="C62" s="52"/>
      <c r="D62" s="52"/>
      <c r="E62" s="52"/>
      <c r="F62" s="52"/>
      <c r="G62" s="53"/>
      <c r="H62" s="54">
        <f t="shared" si="0"/>
        <v>0</v>
      </c>
      <c r="I62" s="55">
        <f>SUM(H62)</f>
        <v>0</v>
      </c>
      <c r="J62" s="56">
        <f t="shared" si="2"/>
        <v>0</v>
      </c>
      <c r="K62" s="57">
        <f>SUM(J62)</f>
        <v>0</v>
      </c>
    </row>
    <row r="63" spans="1:11" x14ac:dyDescent="0.2">
      <c r="A63" s="11" t="s">
        <v>65</v>
      </c>
      <c r="B63" s="52"/>
      <c r="C63" s="52"/>
      <c r="D63" s="52"/>
      <c r="E63" s="52"/>
      <c r="F63" s="52">
        <v>76</v>
      </c>
      <c r="G63" s="53">
        <v>51</v>
      </c>
      <c r="H63" s="54">
        <f t="shared" si="0"/>
        <v>1</v>
      </c>
      <c r="I63" s="55">
        <f t="shared" ref="I63:I94" si="20">SUM(H63)</f>
        <v>1</v>
      </c>
      <c r="J63" s="56">
        <f t="shared" si="2"/>
        <v>127</v>
      </c>
      <c r="K63" s="57">
        <f t="shared" ref="K63:K94" si="21">SUM(J63)</f>
        <v>127</v>
      </c>
    </row>
    <row r="64" spans="1:11" x14ac:dyDescent="0.2">
      <c r="A64" s="11" t="s">
        <v>59</v>
      </c>
      <c r="B64" s="52"/>
      <c r="C64" s="52"/>
      <c r="D64" s="52"/>
      <c r="E64" s="52">
        <v>52</v>
      </c>
      <c r="F64" s="52">
        <v>76</v>
      </c>
      <c r="G64" s="53">
        <v>62</v>
      </c>
      <c r="H64" s="54">
        <f t="shared" si="0"/>
        <v>2</v>
      </c>
      <c r="I64" s="55">
        <f t="shared" si="20"/>
        <v>2</v>
      </c>
      <c r="J64" s="56">
        <f t="shared" si="2"/>
        <v>190</v>
      </c>
      <c r="K64" s="57">
        <f t="shared" si="21"/>
        <v>190</v>
      </c>
    </row>
    <row r="65" spans="1:11" x14ac:dyDescent="0.2">
      <c r="A65" s="11" t="s">
        <v>80</v>
      </c>
      <c r="B65" s="52"/>
      <c r="C65" s="52"/>
      <c r="D65" s="52"/>
      <c r="E65" s="52"/>
      <c r="F65" s="52"/>
      <c r="G65" s="53"/>
      <c r="H65" s="54">
        <f t="shared" ref="H65:H94" si="22">COUNT(C65,E65,G65)</f>
        <v>0</v>
      </c>
      <c r="I65" s="55">
        <f t="shared" si="20"/>
        <v>0</v>
      </c>
      <c r="J65" s="56">
        <f t="shared" ref="J65:J94" si="23">SUM(B65:G65)</f>
        <v>0</v>
      </c>
      <c r="K65" s="57">
        <f t="shared" si="21"/>
        <v>0</v>
      </c>
    </row>
    <row r="66" spans="1:11" x14ac:dyDescent="0.2">
      <c r="A66" s="11" t="s">
        <v>17</v>
      </c>
      <c r="B66" s="52"/>
      <c r="C66" s="52"/>
      <c r="D66" s="52"/>
      <c r="E66" s="52"/>
      <c r="F66" s="52"/>
      <c r="G66" s="53"/>
      <c r="H66" s="54">
        <f t="shared" si="22"/>
        <v>0</v>
      </c>
      <c r="I66" s="55">
        <f t="shared" si="20"/>
        <v>0</v>
      </c>
      <c r="J66" s="56">
        <f t="shared" si="23"/>
        <v>0</v>
      </c>
      <c r="K66" s="57">
        <f t="shared" si="21"/>
        <v>0</v>
      </c>
    </row>
    <row r="67" spans="1:11" x14ac:dyDescent="0.2">
      <c r="A67" s="11" t="s">
        <v>57</v>
      </c>
      <c r="B67" s="52"/>
      <c r="C67" s="52"/>
      <c r="D67" s="52"/>
      <c r="E67" s="52"/>
      <c r="F67" s="52"/>
      <c r="G67" s="53"/>
      <c r="H67" s="54">
        <f t="shared" si="22"/>
        <v>0</v>
      </c>
      <c r="I67" s="55">
        <f t="shared" si="20"/>
        <v>0</v>
      </c>
      <c r="J67" s="56">
        <f t="shared" si="23"/>
        <v>0</v>
      </c>
      <c r="K67" s="57">
        <f t="shared" si="21"/>
        <v>0</v>
      </c>
    </row>
    <row r="68" spans="1:11" x14ac:dyDescent="0.2">
      <c r="A68" s="11" t="s">
        <v>70</v>
      </c>
      <c r="B68" s="52"/>
      <c r="C68" s="52"/>
      <c r="D68" s="52"/>
      <c r="E68" s="52"/>
      <c r="F68" s="52"/>
      <c r="G68" s="53"/>
      <c r="H68" s="54">
        <f t="shared" si="22"/>
        <v>0</v>
      </c>
      <c r="I68" s="55">
        <f t="shared" si="20"/>
        <v>0</v>
      </c>
      <c r="J68" s="56">
        <f t="shared" si="23"/>
        <v>0</v>
      </c>
      <c r="K68" s="57">
        <f t="shared" si="21"/>
        <v>0</v>
      </c>
    </row>
    <row r="69" spans="1:11" x14ac:dyDescent="0.2">
      <c r="A69" s="11" t="s">
        <v>83</v>
      </c>
      <c r="B69" s="52"/>
      <c r="C69" s="52"/>
      <c r="D69" s="52"/>
      <c r="E69" s="52"/>
      <c r="F69" s="52"/>
      <c r="G69" s="53"/>
      <c r="H69" s="54">
        <f t="shared" si="22"/>
        <v>0</v>
      </c>
      <c r="I69" s="55">
        <f t="shared" si="20"/>
        <v>0</v>
      </c>
      <c r="J69" s="56">
        <f t="shared" si="23"/>
        <v>0</v>
      </c>
      <c r="K69" s="57">
        <f t="shared" si="21"/>
        <v>0</v>
      </c>
    </row>
    <row r="70" spans="1:11" x14ac:dyDescent="0.2">
      <c r="A70" s="11" t="s">
        <v>18</v>
      </c>
      <c r="B70" s="52"/>
      <c r="C70" s="52"/>
      <c r="D70" s="52"/>
      <c r="E70" s="52"/>
      <c r="F70" s="52">
        <v>81</v>
      </c>
      <c r="G70" s="53">
        <v>62</v>
      </c>
      <c r="H70" s="54">
        <f t="shared" si="22"/>
        <v>1</v>
      </c>
      <c r="I70" s="55">
        <f t="shared" si="20"/>
        <v>1</v>
      </c>
      <c r="J70" s="56">
        <f t="shared" si="23"/>
        <v>143</v>
      </c>
      <c r="K70" s="57">
        <f t="shared" si="21"/>
        <v>143</v>
      </c>
    </row>
    <row r="71" spans="1:11" x14ac:dyDescent="0.2">
      <c r="A71" s="11" t="s">
        <v>54</v>
      </c>
      <c r="B71" s="52"/>
      <c r="C71" s="52"/>
      <c r="D71" s="52">
        <v>75</v>
      </c>
      <c r="E71" s="52">
        <v>62</v>
      </c>
      <c r="F71" s="52">
        <v>81</v>
      </c>
      <c r="G71" s="53">
        <v>62</v>
      </c>
      <c r="H71" s="54">
        <f t="shared" si="22"/>
        <v>2</v>
      </c>
      <c r="I71" s="55">
        <f t="shared" si="20"/>
        <v>2</v>
      </c>
      <c r="J71" s="56">
        <f t="shared" si="23"/>
        <v>280</v>
      </c>
      <c r="K71" s="57">
        <f t="shared" si="21"/>
        <v>280</v>
      </c>
    </row>
    <row r="72" spans="1:11" x14ac:dyDescent="0.2">
      <c r="A72" s="11" t="s">
        <v>97</v>
      </c>
      <c r="B72" s="52"/>
      <c r="C72" s="52"/>
      <c r="D72" s="52"/>
      <c r="E72" s="52"/>
      <c r="F72" s="52"/>
      <c r="G72" s="53"/>
      <c r="H72" s="54">
        <f t="shared" si="22"/>
        <v>0</v>
      </c>
      <c r="I72" s="55">
        <f t="shared" ref="I72:I90" si="24">SUM(H72)</f>
        <v>0</v>
      </c>
      <c r="J72" s="56">
        <f t="shared" si="23"/>
        <v>0</v>
      </c>
      <c r="K72" s="57">
        <f t="shared" ref="K72:K90" si="25">SUM(J72)</f>
        <v>0</v>
      </c>
    </row>
    <row r="73" spans="1:11" x14ac:dyDescent="0.2">
      <c r="A73" s="11" t="s">
        <v>19</v>
      </c>
      <c r="B73" s="52"/>
      <c r="C73" s="52"/>
      <c r="D73" s="52">
        <v>75</v>
      </c>
      <c r="E73" s="52">
        <v>62</v>
      </c>
      <c r="F73" s="52">
        <v>81</v>
      </c>
      <c r="G73" s="53">
        <v>62</v>
      </c>
      <c r="H73" s="54">
        <f t="shared" si="22"/>
        <v>2</v>
      </c>
      <c r="I73" s="55">
        <f t="shared" si="24"/>
        <v>2</v>
      </c>
      <c r="J73" s="56">
        <f t="shared" si="23"/>
        <v>280</v>
      </c>
      <c r="K73" s="57">
        <f t="shared" si="25"/>
        <v>280</v>
      </c>
    </row>
    <row r="74" spans="1:11" x14ac:dyDescent="0.2">
      <c r="A74" s="11" t="s">
        <v>53</v>
      </c>
      <c r="B74" s="52"/>
      <c r="C74" s="52"/>
      <c r="D74" s="52"/>
      <c r="E74" s="52"/>
      <c r="F74" s="52"/>
      <c r="G74" s="53"/>
      <c r="H74" s="54">
        <f t="shared" si="22"/>
        <v>0</v>
      </c>
      <c r="I74" s="55">
        <f t="shared" si="24"/>
        <v>0</v>
      </c>
      <c r="J74" s="56">
        <f t="shared" si="23"/>
        <v>0</v>
      </c>
      <c r="K74" s="57">
        <f t="shared" si="25"/>
        <v>0</v>
      </c>
    </row>
    <row r="75" spans="1:11" x14ac:dyDescent="0.2">
      <c r="A75" s="11" t="s">
        <v>20</v>
      </c>
      <c r="B75" s="52"/>
      <c r="C75" s="52"/>
      <c r="D75" s="52"/>
      <c r="E75" s="52"/>
      <c r="F75" s="52"/>
      <c r="G75" s="53"/>
      <c r="H75" s="54">
        <f t="shared" si="22"/>
        <v>0</v>
      </c>
      <c r="I75" s="55">
        <f t="shared" si="24"/>
        <v>0</v>
      </c>
      <c r="J75" s="56">
        <f t="shared" si="23"/>
        <v>0</v>
      </c>
      <c r="K75" s="57">
        <f t="shared" si="25"/>
        <v>0</v>
      </c>
    </row>
    <row r="76" spans="1:11" x14ac:dyDescent="0.2">
      <c r="A76" s="11" t="s">
        <v>62</v>
      </c>
      <c r="B76" s="52"/>
      <c r="C76" s="52"/>
      <c r="D76" s="52"/>
      <c r="E76" s="52">
        <v>62</v>
      </c>
      <c r="F76" s="52">
        <v>81</v>
      </c>
      <c r="G76" s="53">
        <v>62</v>
      </c>
      <c r="H76" s="54">
        <f t="shared" si="22"/>
        <v>2</v>
      </c>
      <c r="I76" s="55">
        <f t="shared" si="24"/>
        <v>2</v>
      </c>
      <c r="J76" s="56">
        <f t="shared" si="23"/>
        <v>205</v>
      </c>
      <c r="K76" s="57">
        <f t="shared" si="25"/>
        <v>205</v>
      </c>
    </row>
    <row r="77" spans="1:11" x14ac:dyDescent="0.2">
      <c r="A77" s="11" t="s">
        <v>118</v>
      </c>
      <c r="B77" s="52"/>
      <c r="C77" s="52"/>
      <c r="D77" s="52"/>
      <c r="E77" s="52"/>
      <c r="F77" s="52"/>
      <c r="G77" s="77">
        <v>105</v>
      </c>
      <c r="H77" s="54">
        <f t="shared" si="22"/>
        <v>1</v>
      </c>
      <c r="I77" s="55">
        <f t="shared" si="24"/>
        <v>1</v>
      </c>
      <c r="J77" s="56">
        <f t="shared" si="23"/>
        <v>105</v>
      </c>
      <c r="K77" s="57">
        <f t="shared" si="25"/>
        <v>105</v>
      </c>
    </row>
    <row r="78" spans="1:11" x14ac:dyDescent="0.2">
      <c r="A78" s="11" t="s">
        <v>63</v>
      </c>
      <c r="B78" s="52"/>
      <c r="C78" s="52"/>
      <c r="D78" s="52"/>
      <c r="E78" s="52"/>
      <c r="F78" s="52"/>
      <c r="G78" s="53"/>
      <c r="H78" s="54">
        <f t="shared" si="22"/>
        <v>0</v>
      </c>
      <c r="I78" s="55">
        <f t="shared" si="24"/>
        <v>0</v>
      </c>
      <c r="J78" s="56">
        <f t="shared" si="23"/>
        <v>0</v>
      </c>
      <c r="K78" s="57">
        <f t="shared" si="25"/>
        <v>0</v>
      </c>
    </row>
    <row r="79" spans="1:11" x14ac:dyDescent="0.2">
      <c r="A79" s="11" t="s">
        <v>21</v>
      </c>
      <c r="B79" s="52"/>
      <c r="C79" s="52"/>
      <c r="D79" s="52"/>
      <c r="E79" s="52"/>
      <c r="F79" s="52"/>
      <c r="G79" s="53"/>
      <c r="H79" s="54">
        <f t="shared" si="22"/>
        <v>0</v>
      </c>
      <c r="I79" s="55">
        <f t="shared" si="24"/>
        <v>0</v>
      </c>
      <c r="J79" s="56">
        <f t="shared" si="23"/>
        <v>0</v>
      </c>
      <c r="K79" s="57">
        <f t="shared" si="25"/>
        <v>0</v>
      </c>
    </row>
    <row r="80" spans="1:11" x14ac:dyDescent="0.2">
      <c r="A80" s="11" t="s">
        <v>92</v>
      </c>
      <c r="B80" s="52"/>
      <c r="C80" s="52"/>
      <c r="D80" s="52"/>
      <c r="E80" s="52"/>
      <c r="F80" s="52">
        <v>81</v>
      </c>
      <c r="G80" s="53">
        <v>62</v>
      </c>
      <c r="H80" s="54">
        <f t="shared" si="22"/>
        <v>1</v>
      </c>
      <c r="I80" s="55">
        <f t="shared" si="24"/>
        <v>1</v>
      </c>
      <c r="J80" s="56">
        <f t="shared" si="23"/>
        <v>143</v>
      </c>
      <c r="K80" s="57">
        <f t="shared" si="25"/>
        <v>143</v>
      </c>
    </row>
    <row r="81" spans="1:11" x14ac:dyDescent="0.2">
      <c r="A81" s="11" t="s">
        <v>158</v>
      </c>
      <c r="B81" s="52"/>
      <c r="C81" s="52"/>
      <c r="D81" s="52">
        <v>75</v>
      </c>
      <c r="E81" s="52"/>
      <c r="F81" s="52">
        <v>81</v>
      </c>
      <c r="G81" s="53">
        <v>62</v>
      </c>
      <c r="H81" s="54">
        <f t="shared" ref="H81" si="26">COUNT(C81,E81,G81)</f>
        <v>1</v>
      </c>
      <c r="I81" s="55">
        <f t="shared" ref="I81" si="27">SUM(H81)</f>
        <v>1</v>
      </c>
      <c r="J81" s="56">
        <f t="shared" ref="J81" si="28">SUM(B81:G81)</f>
        <v>218</v>
      </c>
      <c r="K81" s="57">
        <f t="shared" ref="K81" si="29">SUM(J81)</f>
        <v>218</v>
      </c>
    </row>
    <row r="82" spans="1:11" x14ac:dyDescent="0.2">
      <c r="A82" s="11" t="s">
        <v>22</v>
      </c>
      <c r="B82" s="52"/>
      <c r="C82" s="52"/>
      <c r="D82" s="52">
        <v>75</v>
      </c>
      <c r="E82" s="52">
        <v>62</v>
      </c>
      <c r="F82" s="52">
        <v>81</v>
      </c>
      <c r="G82" s="53">
        <v>62</v>
      </c>
      <c r="H82" s="54">
        <f t="shared" si="22"/>
        <v>2</v>
      </c>
      <c r="I82" s="55">
        <f t="shared" si="24"/>
        <v>2</v>
      </c>
      <c r="J82" s="56">
        <f t="shared" si="23"/>
        <v>280</v>
      </c>
      <c r="K82" s="57">
        <f t="shared" si="25"/>
        <v>280</v>
      </c>
    </row>
    <row r="83" spans="1:11" x14ac:dyDescent="0.2">
      <c r="A83" s="11" t="s">
        <v>23</v>
      </c>
      <c r="B83" s="52"/>
      <c r="C83" s="52"/>
      <c r="D83" s="52"/>
      <c r="E83" s="52"/>
      <c r="F83" s="52"/>
      <c r="G83" s="53">
        <v>62</v>
      </c>
      <c r="H83" s="54">
        <f t="shared" si="22"/>
        <v>1</v>
      </c>
      <c r="I83" s="55">
        <f t="shared" si="24"/>
        <v>1</v>
      </c>
      <c r="J83" s="56">
        <f t="shared" si="23"/>
        <v>62</v>
      </c>
      <c r="K83" s="57">
        <f t="shared" si="25"/>
        <v>62</v>
      </c>
    </row>
    <row r="84" spans="1:11" x14ac:dyDescent="0.2">
      <c r="A84" s="11" t="s">
        <v>122</v>
      </c>
      <c r="B84" s="52"/>
      <c r="C84" s="52"/>
      <c r="D84" s="52"/>
      <c r="E84" s="52"/>
      <c r="F84" s="52"/>
      <c r="G84" s="53">
        <v>62</v>
      </c>
      <c r="H84" s="54">
        <f t="shared" si="22"/>
        <v>1</v>
      </c>
      <c r="I84" s="55">
        <f t="shared" si="24"/>
        <v>1</v>
      </c>
      <c r="J84" s="56">
        <f t="shared" si="23"/>
        <v>62</v>
      </c>
      <c r="K84" s="57">
        <f t="shared" si="25"/>
        <v>62</v>
      </c>
    </row>
    <row r="85" spans="1:11" x14ac:dyDescent="0.2">
      <c r="A85" s="11" t="s">
        <v>134</v>
      </c>
      <c r="B85" s="52"/>
      <c r="C85" s="52"/>
      <c r="D85" s="52"/>
      <c r="E85" s="52"/>
      <c r="F85" s="52"/>
      <c r="G85" s="53"/>
      <c r="H85" s="54">
        <f t="shared" si="22"/>
        <v>0</v>
      </c>
      <c r="I85" s="55">
        <f t="shared" si="24"/>
        <v>0</v>
      </c>
      <c r="J85" s="56">
        <f t="shared" si="23"/>
        <v>0</v>
      </c>
      <c r="K85" s="57">
        <f t="shared" si="25"/>
        <v>0</v>
      </c>
    </row>
    <row r="86" spans="1:11" x14ac:dyDescent="0.2">
      <c r="A86" s="11" t="s">
        <v>66</v>
      </c>
      <c r="B86" s="52"/>
      <c r="C86" s="52"/>
      <c r="D86" s="52"/>
      <c r="E86" s="52"/>
      <c r="F86" s="52"/>
      <c r="G86" s="53"/>
      <c r="H86" s="54">
        <f t="shared" si="22"/>
        <v>0</v>
      </c>
      <c r="I86" s="55">
        <f t="shared" si="24"/>
        <v>0</v>
      </c>
      <c r="J86" s="56">
        <f t="shared" si="23"/>
        <v>0</v>
      </c>
      <c r="K86" s="57">
        <f t="shared" si="25"/>
        <v>0</v>
      </c>
    </row>
    <row r="87" spans="1:11" x14ac:dyDescent="0.2">
      <c r="A87" s="11" t="s">
        <v>24</v>
      </c>
      <c r="B87" s="52"/>
      <c r="C87" s="52"/>
      <c r="D87" s="52"/>
      <c r="E87" s="52"/>
      <c r="F87" s="52">
        <v>76</v>
      </c>
      <c r="G87" s="53">
        <v>62</v>
      </c>
      <c r="H87" s="54">
        <f t="shared" si="22"/>
        <v>1</v>
      </c>
      <c r="I87" s="55">
        <f t="shared" si="24"/>
        <v>1</v>
      </c>
      <c r="J87" s="56">
        <f t="shared" si="23"/>
        <v>138</v>
      </c>
      <c r="K87" s="57">
        <f t="shared" si="25"/>
        <v>138</v>
      </c>
    </row>
    <row r="88" spans="1:11" x14ac:dyDescent="0.2">
      <c r="A88" s="11" t="s">
        <v>86</v>
      </c>
      <c r="B88" s="52"/>
      <c r="C88" s="52"/>
      <c r="D88" s="52"/>
      <c r="E88" s="52"/>
      <c r="F88" s="52">
        <v>48</v>
      </c>
      <c r="G88" s="53">
        <v>51</v>
      </c>
      <c r="H88" s="54">
        <f t="shared" si="22"/>
        <v>1</v>
      </c>
      <c r="I88" s="55">
        <f t="shared" si="24"/>
        <v>1</v>
      </c>
      <c r="J88" s="56">
        <f t="shared" si="23"/>
        <v>99</v>
      </c>
      <c r="K88" s="57">
        <f t="shared" si="25"/>
        <v>99</v>
      </c>
    </row>
    <row r="89" spans="1:11" x14ac:dyDescent="0.2">
      <c r="A89" s="11" t="s">
        <v>25</v>
      </c>
      <c r="B89" s="52"/>
      <c r="C89" s="52"/>
      <c r="D89" s="52"/>
      <c r="E89" s="52"/>
      <c r="F89" s="52"/>
      <c r="G89" s="53">
        <v>51</v>
      </c>
      <c r="H89" s="54">
        <f t="shared" si="22"/>
        <v>1</v>
      </c>
      <c r="I89" s="55">
        <f t="shared" si="24"/>
        <v>1</v>
      </c>
      <c r="J89" s="56">
        <f t="shared" si="23"/>
        <v>51</v>
      </c>
      <c r="K89" s="57">
        <f t="shared" si="25"/>
        <v>51</v>
      </c>
    </row>
    <row r="90" spans="1:11" x14ac:dyDescent="0.2">
      <c r="A90" s="11" t="s">
        <v>74</v>
      </c>
      <c r="B90" s="52"/>
      <c r="C90" s="52"/>
      <c r="D90" s="52"/>
      <c r="E90" s="52"/>
      <c r="F90" s="52"/>
      <c r="G90" s="53"/>
      <c r="H90" s="54">
        <f t="shared" si="22"/>
        <v>0</v>
      </c>
      <c r="I90" s="55">
        <f t="shared" si="24"/>
        <v>0</v>
      </c>
      <c r="J90" s="56">
        <f t="shared" si="23"/>
        <v>0</v>
      </c>
      <c r="K90" s="57">
        <f t="shared" si="25"/>
        <v>0</v>
      </c>
    </row>
    <row r="91" spans="1:11" x14ac:dyDescent="0.2">
      <c r="A91" s="11" t="s">
        <v>31</v>
      </c>
      <c r="B91" s="52"/>
      <c r="C91" s="52"/>
      <c r="D91" s="52"/>
      <c r="E91" s="52"/>
      <c r="F91" s="52"/>
      <c r="G91" s="53"/>
      <c r="H91" s="54">
        <f t="shared" si="22"/>
        <v>0</v>
      </c>
      <c r="I91" s="55">
        <f t="shared" si="20"/>
        <v>0</v>
      </c>
      <c r="J91" s="56">
        <f t="shared" si="23"/>
        <v>0</v>
      </c>
      <c r="K91" s="57">
        <f t="shared" si="21"/>
        <v>0</v>
      </c>
    </row>
    <row r="92" spans="1:11" x14ac:dyDescent="0.2">
      <c r="A92" s="11" t="s">
        <v>50</v>
      </c>
      <c r="B92" s="52"/>
      <c r="C92" s="52"/>
      <c r="D92" s="52"/>
      <c r="E92" s="52"/>
      <c r="F92" s="52"/>
      <c r="G92" s="53"/>
      <c r="H92" s="54">
        <f t="shared" si="22"/>
        <v>0</v>
      </c>
      <c r="I92" s="55">
        <f t="shared" si="20"/>
        <v>0</v>
      </c>
      <c r="J92" s="56">
        <f t="shared" si="23"/>
        <v>0</v>
      </c>
      <c r="K92" s="57">
        <f t="shared" si="21"/>
        <v>0</v>
      </c>
    </row>
    <row r="93" spans="1:11" x14ac:dyDescent="0.2">
      <c r="A93" s="11" t="s">
        <v>68</v>
      </c>
      <c r="B93" s="52"/>
      <c r="C93" s="52"/>
      <c r="D93" s="52"/>
      <c r="E93" s="52"/>
      <c r="F93" s="52"/>
      <c r="G93" s="53"/>
      <c r="H93" s="54">
        <f t="shared" si="22"/>
        <v>0</v>
      </c>
      <c r="I93" s="55">
        <f t="shared" si="20"/>
        <v>0</v>
      </c>
      <c r="J93" s="56">
        <f t="shared" si="23"/>
        <v>0</v>
      </c>
      <c r="K93" s="57">
        <f t="shared" si="21"/>
        <v>0</v>
      </c>
    </row>
    <row r="94" spans="1:11" x14ac:dyDescent="0.2">
      <c r="A94" s="11" t="s">
        <v>71</v>
      </c>
      <c r="B94" s="52"/>
      <c r="C94" s="52"/>
      <c r="D94" s="52"/>
      <c r="E94" s="52"/>
      <c r="F94" s="52"/>
      <c r="G94" s="53"/>
      <c r="H94" s="54">
        <f t="shared" si="22"/>
        <v>0</v>
      </c>
      <c r="I94" s="55">
        <f t="shared" si="20"/>
        <v>0</v>
      </c>
      <c r="J94" s="56">
        <f t="shared" si="23"/>
        <v>0</v>
      </c>
      <c r="K94" s="57">
        <f t="shared" si="21"/>
        <v>0</v>
      </c>
    </row>
    <row r="95" spans="1:11" x14ac:dyDescent="0.2">
      <c r="A95" s="11" t="s">
        <v>160</v>
      </c>
      <c r="B95" s="52"/>
      <c r="C95" s="52"/>
      <c r="D95" s="52"/>
      <c r="E95" s="52"/>
      <c r="F95" s="52"/>
      <c r="G95" s="53"/>
      <c r="H95" s="54">
        <f t="shared" ref="H95:H106" si="30">COUNT(C95,E95,G95)</f>
        <v>0</v>
      </c>
      <c r="I95" s="55">
        <f t="shared" ref="I95:I106" si="31">SUM(H95)</f>
        <v>0</v>
      </c>
      <c r="J95" s="56">
        <f t="shared" ref="J95:J106" si="32">SUM(B95:G95)</f>
        <v>0</v>
      </c>
      <c r="K95" s="57">
        <f t="shared" ref="K95:K106" si="33">SUM(J95)</f>
        <v>0</v>
      </c>
    </row>
    <row r="96" spans="1:11" x14ac:dyDescent="0.2">
      <c r="A96" s="11" t="s">
        <v>110</v>
      </c>
      <c r="B96" s="52"/>
      <c r="C96" s="52"/>
      <c r="D96" s="52"/>
      <c r="E96" s="52"/>
      <c r="F96" s="52"/>
      <c r="G96" s="53"/>
      <c r="H96" s="54">
        <f t="shared" si="30"/>
        <v>0</v>
      </c>
      <c r="I96" s="55">
        <f t="shared" si="31"/>
        <v>0</v>
      </c>
      <c r="J96" s="56">
        <f t="shared" si="32"/>
        <v>0</v>
      </c>
      <c r="K96" s="57">
        <f t="shared" si="33"/>
        <v>0</v>
      </c>
    </row>
    <row r="97" spans="1:11" x14ac:dyDescent="0.2">
      <c r="A97" s="11" t="s">
        <v>111</v>
      </c>
      <c r="B97" s="52"/>
      <c r="C97" s="52"/>
      <c r="D97" s="52"/>
      <c r="E97" s="52"/>
      <c r="F97" s="52"/>
      <c r="G97" s="53"/>
      <c r="H97" s="54">
        <f t="shared" si="30"/>
        <v>0</v>
      </c>
      <c r="I97" s="55">
        <f t="shared" si="31"/>
        <v>0</v>
      </c>
      <c r="J97" s="56">
        <f t="shared" si="32"/>
        <v>0</v>
      </c>
      <c r="K97" s="57">
        <f t="shared" si="33"/>
        <v>0</v>
      </c>
    </row>
    <row r="98" spans="1:11" x14ac:dyDescent="0.2">
      <c r="A98" s="11" t="s">
        <v>94</v>
      </c>
      <c r="B98" s="52"/>
      <c r="C98" s="52"/>
      <c r="D98" s="52"/>
      <c r="E98" s="52"/>
      <c r="F98" s="52"/>
      <c r="G98" s="53"/>
      <c r="H98" s="54">
        <f t="shared" si="30"/>
        <v>0</v>
      </c>
      <c r="I98" s="55">
        <f t="shared" si="31"/>
        <v>0</v>
      </c>
      <c r="J98" s="56">
        <f t="shared" si="32"/>
        <v>0</v>
      </c>
      <c r="K98" s="57">
        <f t="shared" si="33"/>
        <v>0</v>
      </c>
    </row>
    <row r="99" spans="1:11" x14ac:dyDescent="0.2">
      <c r="A99" s="11" t="s">
        <v>84</v>
      </c>
      <c r="B99" s="52"/>
      <c r="C99" s="52"/>
      <c r="D99" s="52"/>
      <c r="E99" s="52"/>
      <c r="F99" s="52"/>
      <c r="G99" s="53"/>
      <c r="H99" s="54">
        <f t="shared" si="30"/>
        <v>0</v>
      </c>
      <c r="I99" s="55">
        <f t="shared" si="31"/>
        <v>0</v>
      </c>
      <c r="J99" s="56">
        <f t="shared" si="32"/>
        <v>0</v>
      </c>
      <c r="K99" s="57">
        <f t="shared" si="33"/>
        <v>0</v>
      </c>
    </row>
    <row r="100" spans="1:11" x14ac:dyDescent="0.2">
      <c r="A100" s="11" t="s">
        <v>88</v>
      </c>
      <c r="B100" s="52"/>
      <c r="C100" s="52"/>
      <c r="D100" s="52"/>
      <c r="E100" s="52"/>
      <c r="F100" s="52"/>
      <c r="G100" s="53"/>
      <c r="H100" s="54">
        <f t="shared" si="30"/>
        <v>0</v>
      </c>
      <c r="I100" s="55">
        <f t="shared" si="31"/>
        <v>0</v>
      </c>
      <c r="J100" s="56">
        <f t="shared" si="32"/>
        <v>0</v>
      </c>
      <c r="K100" s="57">
        <f t="shared" si="33"/>
        <v>0</v>
      </c>
    </row>
    <row r="101" spans="1:11" x14ac:dyDescent="0.2">
      <c r="A101" s="20" t="s">
        <v>133</v>
      </c>
      <c r="B101" s="52"/>
      <c r="C101" s="52"/>
      <c r="D101" s="52"/>
      <c r="E101" s="52"/>
      <c r="F101" s="52"/>
      <c r="G101" s="53"/>
      <c r="H101" s="54">
        <f t="shared" si="30"/>
        <v>0</v>
      </c>
      <c r="I101" s="55">
        <f t="shared" si="31"/>
        <v>0</v>
      </c>
      <c r="J101" s="56">
        <f t="shared" si="32"/>
        <v>0</v>
      </c>
      <c r="K101" s="57">
        <f t="shared" si="33"/>
        <v>0</v>
      </c>
    </row>
    <row r="102" spans="1:11" x14ac:dyDescent="0.2">
      <c r="A102" s="20" t="s">
        <v>112</v>
      </c>
      <c r="B102" s="52"/>
      <c r="C102" s="52"/>
      <c r="D102" s="52"/>
      <c r="E102" s="52"/>
      <c r="F102" s="52"/>
      <c r="G102" s="53">
        <v>51</v>
      </c>
      <c r="H102" s="54">
        <f t="shared" si="30"/>
        <v>1</v>
      </c>
      <c r="I102" s="55">
        <f t="shared" si="31"/>
        <v>1</v>
      </c>
      <c r="J102" s="56">
        <f t="shared" si="32"/>
        <v>51</v>
      </c>
      <c r="K102" s="57">
        <f t="shared" si="33"/>
        <v>51</v>
      </c>
    </row>
    <row r="103" spans="1:11" x14ac:dyDescent="0.2">
      <c r="A103" s="20" t="s">
        <v>116</v>
      </c>
      <c r="B103" s="52"/>
      <c r="C103" s="52"/>
      <c r="D103" s="52"/>
      <c r="E103" s="52">
        <v>52</v>
      </c>
      <c r="F103" s="52">
        <v>76</v>
      </c>
      <c r="G103" s="53">
        <v>62</v>
      </c>
      <c r="H103" s="54">
        <f t="shared" si="30"/>
        <v>2</v>
      </c>
      <c r="I103" s="55">
        <f t="shared" si="31"/>
        <v>2</v>
      </c>
      <c r="J103" s="56">
        <f t="shared" si="32"/>
        <v>190</v>
      </c>
      <c r="K103" s="57">
        <f t="shared" si="33"/>
        <v>190</v>
      </c>
    </row>
    <row r="104" spans="1:11" x14ac:dyDescent="0.2">
      <c r="A104" s="20" t="s">
        <v>113</v>
      </c>
      <c r="B104" s="52"/>
      <c r="C104" s="52"/>
      <c r="D104" s="52">
        <v>75</v>
      </c>
      <c r="E104" s="52">
        <v>62</v>
      </c>
      <c r="F104" s="52">
        <v>81</v>
      </c>
      <c r="G104" s="53"/>
      <c r="H104" s="54">
        <f t="shared" si="30"/>
        <v>1</v>
      </c>
      <c r="I104" s="55">
        <f t="shared" si="31"/>
        <v>1</v>
      </c>
      <c r="J104" s="56">
        <f t="shared" si="32"/>
        <v>218</v>
      </c>
      <c r="K104" s="57">
        <f t="shared" si="33"/>
        <v>218</v>
      </c>
    </row>
    <row r="105" spans="1:11" x14ac:dyDescent="0.2">
      <c r="A105" s="20" t="s">
        <v>85</v>
      </c>
      <c r="B105" s="52"/>
      <c r="C105" s="52"/>
      <c r="D105" s="52"/>
      <c r="E105" s="52"/>
      <c r="F105" s="52">
        <v>50</v>
      </c>
      <c r="G105" s="53"/>
      <c r="H105" s="54">
        <f t="shared" si="30"/>
        <v>0</v>
      </c>
      <c r="I105" s="55">
        <f t="shared" si="31"/>
        <v>0</v>
      </c>
      <c r="J105" s="56">
        <f t="shared" si="32"/>
        <v>50</v>
      </c>
      <c r="K105" s="57">
        <f t="shared" si="33"/>
        <v>50</v>
      </c>
    </row>
    <row r="106" spans="1:11" ht="13.5" thickBot="1" x14ac:dyDescent="0.25">
      <c r="A106" s="12" t="s">
        <v>26</v>
      </c>
      <c r="B106" s="58"/>
      <c r="C106" s="58"/>
      <c r="D106" s="58"/>
      <c r="E106" s="58"/>
      <c r="F106" s="58"/>
      <c r="G106" s="58"/>
      <c r="H106" s="54">
        <f t="shared" si="30"/>
        <v>0</v>
      </c>
      <c r="I106" s="55">
        <f t="shared" si="31"/>
        <v>0</v>
      </c>
      <c r="J106" s="56">
        <f t="shared" si="32"/>
        <v>0</v>
      </c>
      <c r="K106" s="57">
        <f t="shared" si="33"/>
        <v>0</v>
      </c>
    </row>
    <row r="108" spans="1:11" x14ac:dyDescent="0.2">
      <c r="J108" s="7"/>
      <c r="K108" s="7"/>
    </row>
  </sheetData>
  <mergeCells count="4">
    <mergeCell ref="J2:J3"/>
    <mergeCell ref="K2:K3"/>
    <mergeCell ref="H2:H3"/>
    <mergeCell ref="I2:I3"/>
  </mergeCells>
  <phoneticPr fontId="8" type="noConversion"/>
  <pageMargins left="0.78740157480314965" right="0.78740157480314965" top="0.39370078740157483" bottom="0.39370078740157483" header="0" footer="0"/>
  <pageSetup paperSize="9" orientation="portrait" copies="1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zoomScale="125" zoomScaleNormal="125" workbookViewId="0">
      <pane ySplit="3" topLeftCell="A4" activePane="bottomLeft" state="frozen"/>
      <selection activeCell="H95" sqref="H95"/>
      <selection pane="bottomLeft"/>
    </sheetView>
  </sheetViews>
  <sheetFormatPr defaultColWidth="9.28515625" defaultRowHeight="12.75" x14ac:dyDescent="0.2"/>
  <cols>
    <col min="1" max="1" width="17.42578125" style="6" customWidth="1"/>
    <col min="2" max="10" width="4" style="6" customWidth="1"/>
    <col min="11" max="14" width="5.7109375" style="6" customWidth="1"/>
    <col min="15" max="16384" width="9.28515625" style="6"/>
  </cols>
  <sheetData>
    <row r="1" spans="1:14" ht="27.75" customHeight="1" thickBot="1" x14ac:dyDescent="0.3">
      <c r="A1" s="29" t="s">
        <v>144</v>
      </c>
      <c r="N1" s="30" t="s">
        <v>32</v>
      </c>
    </row>
    <row r="2" spans="1:14" s="8" customFormat="1" ht="54.75" customHeight="1" x14ac:dyDescent="0.2">
      <c r="A2" s="16"/>
      <c r="B2" s="15" t="s">
        <v>1</v>
      </c>
      <c r="C2" s="15" t="s">
        <v>2</v>
      </c>
      <c r="D2" s="15" t="s">
        <v>1</v>
      </c>
      <c r="E2" s="15" t="s">
        <v>2</v>
      </c>
      <c r="F2" s="15" t="s">
        <v>1</v>
      </c>
      <c r="G2" s="15" t="s">
        <v>2</v>
      </c>
      <c r="H2" s="15" t="s">
        <v>1</v>
      </c>
      <c r="I2" s="15" t="s">
        <v>2</v>
      </c>
      <c r="J2" s="15" t="s">
        <v>3</v>
      </c>
      <c r="K2" s="92" t="s">
        <v>123</v>
      </c>
      <c r="L2" s="90" t="s">
        <v>35</v>
      </c>
      <c r="M2" s="84" t="s">
        <v>33</v>
      </c>
      <c r="N2" s="86" t="s">
        <v>34</v>
      </c>
    </row>
    <row r="3" spans="1:14" ht="18" customHeight="1" thickBot="1" x14ac:dyDescent="0.25">
      <c r="A3" s="17"/>
      <c r="B3" s="5">
        <v>5</v>
      </c>
      <c r="C3" s="5">
        <v>6</v>
      </c>
      <c r="D3" s="5">
        <v>12</v>
      </c>
      <c r="E3" s="5">
        <v>13</v>
      </c>
      <c r="F3" s="5">
        <v>19</v>
      </c>
      <c r="G3" s="5">
        <v>20</v>
      </c>
      <c r="H3" s="5">
        <v>26</v>
      </c>
      <c r="I3" s="5">
        <v>27</v>
      </c>
      <c r="J3" s="5">
        <v>28</v>
      </c>
      <c r="K3" s="93"/>
      <c r="L3" s="91"/>
      <c r="M3" s="85"/>
      <c r="N3" s="87"/>
    </row>
    <row r="4" spans="1:14" x14ac:dyDescent="0.2">
      <c r="A4" s="11" t="s">
        <v>95</v>
      </c>
      <c r="B4" s="52"/>
      <c r="C4" s="52">
        <v>63</v>
      </c>
      <c r="D4" s="52"/>
      <c r="E4" s="52">
        <v>64</v>
      </c>
      <c r="F4" s="52"/>
      <c r="G4" s="52"/>
      <c r="H4" s="52"/>
      <c r="I4" s="52"/>
      <c r="J4" s="53"/>
      <c r="K4" s="59">
        <f>COUNT(C4,E4,G4,I4,J4)</f>
        <v>2</v>
      </c>
      <c r="L4" s="55">
        <f>SUM(feb!H4 + K4)</f>
        <v>4</v>
      </c>
      <c r="M4" s="56">
        <f>SUM(B4:J4)</f>
        <v>127</v>
      </c>
      <c r="N4" s="57">
        <f>SUM(feb!J4 + M4)</f>
        <v>251</v>
      </c>
    </row>
    <row r="5" spans="1:14" x14ac:dyDescent="0.2">
      <c r="A5" s="11" t="s">
        <v>4</v>
      </c>
      <c r="B5" s="52"/>
      <c r="C5" s="52"/>
      <c r="D5" s="52"/>
      <c r="E5" s="52"/>
      <c r="F5" s="52"/>
      <c r="G5" s="52"/>
      <c r="H5" s="52"/>
      <c r="I5" s="52"/>
      <c r="J5" s="53"/>
      <c r="K5" s="59">
        <f t="shared" ref="K5:K64" si="0">COUNT(C5,E5,G5,I5,J5)</f>
        <v>0</v>
      </c>
      <c r="L5" s="55">
        <f>SUM(feb!H5 + K5)</f>
        <v>0</v>
      </c>
      <c r="M5" s="56">
        <f t="shared" ref="M5:M64" si="1">SUM(B5:J5)</f>
        <v>0</v>
      </c>
      <c r="N5" s="57">
        <f>SUM(feb!J5 + M5)</f>
        <v>0</v>
      </c>
    </row>
    <row r="6" spans="1:14" x14ac:dyDescent="0.2">
      <c r="A6" s="11" t="s">
        <v>27</v>
      </c>
      <c r="B6" s="52"/>
      <c r="C6" s="52"/>
      <c r="D6" s="52"/>
      <c r="E6" s="52"/>
      <c r="F6" s="52"/>
      <c r="G6" s="52"/>
      <c r="H6" s="52"/>
      <c r="I6" s="52"/>
      <c r="J6" s="53"/>
      <c r="K6" s="59">
        <f t="shared" si="0"/>
        <v>0</v>
      </c>
      <c r="L6" s="55">
        <f>SUM(feb!H6 + K6)</f>
        <v>0</v>
      </c>
      <c r="M6" s="56">
        <f t="shared" si="1"/>
        <v>0</v>
      </c>
      <c r="N6" s="57">
        <f>SUM(feb!J6 + M6)</f>
        <v>0</v>
      </c>
    </row>
    <row r="7" spans="1:14" x14ac:dyDescent="0.2">
      <c r="A7" s="11" t="s">
        <v>72</v>
      </c>
      <c r="B7" s="52"/>
      <c r="C7" s="52"/>
      <c r="D7" s="52"/>
      <c r="E7" s="52"/>
      <c r="F7" s="52"/>
      <c r="G7" s="52"/>
      <c r="H7" s="52"/>
      <c r="I7" s="52"/>
      <c r="J7" s="53"/>
      <c r="K7" s="59">
        <f t="shared" si="0"/>
        <v>0</v>
      </c>
      <c r="L7" s="55">
        <f>SUM(feb!H7 + K7)</f>
        <v>0</v>
      </c>
      <c r="M7" s="56">
        <f t="shared" si="1"/>
        <v>0</v>
      </c>
      <c r="N7" s="57">
        <f>SUM(feb!J7 + M7)</f>
        <v>0</v>
      </c>
    </row>
    <row r="8" spans="1:14" x14ac:dyDescent="0.2">
      <c r="A8" s="11" t="s">
        <v>64</v>
      </c>
      <c r="B8" s="52"/>
      <c r="C8" s="52"/>
      <c r="D8" s="52"/>
      <c r="E8" s="52"/>
      <c r="F8" s="52"/>
      <c r="G8" s="52"/>
      <c r="H8" s="52"/>
      <c r="I8" s="52"/>
      <c r="J8" s="53"/>
      <c r="K8" s="59">
        <f t="shared" si="0"/>
        <v>0</v>
      </c>
      <c r="L8" s="55">
        <f>SUM(feb!H8 + K8)</f>
        <v>0</v>
      </c>
      <c r="M8" s="56">
        <f t="shared" si="1"/>
        <v>0</v>
      </c>
      <c r="N8" s="57">
        <f>SUM(feb!J8 + M8)</f>
        <v>0</v>
      </c>
    </row>
    <row r="9" spans="1:14" x14ac:dyDescent="0.2">
      <c r="A9" s="11" t="s">
        <v>69</v>
      </c>
      <c r="B9" s="52"/>
      <c r="C9" s="52"/>
      <c r="D9" s="52">
        <v>53</v>
      </c>
      <c r="E9" s="52">
        <v>48</v>
      </c>
      <c r="F9" s="52"/>
      <c r="G9" s="52"/>
      <c r="H9" s="52">
        <v>62</v>
      </c>
      <c r="I9" s="52"/>
      <c r="J9" s="53"/>
      <c r="K9" s="59">
        <f t="shared" si="0"/>
        <v>1</v>
      </c>
      <c r="L9" s="55">
        <f>SUM(feb!H9 + K9)</f>
        <v>1</v>
      </c>
      <c r="M9" s="56">
        <f t="shared" si="1"/>
        <v>163</v>
      </c>
      <c r="N9" s="57">
        <f>SUM(feb!J9 + M9)</f>
        <v>163</v>
      </c>
    </row>
    <row r="10" spans="1:14" x14ac:dyDescent="0.2">
      <c r="A10" s="11" t="s">
        <v>5</v>
      </c>
      <c r="B10" s="52"/>
      <c r="C10" s="52"/>
      <c r="D10" s="52">
        <v>95</v>
      </c>
      <c r="E10" s="52">
        <v>60</v>
      </c>
      <c r="F10" s="52"/>
      <c r="G10" s="52">
        <v>67</v>
      </c>
      <c r="H10" s="52">
        <v>108</v>
      </c>
      <c r="I10" s="52"/>
      <c r="J10" s="53"/>
      <c r="K10" s="59">
        <f t="shared" si="0"/>
        <v>2</v>
      </c>
      <c r="L10" s="55">
        <f>SUM(feb!H10 + K10)</f>
        <v>2</v>
      </c>
      <c r="M10" s="56">
        <f t="shared" si="1"/>
        <v>330</v>
      </c>
      <c r="N10" s="57">
        <f>SUM(feb!J10 + M10)</f>
        <v>330</v>
      </c>
    </row>
    <row r="11" spans="1:14" x14ac:dyDescent="0.2">
      <c r="A11" s="11" t="s">
        <v>67</v>
      </c>
      <c r="B11" s="52"/>
      <c r="C11" s="52">
        <v>60</v>
      </c>
      <c r="D11" s="52"/>
      <c r="E11" s="52">
        <v>60</v>
      </c>
      <c r="F11" s="52"/>
      <c r="G11" s="52">
        <v>67</v>
      </c>
      <c r="H11" s="52"/>
      <c r="I11" s="52"/>
      <c r="J11" s="53"/>
      <c r="K11" s="59">
        <f t="shared" si="0"/>
        <v>3</v>
      </c>
      <c r="L11" s="55">
        <f>SUM(feb!H11 + K11)</f>
        <v>4</v>
      </c>
      <c r="M11" s="56">
        <f t="shared" si="1"/>
        <v>187</v>
      </c>
      <c r="N11" s="57">
        <f>SUM(feb!J11 + M11)</f>
        <v>249</v>
      </c>
    </row>
    <row r="12" spans="1:14" x14ac:dyDescent="0.2">
      <c r="A12" s="11" t="s">
        <v>51</v>
      </c>
      <c r="B12" s="52">
        <v>94</v>
      </c>
      <c r="C12" s="52"/>
      <c r="D12" s="52"/>
      <c r="E12" s="52">
        <v>60</v>
      </c>
      <c r="F12" s="52">
        <v>97</v>
      </c>
      <c r="G12" s="52">
        <v>57</v>
      </c>
      <c r="H12" s="52">
        <v>108</v>
      </c>
      <c r="I12" s="52">
        <v>58</v>
      </c>
      <c r="J12" s="53"/>
      <c r="K12" s="59">
        <f t="shared" si="0"/>
        <v>3</v>
      </c>
      <c r="L12" s="55">
        <f>SUM(feb!H12 + K12)</f>
        <v>4</v>
      </c>
      <c r="M12" s="56">
        <f t="shared" si="1"/>
        <v>474</v>
      </c>
      <c r="N12" s="57">
        <f>SUM(feb!J12 + M12)</f>
        <v>612</v>
      </c>
    </row>
    <row r="13" spans="1:14" x14ac:dyDescent="0.2">
      <c r="A13" s="11" t="s">
        <v>55</v>
      </c>
      <c r="B13" s="52">
        <v>94</v>
      </c>
      <c r="C13" s="52"/>
      <c r="D13" s="52">
        <v>95</v>
      </c>
      <c r="E13" s="52">
        <v>60</v>
      </c>
      <c r="F13" s="52">
        <v>97</v>
      </c>
      <c r="G13" s="52">
        <v>67</v>
      </c>
      <c r="H13" s="52">
        <v>108</v>
      </c>
      <c r="I13" s="52"/>
      <c r="J13" s="53"/>
      <c r="K13" s="59">
        <f t="shared" si="0"/>
        <v>2</v>
      </c>
      <c r="L13" s="55">
        <f>SUM(feb!H13 + K13)</f>
        <v>3</v>
      </c>
      <c r="M13" s="56">
        <f t="shared" si="1"/>
        <v>521</v>
      </c>
      <c r="N13" s="57">
        <f>SUM(feb!J13 + M13)</f>
        <v>664</v>
      </c>
    </row>
    <row r="14" spans="1:14" x14ac:dyDescent="0.2">
      <c r="A14" s="11" t="s">
        <v>52</v>
      </c>
      <c r="B14" s="52"/>
      <c r="C14" s="52"/>
      <c r="D14" s="52"/>
      <c r="E14" s="52">
        <v>60</v>
      </c>
      <c r="F14" s="52"/>
      <c r="G14" s="52">
        <v>67</v>
      </c>
      <c r="H14" s="52"/>
      <c r="I14" s="52">
        <v>58</v>
      </c>
      <c r="J14" s="53"/>
      <c r="K14" s="59">
        <f t="shared" si="0"/>
        <v>3</v>
      </c>
      <c r="L14" s="55">
        <f>SUM(feb!H14 + K14)</f>
        <v>5</v>
      </c>
      <c r="M14" s="56">
        <f t="shared" si="1"/>
        <v>185</v>
      </c>
      <c r="N14" s="57">
        <f>SUM(feb!J14 + M14)</f>
        <v>309</v>
      </c>
    </row>
    <row r="15" spans="1:14" x14ac:dyDescent="0.2">
      <c r="A15" s="11" t="s">
        <v>60</v>
      </c>
      <c r="B15" s="52">
        <v>94</v>
      </c>
      <c r="C15" s="52"/>
      <c r="D15" s="52"/>
      <c r="E15" s="52"/>
      <c r="F15" s="52">
        <v>97</v>
      </c>
      <c r="G15" s="52"/>
      <c r="H15" s="52"/>
      <c r="I15" s="52"/>
      <c r="J15" s="53"/>
      <c r="K15" s="59">
        <f t="shared" si="0"/>
        <v>0</v>
      </c>
      <c r="L15" s="55">
        <f>SUM(feb!H15 + K15)</f>
        <v>1</v>
      </c>
      <c r="M15" s="56">
        <f t="shared" si="1"/>
        <v>191</v>
      </c>
      <c r="N15" s="57">
        <f>SUM(feb!J15 + M15)</f>
        <v>334</v>
      </c>
    </row>
    <row r="16" spans="1:14" x14ac:dyDescent="0.2">
      <c r="A16" s="11" t="s">
        <v>157</v>
      </c>
      <c r="B16" s="52"/>
      <c r="C16" s="52"/>
      <c r="D16" s="52"/>
      <c r="E16" s="52"/>
      <c r="F16" s="52"/>
      <c r="G16" s="52"/>
      <c r="H16" s="52"/>
      <c r="I16" s="52"/>
      <c r="J16" s="53"/>
      <c r="K16" s="59">
        <f t="shared" ref="K16" si="2">COUNT(C16,E16,G16,I16,J16)</f>
        <v>0</v>
      </c>
      <c r="L16" s="55">
        <f>SUM(feb!H16 + K16)</f>
        <v>0</v>
      </c>
      <c r="M16" s="56">
        <f t="shared" ref="M16" si="3">SUM(B16:J16)</f>
        <v>0</v>
      </c>
      <c r="N16" s="57">
        <f>SUM(feb!J16 + M16)</f>
        <v>0</v>
      </c>
    </row>
    <row r="17" spans="1:14" x14ac:dyDescent="0.2">
      <c r="A17" s="11" t="s">
        <v>132</v>
      </c>
      <c r="B17" s="52">
        <v>85</v>
      </c>
      <c r="C17" s="52"/>
      <c r="D17" s="52"/>
      <c r="E17" s="52">
        <v>60</v>
      </c>
      <c r="F17" s="52">
        <v>83</v>
      </c>
      <c r="G17" s="52">
        <v>57</v>
      </c>
      <c r="H17" s="52">
        <v>95</v>
      </c>
      <c r="I17" s="52"/>
      <c r="J17" s="53"/>
      <c r="K17" s="59">
        <f t="shared" si="0"/>
        <v>2</v>
      </c>
      <c r="L17" s="55">
        <f>SUM(feb!H17 + K17)</f>
        <v>3</v>
      </c>
      <c r="M17" s="56">
        <f t="shared" si="1"/>
        <v>380</v>
      </c>
      <c r="N17" s="57">
        <f>SUM(feb!J17 + M17)</f>
        <v>518</v>
      </c>
    </row>
    <row r="18" spans="1:14" x14ac:dyDescent="0.2">
      <c r="A18" s="11" t="s">
        <v>75</v>
      </c>
      <c r="B18" s="52"/>
      <c r="C18" s="52"/>
      <c r="D18" s="52">
        <v>53</v>
      </c>
      <c r="E18" s="52"/>
      <c r="F18" s="52"/>
      <c r="G18" s="52"/>
      <c r="H18" s="52"/>
      <c r="I18" s="52"/>
      <c r="J18" s="53"/>
      <c r="K18" s="59">
        <f t="shared" si="0"/>
        <v>0</v>
      </c>
      <c r="L18" s="55">
        <f>SUM(feb!H18 + K18)</f>
        <v>0</v>
      </c>
      <c r="M18" s="56">
        <f t="shared" si="1"/>
        <v>53</v>
      </c>
      <c r="N18" s="57">
        <f>SUM(feb!J18 + M18)</f>
        <v>53</v>
      </c>
    </row>
    <row r="19" spans="1:14" x14ac:dyDescent="0.2">
      <c r="A19" s="11" t="s">
        <v>108</v>
      </c>
      <c r="B19" s="52"/>
      <c r="C19" s="52"/>
      <c r="D19" s="52"/>
      <c r="E19" s="52"/>
      <c r="F19" s="52"/>
      <c r="G19" s="52"/>
      <c r="H19" s="52"/>
      <c r="I19" s="52"/>
      <c r="J19" s="53"/>
      <c r="K19" s="59">
        <f t="shared" si="0"/>
        <v>0</v>
      </c>
      <c r="L19" s="55">
        <f>SUM(feb!H19 + K19)</f>
        <v>0</v>
      </c>
      <c r="M19" s="56">
        <f t="shared" si="1"/>
        <v>0</v>
      </c>
      <c r="N19" s="57">
        <f>SUM(feb!J19 + M19)</f>
        <v>0</v>
      </c>
    </row>
    <row r="20" spans="1:14" x14ac:dyDescent="0.2">
      <c r="A20" s="11" t="s">
        <v>6</v>
      </c>
      <c r="B20" s="52"/>
      <c r="C20" s="52"/>
      <c r="D20" s="52"/>
      <c r="E20" s="52"/>
      <c r="F20" s="52"/>
      <c r="G20" s="52"/>
      <c r="H20" s="52"/>
      <c r="I20" s="52"/>
      <c r="J20" s="53"/>
      <c r="K20" s="59">
        <f t="shared" si="0"/>
        <v>0</v>
      </c>
      <c r="L20" s="55">
        <f>SUM(feb!H20 + K20)</f>
        <v>0</v>
      </c>
      <c r="M20" s="56">
        <f t="shared" si="1"/>
        <v>0</v>
      </c>
      <c r="N20" s="57">
        <f>SUM(feb!J20 + M20)</f>
        <v>0</v>
      </c>
    </row>
    <row r="21" spans="1:14" x14ac:dyDescent="0.2">
      <c r="A21" s="11" t="s">
        <v>81</v>
      </c>
      <c r="B21" s="52"/>
      <c r="C21" s="52"/>
      <c r="D21" s="52">
        <v>4.5</v>
      </c>
      <c r="E21" s="52"/>
      <c r="F21" s="52"/>
      <c r="G21" s="52"/>
      <c r="H21" s="52"/>
      <c r="I21" s="52"/>
      <c r="J21" s="53"/>
      <c r="K21" s="59">
        <f t="shared" si="0"/>
        <v>0</v>
      </c>
      <c r="L21" s="55">
        <f>SUM(feb!H21 + K21)</f>
        <v>0</v>
      </c>
      <c r="M21" s="56">
        <f t="shared" si="1"/>
        <v>4.5</v>
      </c>
      <c r="N21" s="57">
        <f>SUM(feb!J21 + M21)</f>
        <v>4.5</v>
      </c>
    </row>
    <row r="22" spans="1:14" x14ac:dyDescent="0.2">
      <c r="A22" s="11" t="s">
        <v>93</v>
      </c>
      <c r="B22" s="52">
        <v>94</v>
      </c>
      <c r="C22" s="52"/>
      <c r="D22" s="52"/>
      <c r="E22" s="52">
        <v>60</v>
      </c>
      <c r="F22" s="52"/>
      <c r="G22" s="52">
        <v>67</v>
      </c>
      <c r="H22" s="52"/>
      <c r="I22" s="52"/>
      <c r="J22" s="53"/>
      <c r="K22" s="59">
        <f t="shared" si="0"/>
        <v>2</v>
      </c>
      <c r="L22" s="55">
        <f>SUM(feb!H22 + K22)</f>
        <v>2</v>
      </c>
      <c r="M22" s="56">
        <f t="shared" si="1"/>
        <v>221</v>
      </c>
      <c r="N22" s="57">
        <f>SUM(feb!J22 + M22)</f>
        <v>221</v>
      </c>
    </row>
    <row r="23" spans="1:14" x14ac:dyDescent="0.2">
      <c r="A23" s="11" t="s">
        <v>7</v>
      </c>
      <c r="B23" s="52"/>
      <c r="C23" s="52">
        <v>60</v>
      </c>
      <c r="D23" s="52">
        <v>95</v>
      </c>
      <c r="E23" s="52">
        <v>60</v>
      </c>
      <c r="F23" s="52">
        <v>97</v>
      </c>
      <c r="G23" s="52">
        <v>67</v>
      </c>
      <c r="H23" s="52"/>
      <c r="I23" s="52"/>
      <c r="J23" s="53"/>
      <c r="K23" s="59">
        <f t="shared" si="0"/>
        <v>3</v>
      </c>
      <c r="L23" s="55">
        <f>SUM(feb!H23 + K23)</f>
        <v>5</v>
      </c>
      <c r="M23" s="56">
        <f t="shared" si="1"/>
        <v>379</v>
      </c>
      <c r="N23" s="57">
        <f>SUM(feb!J23 + M23)</f>
        <v>659</v>
      </c>
    </row>
    <row r="24" spans="1:14" x14ac:dyDescent="0.2">
      <c r="A24" s="11" t="s">
        <v>98</v>
      </c>
      <c r="B24" s="52"/>
      <c r="C24" s="52"/>
      <c r="D24" s="52"/>
      <c r="E24" s="52"/>
      <c r="F24" s="52"/>
      <c r="G24" s="52"/>
      <c r="H24" s="52"/>
      <c r="I24" s="52"/>
      <c r="J24" s="53"/>
      <c r="K24" s="59">
        <f t="shared" si="0"/>
        <v>0</v>
      </c>
      <c r="L24" s="55">
        <f>SUM(feb!H24 + K24)</f>
        <v>0</v>
      </c>
      <c r="M24" s="56">
        <f t="shared" si="1"/>
        <v>0</v>
      </c>
      <c r="N24" s="57">
        <f>SUM(feb!J24 + M24)</f>
        <v>0</v>
      </c>
    </row>
    <row r="25" spans="1:14" x14ac:dyDescent="0.2">
      <c r="A25" s="11" t="s">
        <v>30</v>
      </c>
      <c r="B25" s="52"/>
      <c r="C25" s="52"/>
      <c r="D25" s="52"/>
      <c r="E25" s="52"/>
      <c r="F25" s="52"/>
      <c r="G25" s="52"/>
      <c r="H25" s="52"/>
      <c r="I25" s="52"/>
      <c r="J25" s="53"/>
      <c r="K25" s="59">
        <f t="shared" si="0"/>
        <v>0</v>
      </c>
      <c r="L25" s="55">
        <f>SUM(feb!H25 + K25)</f>
        <v>0</v>
      </c>
      <c r="M25" s="56">
        <f t="shared" si="1"/>
        <v>0</v>
      </c>
      <c r="N25" s="57">
        <f>SUM(feb!J25 + M25)</f>
        <v>0</v>
      </c>
    </row>
    <row r="26" spans="1:14" x14ac:dyDescent="0.2">
      <c r="A26" s="11" t="s">
        <v>114</v>
      </c>
      <c r="B26" s="52">
        <v>85</v>
      </c>
      <c r="C26" s="52"/>
      <c r="D26" s="52">
        <v>82</v>
      </c>
      <c r="E26" s="52">
        <v>52</v>
      </c>
      <c r="F26" s="52">
        <v>83</v>
      </c>
      <c r="G26" s="52">
        <v>57</v>
      </c>
      <c r="H26" s="52">
        <v>95</v>
      </c>
      <c r="I26" s="52"/>
      <c r="J26" s="53"/>
      <c r="K26" s="59">
        <f t="shared" si="0"/>
        <v>2</v>
      </c>
      <c r="L26" s="55">
        <f>SUM(feb!H26 + K26)</f>
        <v>4</v>
      </c>
      <c r="M26" s="56">
        <f t="shared" si="1"/>
        <v>454</v>
      </c>
      <c r="N26" s="57">
        <f>SUM(feb!J26 + M26)</f>
        <v>633</v>
      </c>
    </row>
    <row r="27" spans="1:14" x14ac:dyDescent="0.2">
      <c r="A27" s="11" t="s">
        <v>76</v>
      </c>
      <c r="B27" s="52"/>
      <c r="C27" s="52"/>
      <c r="D27" s="52"/>
      <c r="E27" s="52"/>
      <c r="F27" s="52"/>
      <c r="G27" s="52"/>
      <c r="H27" s="52"/>
      <c r="I27" s="52"/>
      <c r="J27" s="53"/>
      <c r="K27" s="59">
        <f t="shared" si="0"/>
        <v>0</v>
      </c>
      <c r="L27" s="55">
        <f>SUM(feb!H27 + K27)</f>
        <v>0</v>
      </c>
      <c r="M27" s="56">
        <f t="shared" si="1"/>
        <v>0</v>
      </c>
      <c r="N27" s="57">
        <f>SUM(feb!J27 + M27)</f>
        <v>0</v>
      </c>
    </row>
    <row r="28" spans="1:14" x14ac:dyDescent="0.2">
      <c r="A28" s="11" t="s">
        <v>77</v>
      </c>
      <c r="B28" s="52"/>
      <c r="C28" s="52"/>
      <c r="D28" s="52">
        <v>82</v>
      </c>
      <c r="E28" s="52">
        <v>52</v>
      </c>
      <c r="F28" s="52">
        <v>83</v>
      </c>
      <c r="G28" s="52">
        <v>57</v>
      </c>
      <c r="H28" s="52">
        <v>95</v>
      </c>
      <c r="I28" s="52"/>
      <c r="J28" s="53"/>
      <c r="K28" s="59">
        <f t="shared" si="0"/>
        <v>2</v>
      </c>
      <c r="L28" s="55">
        <f>SUM(feb!H28 + K28)</f>
        <v>3</v>
      </c>
      <c r="M28" s="56">
        <f t="shared" si="1"/>
        <v>369</v>
      </c>
      <c r="N28" s="57">
        <f>SUM(feb!J28 + M28)</f>
        <v>507</v>
      </c>
    </row>
    <row r="29" spans="1:14" x14ac:dyDescent="0.2">
      <c r="A29" s="11" t="s">
        <v>8</v>
      </c>
      <c r="B29" s="52">
        <v>85</v>
      </c>
      <c r="C29" s="52"/>
      <c r="D29" s="52">
        <v>82</v>
      </c>
      <c r="E29" s="52">
        <v>60</v>
      </c>
      <c r="F29" s="52">
        <v>83</v>
      </c>
      <c r="G29" s="52">
        <v>57</v>
      </c>
      <c r="H29" s="52">
        <v>95</v>
      </c>
      <c r="I29" s="52"/>
      <c r="J29" s="53"/>
      <c r="K29" s="59">
        <f t="shared" si="0"/>
        <v>2</v>
      </c>
      <c r="L29" s="55">
        <f>SUM(feb!H29 + K29)</f>
        <v>3</v>
      </c>
      <c r="M29" s="56">
        <f t="shared" si="1"/>
        <v>462</v>
      </c>
      <c r="N29" s="57">
        <f>SUM(feb!J29 + M29)</f>
        <v>600</v>
      </c>
    </row>
    <row r="30" spans="1:14" x14ac:dyDescent="0.2">
      <c r="A30" s="11" t="s">
        <v>9</v>
      </c>
      <c r="B30" s="52"/>
      <c r="C30" s="52"/>
      <c r="D30" s="52"/>
      <c r="E30" s="52"/>
      <c r="F30" s="52"/>
      <c r="G30" s="52"/>
      <c r="H30" s="52"/>
      <c r="I30" s="52"/>
      <c r="J30" s="53"/>
      <c r="K30" s="59">
        <f t="shared" si="0"/>
        <v>0</v>
      </c>
      <c r="L30" s="55">
        <f>SUM(feb!H30 + K30)</f>
        <v>0</v>
      </c>
      <c r="M30" s="56">
        <f t="shared" si="1"/>
        <v>0</v>
      </c>
      <c r="N30" s="57">
        <f>SUM(feb!J30 + M30)</f>
        <v>0</v>
      </c>
    </row>
    <row r="31" spans="1:14" x14ac:dyDescent="0.2">
      <c r="A31" s="11" t="s">
        <v>159</v>
      </c>
      <c r="B31" s="52"/>
      <c r="C31" s="52"/>
      <c r="D31" s="52"/>
      <c r="E31" s="52">
        <v>52</v>
      </c>
      <c r="F31" s="52"/>
      <c r="G31" s="52"/>
      <c r="H31" s="52">
        <v>95</v>
      </c>
      <c r="I31" s="52"/>
      <c r="J31" s="53"/>
      <c r="K31" s="59">
        <f t="shared" ref="K31" si="4">COUNT(C31,E31,G31,I31,J31)</f>
        <v>1</v>
      </c>
      <c r="L31" s="55">
        <f>SUM(feb!H31 + K31)</f>
        <v>2</v>
      </c>
      <c r="M31" s="56">
        <f t="shared" ref="M31" si="5">SUM(B31:J31)</f>
        <v>147</v>
      </c>
      <c r="N31" s="57">
        <f>SUM(feb!J31 + M31)</f>
        <v>198</v>
      </c>
    </row>
    <row r="32" spans="1:14" x14ac:dyDescent="0.2">
      <c r="A32" s="11" t="s">
        <v>10</v>
      </c>
      <c r="B32" s="52">
        <v>94</v>
      </c>
      <c r="C32" s="52">
        <v>60</v>
      </c>
      <c r="D32" s="52">
        <v>95</v>
      </c>
      <c r="E32" s="52">
        <v>60</v>
      </c>
      <c r="F32" s="52">
        <v>97</v>
      </c>
      <c r="G32" s="52">
        <v>67</v>
      </c>
      <c r="H32" s="52">
        <v>108</v>
      </c>
      <c r="I32" s="52"/>
      <c r="J32" s="53"/>
      <c r="K32" s="59">
        <f t="shared" si="0"/>
        <v>3</v>
      </c>
      <c r="L32" s="55">
        <f>SUM(feb!H32 + K32)</f>
        <v>4</v>
      </c>
      <c r="M32" s="56">
        <f t="shared" si="1"/>
        <v>581</v>
      </c>
      <c r="N32" s="57">
        <f>SUM(feb!J32 + M32)</f>
        <v>724</v>
      </c>
    </row>
    <row r="33" spans="1:14" x14ac:dyDescent="0.2">
      <c r="A33" s="11" t="s">
        <v>117</v>
      </c>
      <c r="B33" s="52"/>
      <c r="C33" s="52"/>
      <c r="D33" s="73">
        <v>105</v>
      </c>
      <c r="E33" s="52"/>
      <c r="F33" s="52"/>
      <c r="G33" s="52"/>
      <c r="H33" s="52">
        <v>108</v>
      </c>
      <c r="I33" s="52"/>
      <c r="J33" s="53"/>
      <c r="K33" s="59">
        <v>1</v>
      </c>
      <c r="L33" s="55">
        <f>SUM(feb!H33 + K33)</f>
        <v>2</v>
      </c>
      <c r="M33" s="56">
        <f t="shared" si="1"/>
        <v>213</v>
      </c>
      <c r="N33" s="57">
        <f>SUM(feb!J33 + M33)</f>
        <v>275</v>
      </c>
    </row>
    <row r="34" spans="1:14" x14ac:dyDescent="0.2">
      <c r="A34" s="22" t="s">
        <v>90</v>
      </c>
      <c r="B34" s="52">
        <v>94</v>
      </c>
      <c r="C34" s="52">
        <v>63</v>
      </c>
      <c r="D34" s="52">
        <v>105</v>
      </c>
      <c r="E34" s="52">
        <v>64</v>
      </c>
      <c r="F34" s="52"/>
      <c r="G34" s="52"/>
      <c r="H34" s="52"/>
      <c r="I34" s="52"/>
      <c r="J34" s="53"/>
      <c r="K34" s="59">
        <f t="shared" si="0"/>
        <v>2</v>
      </c>
      <c r="L34" s="55">
        <f>SUM(feb!H34 + K34)</f>
        <v>4</v>
      </c>
      <c r="M34" s="56">
        <f t="shared" si="1"/>
        <v>326</v>
      </c>
      <c r="N34" s="57">
        <f>SUM(feb!J34 + M34)</f>
        <v>606</v>
      </c>
    </row>
    <row r="35" spans="1:14" x14ac:dyDescent="0.2">
      <c r="A35" s="22" t="s">
        <v>107</v>
      </c>
      <c r="B35" s="52"/>
      <c r="C35" s="52"/>
      <c r="D35" s="52"/>
      <c r="E35" s="52"/>
      <c r="F35" s="52"/>
      <c r="G35" s="52"/>
      <c r="H35" s="52">
        <v>62</v>
      </c>
      <c r="I35" s="52"/>
      <c r="J35" s="53"/>
      <c r="K35" s="59">
        <f t="shared" si="0"/>
        <v>0</v>
      </c>
      <c r="L35" s="55">
        <f>SUM(feb!H35 + K35)</f>
        <v>0</v>
      </c>
      <c r="M35" s="56">
        <f t="shared" si="1"/>
        <v>62</v>
      </c>
      <c r="N35" s="57">
        <f>SUM(feb!J35 + M35)</f>
        <v>62</v>
      </c>
    </row>
    <row r="36" spans="1:14" x14ac:dyDescent="0.2">
      <c r="A36" s="22" t="s">
        <v>109</v>
      </c>
      <c r="B36" s="52"/>
      <c r="C36" s="52">
        <v>63</v>
      </c>
      <c r="D36" s="52"/>
      <c r="E36" s="52">
        <v>64</v>
      </c>
      <c r="F36" s="52"/>
      <c r="G36" s="52"/>
      <c r="H36" s="52"/>
      <c r="I36" s="52"/>
      <c r="J36" s="53"/>
      <c r="K36" s="59">
        <f t="shared" si="0"/>
        <v>2</v>
      </c>
      <c r="L36" s="55">
        <f>SUM(feb!H36 + K36)</f>
        <v>4</v>
      </c>
      <c r="M36" s="56">
        <f t="shared" si="1"/>
        <v>127</v>
      </c>
      <c r="N36" s="57">
        <f>SUM(feb!J36 + M36)</f>
        <v>251</v>
      </c>
    </row>
    <row r="37" spans="1:14" x14ac:dyDescent="0.2">
      <c r="A37" s="22" t="s">
        <v>119</v>
      </c>
      <c r="B37" s="52"/>
      <c r="C37" s="52"/>
      <c r="D37" s="52">
        <v>95</v>
      </c>
      <c r="E37" s="52"/>
      <c r="F37" s="52">
        <v>97</v>
      </c>
      <c r="G37" s="52">
        <v>67</v>
      </c>
      <c r="H37" s="52"/>
      <c r="I37" s="52"/>
      <c r="J37" s="53"/>
      <c r="K37" s="59">
        <f t="shared" si="0"/>
        <v>1</v>
      </c>
      <c r="L37" s="55">
        <f>SUM(feb!H37 + K37)</f>
        <v>2</v>
      </c>
      <c r="M37" s="56">
        <f t="shared" si="1"/>
        <v>259</v>
      </c>
      <c r="N37" s="57">
        <f>SUM(feb!J37 + M37)</f>
        <v>402</v>
      </c>
    </row>
    <row r="38" spans="1:14" x14ac:dyDescent="0.2">
      <c r="A38" s="22" t="s">
        <v>131</v>
      </c>
      <c r="B38" s="52"/>
      <c r="C38" s="52"/>
      <c r="D38" s="52"/>
      <c r="E38" s="52"/>
      <c r="F38" s="52"/>
      <c r="G38" s="52">
        <v>67</v>
      </c>
      <c r="H38" s="52"/>
      <c r="I38" s="52"/>
      <c r="J38" s="53"/>
      <c r="K38" s="59">
        <f t="shared" si="0"/>
        <v>1</v>
      </c>
      <c r="L38" s="55">
        <f>SUM(feb!H38 + K38)</f>
        <v>2</v>
      </c>
      <c r="M38" s="56">
        <f t="shared" si="1"/>
        <v>67</v>
      </c>
      <c r="N38" s="57">
        <f>SUM(feb!J38 + M38)</f>
        <v>129</v>
      </c>
    </row>
    <row r="39" spans="1:14" x14ac:dyDescent="0.2">
      <c r="A39" s="22" t="s">
        <v>82</v>
      </c>
      <c r="B39" s="52"/>
      <c r="C39" s="52"/>
      <c r="D39" s="52"/>
      <c r="E39" s="52"/>
      <c r="F39" s="52"/>
      <c r="G39" s="52"/>
      <c r="H39" s="52"/>
      <c r="I39" s="52"/>
      <c r="J39" s="53"/>
      <c r="K39" s="59">
        <f t="shared" si="0"/>
        <v>0</v>
      </c>
      <c r="L39" s="55">
        <f>SUM(feb!H39 + K39)</f>
        <v>0</v>
      </c>
      <c r="M39" s="56">
        <f t="shared" si="1"/>
        <v>0</v>
      </c>
      <c r="N39" s="57">
        <f>SUM(feb!J39 + M39)</f>
        <v>0</v>
      </c>
    </row>
    <row r="40" spans="1:14" x14ac:dyDescent="0.2">
      <c r="A40" s="22" t="s">
        <v>103</v>
      </c>
      <c r="B40" s="52">
        <v>94</v>
      </c>
      <c r="C40" s="52"/>
      <c r="D40" s="52">
        <v>95</v>
      </c>
      <c r="E40" s="52"/>
      <c r="F40" s="52"/>
      <c r="G40" s="52">
        <v>67</v>
      </c>
      <c r="H40" s="52">
        <v>108</v>
      </c>
      <c r="I40" s="52"/>
      <c r="J40" s="53"/>
      <c r="K40" s="59">
        <f t="shared" si="0"/>
        <v>1</v>
      </c>
      <c r="L40" s="55">
        <f>SUM(feb!H40 + K40)</f>
        <v>2</v>
      </c>
      <c r="M40" s="56">
        <f t="shared" si="1"/>
        <v>364</v>
      </c>
      <c r="N40" s="57">
        <f>SUM(feb!J40 + M40)</f>
        <v>426</v>
      </c>
    </row>
    <row r="41" spans="1:14" x14ac:dyDescent="0.2">
      <c r="A41" s="11" t="s">
        <v>11</v>
      </c>
      <c r="B41" s="52"/>
      <c r="C41" s="52"/>
      <c r="D41" s="52"/>
      <c r="E41" s="52"/>
      <c r="F41" s="52"/>
      <c r="G41" s="52"/>
      <c r="H41" s="52"/>
      <c r="I41" s="52"/>
      <c r="J41" s="53"/>
      <c r="K41" s="59">
        <f t="shared" si="0"/>
        <v>0</v>
      </c>
      <c r="L41" s="55">
        <f>SUM(feb!H41 + K41)</f>
        <v>0</v>
      </c>
      <c r="M41" s="56">
        <f t="shared" si="1"/>
        <v>0</v>
      </c>
      <c r="N41" s="57">
        <f>SUM(feb!J41 + M41)</f>
        <v>0</v>
      </c>
    </row>
    <row r="42" spans="1:14" x14ac:dyDescent="0.2">
      <c r="A42" s="11" t="s">
        <v>87</v>
      </c>
      <c r="B42" s="52"/>
      <c r="C42" s="52"/>
      <c r="D42" s="52"/>
      <c r="E42" s="52"/>
      <c r="F42" s="52"/>
      <c r="G42" s="52"/>
      <c r="H42" s="52"/>
      <c r="I42" s="52"/>
      <c r="J42" s="53"/>
      <c r="K42" s="59">
        <f t="shared" si="0"/>
        <v>0</v>
      </c>
      <c r="L42" s="55">
        <f>SUM(feb!H42 + K42)</f>
        <v>0</v>
      </c>
      <c r="M42" s="56">
        <f t="shared" si="1"/>
        <v>0</v>
      </c>
      <c r="N42" s="57">
        <f>SUM(feb!J42 + M42)</f>
        <v>0</v>
      </c>
    </row>
    <row r="43" spans="1:14" x14ac:dyDescent="0.2">
      <c r="A43" s="11" t="s">
        <v>12</v>
      </c>
      <c r="B43" s="52"/>
      <c r="C43" s="52"/>
      <c r="D43" s="52"/>
      <c r="E43" s="52"/>
      <c r="F43" s="52">
        <v>58</v>
      </c>
      <c r="G43" s="52"/>
      <c r="H43" s="52"/>
      <c r="I43" s="52"/>
      <c r="J43" s="53"/>
      <c r="K43" s="59">
        <f t="shared" si="0"/>
        <v>0</v>
      </c>
      <c r="L43" s="55">
        <f>SUM(feb!H43 + K43)</f>
        <v>0</v>
      </c>
      <c r="M43" s="56">
        <f t="shared" si="1"/>
        <v>58</v>
      </c>
      <c r="N43" s="57">
        <f>SUM(feb!J43 + M43)</f>
        <v>58</v>
      </c>
    </row>
    <row r="44" spans="1:14" x14ac:dyDescent="0.2">
      <c r="A44" s="11" t="s">
        <v>58</v>
      </c>
      <c r="B44" s="52">
        <v>85</v>
      </c>
      <c r="C44" s="52">
        <v>52</v>
      </c>
      <c r="D44" s="52">
        <v>53</v>
      </c>
      <c r="E44" s="52">
        <v>48</v>
      </c>
      <c r="F44" s="52">
        <v>83</v>
      </c>
      <c r="G44" s="52"/>
      <c r="H44" s="52">
        <v>62</v>
      </c>
      <c r="I44" s="52"/>
      <c r="J44" s="53"/>
      <c r="K44" s="59">
        <f t="shared" si="0"/>
        <v>2</v>
      </c>
      <c r="L44" s="55">
        <f>SUM(feb!H44 + K44)</f>
        <v>2</v>
      </c>
      <c r="M44" s="56">
        <f t="shared" si="1"/>
        <v>383</v>
      </c>
      <c r="N44" s="57">
        <f>SUM(feb!J44 + M44)</f>
        <v>504</v>
      </c>
    </row>
    <row r="45" spans="1:14" x14ac:dyDescent="0.2">
      <c r="A45" s="11" t="s">
        <v>129</v>
      </c>
      <c r="B45" s="52">
        <v>85</v>
      </c>
      <c r="C45" s="52"/>
      <c r="D45" s="52">
        <v>82</v>
      </c>
      <c r="E45" s="52"/>
      <c r="F45" s="52">
        <v>83</v>
      </c>
      <c r="G45" s="52"/>
      <c r="H45" s="52">
        <v>95</v>
      </c>
      <c r="I45" s="52"/>
      <c r="J45" s="53"/>
      <c r="K45" s="59">
        <f t="shared" si="0"/>
        <v>0</v>
      </c>
      <c r="L45" s="55">
        <f>SUM(feb!H45 + K45)</f>
        <v>0</v>
      </c>
      <c r="M45" s="56">
        <f t="shared" si="1"/>
        <v>345</v>
      </c>
      <c r="N45" s="57">
        <f>SUM(feb!J45 + M45)</f>
        <v>426</v>
      </c>
    </row>
    <row r="46" spans="1:14" x14ac:dyDescent="0.2">
      <c r="A46" s="11" t="s">
        <v>91</v>
      </c>
      <c r="B46" s="52">
        <v>94</v>
      </c>
      <c r="C46" s="52"/>
      <c r="D46" s="52"/>
      <c r="E46" s="52"/>
      <c r="F46" s="52">
        <v>97</v>
      </c>
      <c r="G46" s="52">
        <v>67</v>
      </c>
      <c r="H46" s="52">
        <v>60</v>
      </c>
      <c r="I46" s="52"/>
      <c r="J46" s="53"/>
      <c r="K46" s="59">
        <f t="shared" si="0"/>
        <v>1</v>
      </c>
      <c r="L46" s="55">
        <f>SUM(feb!H46 + K46)</f>
        <v>3</v>
      </c>
      <c r="M46" s="56">
        <f t="shared" si="1"/>
        <v>318</v>
      </c>
      <c r="N46" s="57">
        <f>SUM(feb!J46 + M46)</f>
        <v>523</v>
      </c>
    </row>
    <row r="47" spans="1:14" x14ac:dyDescent="0.2">
      <c r="A47" s="11" t="s">
        <v>130</v>
      </c>
      <c r="B47" s="52"/>
      <c r="C47" s="52"/>
      <c r="D47" s="52"/>
      <c r="E47" s="52"/>
      <c r="F47" s="52"/>
      <c r="G47" s="52"/>
      <c r="H47" s="52"/>
      <c r="I47" s="52"/>
      <c r="J47" s="53"/>
      <c r="K47" s="59">
        <f t="shared" si="0"/>
        <v>0</v>
      </c>
      <c r="L47" s="55">
        <f>SUM(feb!H47 + K47)</f>
        <v>0</v>
      </c>
      <c r="M47" s="56">
        <f t="shared" si="1"/>
        <v>0</v>
      </c>
      <c r="N47" s="57">
        <f>SUM(feb!J47 + M47)</f>
        <v>0</v>
      </c>
    </row>
    <row r="48" spans="1:14" x14ac:dyDescent="0.2">
      <c r="A48" s="11" t="s">
        <v>29</v>
      </c>
      <c r="B48" s="52"/>
      <c r="C48" s="52"/>
      <c r="D48" s="52"/>
      <c r="E48" s="52"/>
      <c r="F48" s="52"/>
      <c r="G48" s="52">
        <v>67</v>
      </c>
      <c r="H48" s="52">
        <v>108</v>
      </c>
      <c r="I48" s="52"/>
      <c r="J48" s="53"/>
      <c r="K48" s="59">
        <f t="shared" si="0"/>
        <v>1</v>
      </c>
      <c r="L48" s="55">
        <f>SUM(feb!H48 + K48)</f>
        <v>1</v>
      </c>
      <c r="M48" s="56">
        <f t="shared" si="1"/>
        <v>175</v>
      </c>
      <c r="N48" s="57">
        <f>SUM(feb!J48 + M48)</f>
        <v>175</v>
      </c>
    </row>
    <row r="49" spans="1:14" x14ac:dyDescent="0.2">
      <c r="A49" s="11" t="s">
        <v>73</v>
      </c>
      <c r="B49" s="52"/>
      <c r="C49" s="52"/>
      <c r="D49" s="52"/>
      <c r="E49" s="52"/>
      <c r="F49" s="52"/>
      <c r="G49" s="52"/>
      <c r="H49" s="52"/>
      <c r="I49" s="52"/>
      <c r="J49" s="53"/>
      <c r="K49" s="59">
        <f t="shared" si="0"/>
        <v>0</v>
      </c>
      <c r="L49" s="55">
        <f>SUM(feb!H49 + K49)</f>
        <v>0</v>
      </c>
      <c r="M49" s="56">
        <f t="shared" si="1"/>
        <v>0</v>
      </c>
      <c r="N49" s="57">
        <f>SUM(feb!J49 + M49)</f>
        <v>0</v>
      </c>
    </row>
    <row r="50" spans="1:14" x14ac:dyDescent="0.2">
      <c r="A50" s="11" t="s">
        <v>13</v>
      </c>
      <c r="B50" s="52"/>
      <c r="C50" s="52"/>
      <c r="D50" s="52"/>
      <c r="E50" s="52"/>
      <c r="F50" s="52"/>
      <c r="G50" s="52"/>
      <c r="H50" s="52"/>
      <c r="I50" s="52"/>
      <c r="J50" s="53"/>
      <c r="K50" s="59">
        <f t="shared" si="0"/>
        <v>0</v>
      </c>
      <c r="L50" s="55">
        <f>SUM(feb!H50 + K50)</f>
        <v>0</v>
      </c>
      <c r="M50" s="56">
        <f t="shared" si="1"/>
        <v>0</v>
      </c>
      <c r="N50" s="57">
        <f>SUM(feb!J50 + M50)</f>
        <v>0</v>
      </c>
    </row>
    <row r="51" spans="1:14" x14ac:dyDescent="0.2">
      <c r="A51" s="11" t="s">
        <v>89</v>
      </c>
      <c r="B51" s="52"/>
      <c r="C51" s="52"/>
      <c r="D51" s="52">
        <v>82</v>
      </c>
      <c r="E51" s="52">
        <v>60</v>
      </c>
      <c r="F51" s="52"/>
      <c r="G51" s="52">
        <v>67</v>
      </c>
      <c r="H51" s="52">
        <v>108</v>
      </c>
      <c r="I51" s="52"/>
      <c r="J51" s="53"/>
      <c r="K51" s="59">
        <f t="shared" si="0"/>
        <v>2</v>
      </c>
      <c r="L51" s="55">
        <f>SUM(feb!H51 + K51)</f>
        <v>2</v>
      </c>
      <c r="M51" s="56">
        <f t="shared" si="1"/>
        <v>317</v>
      </c>
      <c r="N51" s="57">
        <f>SUM(feb!J51 + M51)</f>
        <v>317</v>
      </c>
    </row>
    <row r="52" spans="1:14" x14ac:dyDescent="0.2">
      <c r="A52" s="11" t="s">
        <v>14</v>
      </c>
      <c r="B52" s="52"/>
      <c r="C52" s="52">
        <v>60</v>
      </c>
      <c r="D52" s="52"/>
      <c r="E52" s="52">
        <v>60</v>
      </c>
      <c r="F52" s="52"/>
      <c r="G52" s="52">
        <v>67</v>
      </c>
      <c r="H52" s="52">
        <v>108</v>
      </c>
      <c r="I52" s="52">
        <v>58</v>
      </c>
      <c r="J52" s="53"/>
      <c r="K52" s="59">
        <f t="shared" si="0"/>
        <v>4</v>
      </c>
      <c r="L52" s="55">
        <f>SUM(feb!H52 + K52)</f>
        <v>6</v>
      </c>
      <c r="M52" s="56">
        <f t="shared" si="1"/>
        <v>353</v>
      </c>
      <c r="N52" s="57">
        <f>SUM(feb!J52 + M52)</f>
        <v>477</v>
      </c>
    </row>
    <row r="53" spans="1:14" x14ac:dyDescent="0.2">
      <c r="A53" s="11" t="s">
        <v>61</v>
      </c>
      <c r="B53" s="52"/>
      <c r="C53" s="52"/>
      <c r="D53" s="52">
        <v>53</v>
      </c>
      <c r="E53" s="52">
        <v>48</v>
      </c>
      <c r="F53" s="52"/>
      <c r="G53" s="52">
        <v>51</v>
      </c>
      <c r="H53" s="52">
        <v>53</v>
      </c>
      <c r="I53" s="52"/>
      <c r="J53" s="53"/>
      <c r="K53" s="59">
        <f t="shared" si="0"/>
        <v>2</v>
      </c>
      <c r="L53" s="55">
        <f>SUM(feb!H53 + K53)</f>
        <v>2</v>
      </c>
      <c r="M53" s="56">
        <f t="shared" si="1"/>
        <v>205</v>
      </c>
      <c r="N53" s="57">
        <f>SUM(feb!J53 + M53)</f>
        <v>205</v>
      </c>
    </row>
    <row r="54" spans="1:14" x14ac:dyDescent="0.2">
      <c r="A54" s="11" t="s">
        <v>15</v>
      </c>
      <c r="B54" s="52"/>
      <c r="C54" s="52"/>
      <c r="D54" s="52"/>
      <c r="E54" s="52"/>
      <c r="F54" s="52"/>
      <c r="G54" s="52"/>
      <c r="H54" s="52"/>
      <c r="I54" s="52"/>
      <c r="J54" s="53"/>
      <c r="K54" s="59">
        <f t="shared" si="0"/>
        <v>0</v>
      </c>
      <c r="L54" s="55">
        <f>SUM(feb!H54 + K54)</f>
        <v>0</v>
      </c>
      <c r="M54" s="56">
        <f t="shared" si="1"/>
        <v>0</v>
      </c>
      <c r="N54" s="57">
        <f>SUM(feb!J54 + M54)</f>
        <v>0</v>
      </c>
    </row>
    <row r="55" spans="1:14" x14ac:dyDescent="0.2">
      <c r="A55" s="11" t="s">
        <v>16</v>
      </c>
      <c r="B55" s="52"/>
      <c r="C55" s="52"/>
      <c r="D55" s="52"/>
      <c r="E55" s="52"/>
      <c r="F55" s="52"/>
      <c r="G55" s="52"/>
      <c r="H55" s="52"/>
      <c r="I55" s="52"/>
      <c r="J55" s="53"/>
      <c r="K55" s="59">
        <f t="shared" si="0"/>
        <v>0</v>
      </c>
      <c r="L55" s="55">
        <f>SUM(feb!H55 + K55)</f>
        <v>0</v>
      </c>
      <c r="M55" s="56">
        <f t="shared" si="1"/>
        <v>0</v>
      </c>
      <c r="N55" s="57">
        <f>SUM(feb!J55 + M55)</f>
        <v>0</v>
      </c>
    </row>
    <row r="56" spans="1:14" x14ac:dyDescent="0.2">
      <c r="A56" s="11" t="s">
        <v>56</v>
      </c>
      <c r="B56" s="52"/>
      <c r="C56" s="52"/>
      <c r="D56" s="52">
        <v>95</v>
      </c>
      <c r="E56" s="52">
        <v>60</v>
      </c>
      <c r="F56" s="52">
        <v>97</v>
      </c>
      <c r="G56" s="52">
        <v>67</v>
      </c>
      <c r="H56" s="52"/>
      <c r="I56" s="52"/>
      <c r="J56" s="53"/>
      <c r="K56" s="59">
        <f t="shared" si="0"/>
        <v>2</v>
      </c>
      <c r="L56" s="55">
        <f>SUM(feb!H56 + K56)</f>
        <v>3</v>
      </c>
      <c r="M56" s="56">
        <f t="shared" si="1"/>
        <v>319</v>
      </c>
      <c r="N56" s="57">
        <f>SUM(feb!J56 + M56)</f>
        <v>381</v>
      </c>
    </row>
    <row r="57" spans="1:14" x14ac:dyDescent="0.2">
      <c r="A57" s="11" t="s">
        <v>28</v>
      </c>
      <c r="B57" s="52"/>
      <c r="C57" s="52"/>
      <c r="D57" s="52"/>
      <c r="E57" s="52"/>
      <c r="F57" s="52"/>
      <c r="G57" s="52"/>
      <c r="H57" s="52"/>
      <c r="I57" s="52"/>
      <c r="J57" s="53"/>
      <c r="K57" s="59">
        <f t="shared" si="0"/>
        <v>0</v>
      </c>
      <c r="L57" s="55">
        <f>SUM(feb!H57 + K57)</f>
        <v>0</v>
      </c>
      <c r="M57" s="56">
        <f t="shared" si="1"/>
        <v>0</v>
      </c>
      <c r="N57" s="57">
        <f>SUM(feb!J57 + M57)</f>
        <v>0</v>
      </c>
    </row>
    <row r="58" spans="1:14" x14ac:dyDescent="0.2">
      <c r="A58" s="11" t="s">
        <v>96</v>
      </c>
      <c r="B58" s="52"/>
      <c r="C58" s="52">
        <v>52</v>
      </c>
      <c r="D58" s="52">
        <v>82</v>
      </c>
      <c r="E58" s="52">
        <v>63</v>
      </c>
      <c r="F58" s="52">
        <v>83</v>
      </c>
      <c r="G58" s="52"/>
      <c r="H58" s="52"/>
      <c r="I58" s="52"/>
      <c r="J58" s="53"/>
      <c r="K58" s="59">
        <f t="shared" si="0"/>
        <v>2</v>
      </c>
      <c r="L58" s="55">
        <f>SUM(feb!H58 + K58)</f>
        <v>3</v>
      </c>
      <c r="M58" s="56">
        <f t="shared" si="1"/>
        <v>280</v>
      </c>
      <c r="N58" s="57">
        <f>SUM(feb!J58 + M58)</f>
        <v>482</v>
      </c>
    </row>
    <row r="59" spans="1:14" x14ac:dyDescent="0.2">
      <c r="A59" s="11" t="s">
        <v>78</v>
      </c>
      <c r="B59" s="52"/>
      <c r="C59" s="52"/>
      <c r="D59" s="52"/>
      <c r="E59" s="52"/>
      <c r="F59" s="52"/>
      <c r="G59" s="52"/>
      <c r="H59" s="52"/>
      <c r="I59" s="52"/>
      <c r="J59" s="53"/>
      <c r="K59" s="59">
        <f t="shared" si="0"/>
        <v>0</v>
      </c>
      <c r="L59" s="55">
        <f>SUM(feb!H59 + K59)</f>
        <v>0</v>
      </c>
      <c r="M59" s="56">
        <f t="shared" si="1"/>
        <v>0</v>
      </c>
      <c r="N59" s="57">
        <f>SUM(feb!J59 + M59)</f>
        <v>0</v>
      </c>
    </row>
    <row r="60" spans="1:14" x14ac:dyDescent="0.2">
      <c r="A60" s="11" t="s">
        <v>79</v>
      </c>
      <c r="B60" s="52"/>
      <c r="C60" s="52"/>
      <c r="D60" s="52"/>
      <c r="E60" s="52"/>
      <c r="F60" s="52"/>
      <c r="G60" s="52">
        <v>57</v>
      </c>
      <c r="H60" s="52"/>
      <c r="I60" s="52"/>
      <c r="J60" s="53"/>
      <c r="K60" s="59">
        <f t="shared" si="0"/>
        <v>1</v>
      </c>
      <c r="L60" s="55">
        <f>SUM(feb!H60 + K60)</f>
        <v>1</v>
      </c>
      <c r="M60" s="56">
        <f t="shared" si="1"/>
        <v>57</v>
      </c>
      <c r="N60" s="57">
        <f>SUM(feb!J60 + M60)</f>
        <v>57</v>
      </c>
    </row>
    <row r="61" spans="1:14" x14ac:dyDescent="0.2">
      <c r="A61" s="11" t="s">
        <v>128</v>
      </c>
      <c r="B61" s="52"/>
      <c r="C61" s="52"/>
      <c r="D61" s="52"/>
      <c r="E61" s="52"/>
      <c r="F61" s="52"/>
      <c r="G61" s="52"/>
      <c r="H61" s="52"/>
      <c r="I61" s="52"/>
      <c r="J61" s="53"/>
      <c r="K61" s="59">
        <f t="shared" si="0"/>
        <v>0</v>
      </c>
      <c r="L61" s="55">
        <f>SUM(feb!H61 + K61)</f>
        <v>0</v>
      </c>
      <c r="M61" s="56">
        <f t="shared" si="1"/>
        <v>0</v>
      </c>
      <c r="N61" s="57">
        <f>SUM(feb!J61 + M61)</f>
        <v>0</v>
      </c>
    </row>
    <row r="62" spans="1:14" x14ac:dyDescent="0.2">
      <c r="A62" s="11" t="s">
        <v>120</v>
      </c>
      <c r="B62" s="52"/>
      <c r="C62" s="52"/>
      <c r="D62" s="52"/>
      <c r="E62" s="52"/>
      <c r="F62" s="52"/>
      <c r="G62" s="52"/>
      <c r="H62" s="52">
        <v>62</v>
      </c>
      <c r="I62" s="52"/>
      <c r="J62" s="53"/>
      <c r="K62" s="59">
        <f t="shared" si="0"/>
        <v>0</v>
      </c>
      <c r="L62" s="55">
        <f>SUM(feb!H62 + K62)</f>
        <v>0</v>
      </c>
      <c r="M62" s="56">
        <f t="shared" si="1"/>
        <v>62</v>
      </c>
      <c r="N62" s="57">
        <f>SUM(feb!J62 + M62)</f>
        <v>62</v>
      </c>
    </row>
    <row r="63" spans="1:14" x14ac:dyDescent="0.2">
      <c r="A63" s="11" t="s">
        <v>65</v>
      </c>
      <c r="B63" s="52"/>
      <c r="C63" s="52"/>
      <c r="D63" s="52"/>
      <c r="E63" s="52">
        <v>52</v>
      </c>
      <c r="F63" s="52">
        <v>83</v>
      </c>
      <c r="G63" s="52">
        <v>57</v>
      </c>
      <c r="H63" s="52">
        <v>95</v>
      </c>
      <c r="I63" s="52"/>
      <c r="J63" s="53"/>
      <c r="K63" s="59">
        <f t="shared" si="0"/>
        <v>2</v>
      </c>
      <c r="L63" s="55">
        <f>SUM(feb!H63 + K63)</f>
        <v>3</v>
      </c>
      <c r="M63" s="56">
        <f t="shared" si="1"/>
        <v>287</v>
      </c>
      <c r="N63" s="57">
        <f>SUM(feb!J63 + M63)</f>
        <v>414</v>
      </c>
    </row>
    <row r="64" spans="1:14" x14ac:dyDescent="0.2">
      <c r="A64" s="11" t="s">
        <v>59</v>
      </c>
      <c r="B64" s="52">
        <v>85</v>
      </c>
      <c r="C64" s="52"/>
      <c r="D64" s="52">
        <v>82</v>
      </c>
      <c r="E64" s="52">
        <v>52</v>
      </c>
      <c r="F64" s="52">
        <v>83</v>
      </c>
      <c r="G64" s="52">
        <v>57</v>
      </c>
      <c r="H64" s="52">
        <v>95</v>
      </c>
      <c r="I64" s="52"/>
      <c r="J64" s="53"/>
      <c r="K64" s="59">
        <f t="shared" si="0"/>
        <v>2</v>
      </c>
      <c r="L64" s="55">
        <f>SUM(feb!H64 + K64)</f>
        <v>4</v>
      </c>
      <c r="M64" s="56">
        <f t="shared" si="1"/>
        <v>454</v>
      </c>
      <c r="N64" s="57">
        <f>SUM(feb!J64 + M64)</f>
        <v>644</v>
      </c>
    </row>
    <row r="65" spans="1:14" x14ac:dyDescent="0.2">
      <c r="A65" s="11" t="s">
        <v>80</v>
      </c>
      <c r="B65" s="52"/>
      <c r="C65" s="52"/>
      <c r="D65" s="52"/>
      <c r="E65" s="52"/>
      <c r="F65" s="52"/>
      <c r="G65" s="52"/>
      <c r="H65" s="52"/>
      <c r="I65" s="52"/>
      <c r="J65" s="53"/>
      <c r="K65" s="59">
        <f t="shared" ref="K65:K94" si="6">COUNT(C65,E65,G65,I65,J65)</f>
        <v>0</v>
      </c>
      <c r="L65" s="55">
        <f>SUM(feb!H65 + K65)</f>
        <v>0</v>
      </c>
      <c r="M65" s="56">
        <f t="shared" ref="M65:M94" si="7">SUM(B65:J65)</f>
        <v>0</v>
      </c>
      <c r="N65" s="57">
        <f>SUM(feb!J65 + M65)</f>
        <v>0</v>
      </c>
    </row>
    <row r="66" spans="1:14" x14ac:dyDescent="0.2">
      <c r="A66" s="11" t="s">
        <v>17</v>
      </c>
      <c r="B66" s="52"/>
      <c r="C66" s="52"/>
      <c r="D66" s="52"/>
      <c r="E66" s="52"/>
      <c r="F66" s="52"/>
      <c r="G66" s="52"/>
      <c r="H66" s="52"/>
      <c r="I66" s="52"/>
      <c r="J66" s="53"/>
      <c r="K66" s="59">
        <f t="shared" si="6"/>
        <v>0</v>
      </c>
      <c r="L66" s="55">
        <f>SUM(feb!H66 + K66)</f>
        <v>0</v>
      </c>
      <c r="M66" s="56">
        <f t="shared" si="7"/>
        <v>0</v>
      </c>
      <c r="N66" s="57">
        <f>SUM(feb!J66 + M66)</f>
        <v>0</v>
      </c>
    </row>
    <row r="67" spans="1:14" x14ac:dyDescent="0.2">
      <c r="A67" s="11" t="s">
        <v>57</v>
      </c>
      <c r="B67" s="52"/>
      <c r="C67" s="52"/>
      <c r="D67" s="52"/>
      <c r="E67" s="52"/>
      <c r="F67" s="52"/>
      <c r="G67" s="52"/>
      <c r="H67" s="52"/>
      <c r="I67" s="52"/>
      <c r="J67" s="53"/>
      <c r="K67" s="59">
        <f t="shared" si="6"/>
        <v>0</v>
      </c>
      <c r="L67" s="55">
        <f>SUM(feb!H67 + K67)</f>
        <v>0</v>
      </c>
      <c r="M67" s="56">
        <f t="shared" si="7"/>
        <v>0</v>
      </c>
      <c r="N67" s="57">
        <f>SUM(feb!J67 + M67)</f>
        <v>0</v>
      </c>
    </row>
    <row r="68" spans="1:14" x14ac:dyDescent="0.2">
      <c r="A68" s="11" t="s">
        <v>70</v>
      </c>
      <c r="B68" s="52"/>
      <c r="C68" s="52"/>
      <c r="D68" s="52"/>
      <c r="E68" s="52"/>
      <c r="F68" s="52"/>
      <c r="G68" s="52"/>
      <c r="H68" s="52"/>
      <c r="I68" s="52"/>
      <c r="J68" s="53"/>
      <c r="K68" s="59">
        <f t="shared" si="6"/>
        <v>0</v>
      </c>
      <c r="L68" s="55">
        <f>SUM(feb!H68 + K68)</f>
        <v>0</v>
      </c>
      <c r="M68" s="56">
        <f t="shared" si="7"/>
        <v>0</v>
      </c>
      <c r="N68" s="57">
        <f>SUM(feb!J68 + M68)</f>
        <v>0</v>
      </c>
    </row>
    <row r="69" spans="1:14" x14ac:dyDescent="0.2">
      <c r="A69" s="11" t="s">
        <v>83</v>
      </c>
      <c r="B69" s="52"/>
      <c r="C69" s="52"/>
      <c r="D69" s="52"/>
      <c r="E69" s="52">
        <v>63</v>
      </c>
      <c r="F69" s="52"/>
      <c r="G69" s="52"/>
      <c r="H69" s="52">
        <v>108</v>
      </c>
      <c r="I69" s="52"/>
      <c r="J69" s="53"/>
      <c r="K69" s="59">
        <f t="shared" si="6"/>
        <v>1</v>
      </c>
      <c r="L69" s="55">
        <f>SUM(feb!H69 + K69)</f>
        <v>1</v>
      </c>
      <c r="M69" s="56">
        <f t="shared" si="7"/>
        <v>171</v>
      </c>
      <c r="N69" s="57">
        <f>SUM(feb!J69 + M69)</f>
        <v>171</v>
      </c>
    </row>
    <row r="70" spans="1:14" x14ac:dyDescent="0.2">
      <c r="A70" s="11" t="s">
        <v>18</v>
      </c>
      <c r="B70" s="52"/>
      <c r="C70" s="52"/>
      <c r="D70" s="52">
        <v>122</v>
      </c>
      <c r="E70" s="52">
        <v>60</v>
      </c>
      <c r="F70" s="52"/>
      <c r="G70" s="52">
        <v>67</v>
      </c>
      <c r="H70" s="52">
        <v>108</v>
      </c>
      <c r="I70" s="52"/>
      <c r="J70" s="53"/>
      <c r="K70" s="59">
        <f t="shared" si="6"/>
        <v>2</v>
      </c>
      <c r="L70" s="55">
        <f>SUM(feb!H70 + K70)</f>
        <v>3</v>
      </c>
      <c r="M70" s="56">
        <f t="shared" si="7"/>
        <v>357</v>
      </c>
      <c r="N70" s="57">
        <f>SUM(feb!J70 + M70)</f>
        <v>500</v>
      </c>
    </row>
    <row r="71" spans="1:14" x14ac:dyDescent="0.2">
      <c r="A71" s="11" t="s">
        <v>54</v>
      </c>
      <c r="B71" s="52">
        <v>94</v>
      </c>
      <c r="C71" s="52">
        <v>63</v>
      </c>
      <c r="D71" s="52">
        <v>95</v>
      </c>
      <c r="E71" s="52">
        <v>64</v>
      </c>
      <c r="F71" s="52">
        <v>97</v>
      </c>
      <c r="G71" s="52"/>
      <c r="H71" s="52">
        <v>108</v>
      </c>
      <c r="I71" s="52">
        <v>68</v>
      </c>
      <c r="J71" s="53">
        <v>72</v>
      </c>
      <c r="K71" s="59">
        <f t="shared" si="6"/>
        <v>4</v>
      </c>
      <c r="L71" s="55">
        <f>SUM(feb!H71 + K71)</f>
        <v>6</v>
      </c>
      <c r="M71" s="56">
        <f t="shared" si="7"/>
        <v>661</v>
      </c>
      <c r="N71" s="57">
        <f>SUM(feb!J71 + M71)</f>
        <v>941</v>
      </c>
    </row>
    <row r="72" spans="1:14" x14ac:dyDescent="0.2">
      <c r="A72" s="11" t="s">
        <v>97</v>
      </c>
      <c r="B72" s="52"/>
      <c r="C72" s="52"/>
      <c r="D72" s="52">
        <v>53</v>
      </c>
      <c r="E72" s="52">
        <v>48</v>
      </c>
      <c r="F72" s="52"/>
      <c r="G72" s="52">
        <v>51</v>
      </c>
      <c r="H72" s="52"/>
      <c r="I72" s="52"/>
      <c r="J72" s="53"/>
      <c r="K72" s="59">
        <f t="shared" si="6"/>
        <v>2</v>
      </c>
      <c r="L72" s="55">
        <f>SUM(feb!H72 + K72)</f>
        <v>2</v>
      </c>
      <c r="M72" s="56">
        <f t="shared" si="7"/>
        <v>152</v>
      </c>
      <c r="N72" s="57">
        <f>SUM(feb!J72 + M72)</f>
        <v>152</v>
      </c>
    </row>
    <row r="73" spans="1:14" x14ac:dyDescent="0.2">
      <c r="A73" s="11" t="s">
        <v>19</v>
      </c>
      <c r="B73" s="52">
        <v>94</v>
      </c>
      <c r="C73" s="52">
        <v>60</v>
      </c>
      <c r="D73" s="52">
        <v>95</v>
      </c>
      <c r="E73" s="52"/>
      <c r="F73" s="52">
        <v>97</v>
      </c>
      <c r="G73" s="52">
        <v>67</v>
      </c>
      <c r="H73" s="52">
        <v>108</v>
      </c>
      <c r="I73" s="52">
        <v>58</v>
      </c>
      <c r="J73" s="53"/>
      <c r="K73" s="59">
        <f t="shared" si="6"/>
        <v>3</v>
      </c>
      <c r="L73" s="55">
        <f>SUM(feb!H73 + K73)</f>
        <v>5</v>
      </c>
      <c r="M73" s="56">
        <f t="shared" si="7"/>
        <v>579</v>
      </c>
      <c r="N73" s="57">
        <f>SUM(feb!J73 + M73)</f>
        <v>859</v>
      </c>
    </row>
    <row r="74" spans="1:14" x14ac:dyDescent="0.2">
      <c r="A74" s="11" t="s">
        <v>53</v>
      </c>
      <c r="B74" s="52"/>
      <c r="C74" s="52"/>
      <c r="D74" s="52"/>
      <c r="E74" s="52"/>
      <c r="F74" s="52"/>
      <c r="G74" s="52"/>
      <c r="H74" s="52"/>
      <c r="I74" s="52"/>
      <c r="J74" s="53"/>
      <c r="K74" s="59">
        <f t="shared" si="6"/>
        <v>0</v>
      </c>
      <c r="L74" s="55">
        <f>SUM(feb!H74 + K74)</f>
        <v>0</v>
      </c>
      <c r="M74" s="56">
        <f t="shared" si="7"/>
        <v>0</v>
      </c>
      <c r="N74" s="57">
        <f>SUM(feb!J74 + M74)</f>
        <v>0</v>
      </c>
    </row>
    <row r="75" spans="1:14" x14ac:dyDescent="0.2">
      <c r="A75" s="11" t="s">
        <v>20</v>
      </c>
      <c r="B75" s="52"/>
      <c r="C75" s="52"/>
      <c r="D75" s="52"/>
      <c r="E75" s="52"/>
      <c r="F75" s="52"/>
      <c r="G75" s="52"/>
      <c r="H75" s="52"/>
      <c r="I75" s="52"/>
      <c r="J75" s="53"/>
      <c r="K75" s="59">
        <f t="shared" si="6"/>
        <v>0</v>
      </c>
      <c r="L75" s="55">
        <f>SUM(feb!H75 + K75)</f>
        <v>0</v>
      </c>
      <c r="M75" s="56">
        <f t="shared" si="7"/>
        <v>0</v>
      </c>
      <c r="N75" s="57">
        <f>SUM(feb!J75 + M75)</f>
        <v>0</v>
      </c>
    </row>
    <row r="76" spans="1:14" x14ac:dyDescent="0.2">
      <c r="A76" s="11" t="s">
        <v>62</v>
      </c>
      <c r="B76" s="52">
        <v>94</v>
      </c>
      <c r="C76" s="52"/>
      <c r="D76" s="52">
        <v>105</v>
      </c>
      <c r="E76" s="52">
        <v>64</v>
      </c>
      <c r="F76" s="52">
        <v>97</v>
      </c>
      <c r="G76" s="52">
        <v>67</v>
      </c>
      <c r="H76" s="52">
        <v>60</v>
      </c>
      <c r="I76" s="52"/>
      <c r="J76" s="53"/>
      <c r="K76" s="59">
        <f t="shared" si="6"/>
        <v>2</v>
      </c>
      <c r="L76" s="55">
        <f>SUM(feb!H76 + K76)</f>
        <v>4</v>
      </c>
      <c r="M76" s="56">
        <f t="shared" si="7"/>
        <v>487</v>
      </c>
      <c r="N76" s="57">
        <f>SUM(feb!J76 + M76)</f>
        <v>692</v>
      </c>
    </row>
    <row r="77" spans="1:14" x14ac:dyDescent="0.2">
      <c r="A77" s="11" t="s">
        <v>118</v>
      </c>
      <c r="B77" s="52">
        <v>94</v>
      </c>
      <c r="C77" s="52"/>
      <c r="D77" s="52">
        <v>95</v>
      </c>
      <c r="E77" s="52">
        <v>64</v>
      </c>
      <c r="F77" s="52">
        <v>97</v>
      </c>
      <c r="G77" s="52">
        <v>67</v>
      </c>
      <c r="H77" s="52">
        <v>108</v>
      </c>
      <c r="I77" s="52"/>
      <c r="J77" s="53"/>
      <c r="K77" s="59">
        <f t="shared" si="6"/>
        <v>2</v>
      </c>
      <c r="L77" s="55">
        <f>SUM(feb!H77 + K77)</f>
        <v>3</v>
      </c>
      <c r="M77" s="56">
        <f t="shared" si="7"/>
        <v>525</v>
      </c>
      <c r="N77" s="57">
        <f>SUM(feb!J77 + M77)</f>
        <v>630</v>
      </c>
    </row>
    <row r="78" spans="1:14" x14ac:dyDescent="0.2">
      <c r="A78" s="11" t="s">
        <v>63</v>
      </c>
      <c r="B78" s="52"/>
      <c r="C78" s="52"/>
      <c r="D78" s="52"/>
      <c r="E78" s="52"/>
      <c r="F78" s="52"/>
      <c r="G78" s="52"/>
      <c r="H78" s="52"/>
      <c r="I78" s="52"/>
      <c r="J78" s="53"/>
      <c r="K78" s="59">
        <f t="shared" si="6"/>
        <v>0</v>
      </c>
      <c r="L78" s="55">
        <f>SUM(feb!H78 + K78)</f>
        <v>0</v>
      </c>
      <c r="M78" s="56">
        <f t="shared" si="7"/>
        <v>0</v>
      </c>
      <c r="N78" s="57">
        <f>SUM(feb!J78 + M78)</f>
        <v>0</v>
      </c>
    </row>
    <row r="79" spans="1:14" x14ac:dyDescent="0.2">
      <c r="A79" s="11" t="s">
        <v>21</v>
      </c>
      <c r="B79" s="52"/>
      <c r="C79" s="52"/>
      <c r="D79" s="52"/>
      <c r="E79" s="52"/>
      <c r="F79" s="52"/>
      <c r="G79" s="52"/>
      <c r="H79" s="52">
        <v>53</v>
      </c>
      <c r="I79" s="52"/>
      <c r="J79" s="53"/>
      <c r="K79" s="59">
        <f t="shared" si="6"/>
        <v>0</v>
      </c>
      <c r="L79" s="55">
        <f>SUM(feb!H79 + K79)</f>
        <v>0</v>
      </c>
      <c r="M79" s="56">
        <f t="shared" si="7"/>
        <v>53</v>
      </c>
      <c r="N79" s="57">
        <f>SUM(feb!J79 + M79)</f>
        <v>53</v>
      </c>
    </row>
    <row r="80" spans="1:14" x14ac:dyDescent="0.2">
      <c r="A80" s="11" t="s">
        <v>92</v>
      </c>
      <c r="B80" s="52">
        <v>94</v>
      </c>
      <c r="C80" s="52">
        <v>60</v>
      </c>
      <c r="D80" s="52">
        <v>95</v>
      </c>
      <c r="E80" s="52">
        <v>60</v>
      </c>
      <c r="F80" s="52"/>
      <c r="G80" s="52"/>
      <c r="H80" s="52"/>
      <c r="I80" s="52"/>
      <c r="J80" s="53"/>
      <c r="K80" s="59">
        <f t="shared" si="6"/>
        <v>2</v>
      </c>
      <c r="L80" s="55">
        <f>SUM(feb!H80 + K80)</f>
        <v>3</v>
      </c>
      <c r="M80" s="56">
        <f t="shared" si="7"/>
        <v>309</v>
      </c>
      <c r="N80" s="57">
        <f>SUM(feb!J80 + M80)</f>
        <v>452</v>
      </c>
    </row>
    <row r="81" spans="1:14" x14ac:dyDescent="0.2">
      <c r="A81" s="11" t="s">
        <v>158</v>
      </c>
      <c r="B81" s="52"/>
      <c r="C81" s="52"/>
      <c r="D81" s="52"/>
      <c r="E81" s="52"/>
      <c r="F81" s="52">
        <v>97</v>
      </c>
      <c r="G81" s="52"/>
      <c r="H81" s="52"/>
      <c r="I81" s="52"/>
      <c r="J81" s="53"/>
      <c r="K81" s="59">
        <f t="shared" ref="K81" si="8">COUNT(C81,E81,G81,I81,J81)</f>
        <v>0</v>
      </c>
      <c r="L81" s="55">
        <f>SUM(feb!H81 + K81)</f>
        <v>1</v>
      </c>
      <c r="M81" s="56">
        <f t="shared" ref="M81" si="9">SUM(B81:J81)</f>
        <v>97</v>
      </c>
      <c r="N81" s="57">
        <f>SUM(feb!J81 + M81)</f>
        <v>315</v>
      </c>
    </row>
    <row r="82" spans="1:14" x14ac:dyDescent="0.2">
      <c r="A82" s="11" t="s">
        <v>22</v>
      </c>
      <c r="B82" s="52">
        <v>94</v>
      </c>
      <c r="C82" s="52"/>
      <c r="D82" s="52">
        <v>122</v>
      </c>
      <c r="E82" s="52">
        <v>60</v>
      </c>
      <c r="F82" s="52"/>
      <c r="G82" s="52">
        <v>67</v>
      </c>
      <c r="H82" s="52">
        <v>108</v>
      </c>
      <c r="I82" s="52"/>
      <c r="J82" s="53"/>
      <c r="K82" s="59">
        <f t="shared" si="6"/>
        <v>2</v>
      </c>
      <c r="L82" s="55">
        <f>SUM(feb!H82 + K82)</f>
        <v>4</v>
      </c>
      <c r="M82" s="56">
        <f t="shared" si="7"/>
        <v>451</v>
      </c>
      <c r="N82" s="57">
        <f>SUM(feb!J82 + M82)</f>
        <v>731</v>
      </c>
    </row>
    <row r="83" spans="1:14" x14ac:dyDescent="0.2">
      <c r="A83" s="11" t="s">
        <v>23</v>
      </c>
      <c r="B83" s="52"/>
      <c r="C83" s="52"/>
      <c r="D83" s="52"/>
      <c r="E83" s="52"/>
      <c r="F83" s="52"/>
      <c r="G83" s="52"/>
      <c r="H83" s="52"/>
      <c r="I83" s="52"/>
      <c r="J83" s="53"/>
      <c r="K83" s="59">
        <f t="shared" si="6"/>
        <v>0</v>
      </c>
      <c r="L83" s="55">
        <f>SUM(feb!H83 + K83)</f>
        <v>1</v>
      </c>
      <c r="M83" s="56">
        <f t="shared" si="7"/>
        <v>0</v>
      </c>
      <c r="N83" s="57">
        <f>SUM(feb!J83 + M83)</f>
        <v>62</v>
      </c>
    </row>
    <row r="84" spans="1:14" x14ac:dyDescent="0.2">
      <c r="A84" s="11" t="s">
        <v>122</v>
      </c>
      <c r="B84" s="52"/>
      <c r="C84" s="52"/>
      <c r="D84" s="52"/>
      <c r="E84" s="52">
        <v>60</v>
      </c>
      <c r="F84" s="52"/>
      <c r="G84" s="52"/>
      <c r="H84" s="52">
        <v>108</v>
      </c>
      <c r="I84" s="52"/>
      <c r="J84" s="53"/>
      <c r="K84" s="59">
        <f t="shared" si="6"/>
        <v>1</v>
      </c>
      <c r="L84" s="55">
        <f>SUM(feb!H84 + K84)</f>
        <v>2</v>
      </c>
      <c r="M84" s="56">
        <f t="shared" si="7"/>
        <v>168</v>
      </c>
      <c r="N84" s="57">
        <f>SUM(feb!J84 + M84)</f>
        <v>230</v>
      </c>
    </row>
    <row r="85" spans="1:14" x14ac:dyDescent="0.2">
      <c r="A85" s="11" t="s">
        <v>134</v>
      </c>
      <c r="B85" s="52"/>
      <c r="C85" s="52"/>
      <c r="D85" s="52"/>
      <c r="E85" s="52">
        <v>60</v>
      </c>
      <c r="F85" s="52"/>
      <c r="G85" s="52"/>
      <c r="H85" s="52">
        <v>108</v>
      </c>
      <c r="I85" s="52"/>
      <c r="J85" s="53"/>
      <c r="K85" s="59">
        <f t="shared" si="6"/>
        <v>1</v>
      </c>
      <c r="L85" s="55">
        <f>SUM(feb!H85 + K85)</f>
        <v>1</v>
      </c>
      <c r="M85" s="56">
        <f t="shared" si="7"/>
        <v>168</v>
      </c>
      <c r="N85" s="57">
        <f>SUM(feb!J85 + M85)</f>
        <v>168</v>
      </c>
    </row>
    <row r="86" spans="1:14" x14ac:dyDescent="0.2">
      <c r="A86" s="11" t="s">
        <v>66</v>
      </c>
      <c r="B86" s="52"/>
      <c r="C86" s="52"/>
      <c r="D86" s="52"/>
      <c r="E86" s="52"/>
      <c r="F86" s="52"/>
      <c r="G86" s="52"/>
      <c r="H86" s="52"/>
      <c r="I86" s="52"/>
      <c r="J86" s="53"/>
      <c r="K86" s="59">
        <f t="shared" si="6"/>
        <v>0</v>
      </c>
      <c r="L86" s="55">
        <f>SUM(feb!H86 + K86)</f>
        <v>0</v>
      </c>
      <c r="M86" s="56">
        <f t="shared" si="7"/>
        <v>0</v>
      </c>
      <c r="N86" s="57">
        <f>SUM(feb!J86 + M86)</f>
        <v>0</v>
      </c>
    </row>
    <row r="87" spans="1:14" x14ac:dyDescent="0.2">
      <c r="A87" s="11" t="s">
        <v>24</v>
      </c>
      <c r="B87" s="52"/>
      <c r="C87" s="52"/>
      <c r="D87" s="52">
        <v>82</v>
      </c>
      <c r="E87" s="52">
        <v>52</v>
      </c>
      <c r="F87" s="52"/>
      <c r="G87" s="52"/>
      <c r="H87" s="52"/>
      <c r="I87" s="52"/>
      <c r="J87" s="53"/>
      <c r="K87" s="59">
        <f t="shared" si="6"/>
        <v>1</v>
      </c>
      <c r="L87" s="55">
        <f>SUM(feb!H87 + K87)</f>
        <v>2</v>
      </c>
      <c r="M87" s="56">
        <f t="shared" si="7"/>
        <v>134</v>
      </c>
      <c r="N87" s="57">
        <f>SUM(feb!J87 + M87)</f>
        <v>272</v>
      </c>
    </row>
    <row r="88" spans="1:14" x14ac:dyDescent="0.2">
      <c r="A88" s="11" t="s">
        <v>86</v>
      </c>
      <c r="B88" s="52"/>
      <c r="C88" s="52"/>
      <c r="D88" s="52">
        <v>60</v>
      </c>
      <c r="E88" s="52"/>
      <c r="F88" s="52">
        <v>58</v>
      </c>
      <c r="G88" s="52">
        <v>57</v>
      </c>
      <c r="H88" s="52">
        <v>62</v>
      </c>
      <c r="I88" s="52"/>
      <c r="J88" s="53"/>
      <c r="K88" s="59">
        <f t="shared" si="6"/>
        <v>1</v>
      </c>
      <c r="L88" s="55">
        <f>SUM(feb!H88 + K88)</f>
        <v>2</v>
      </c>
      <c r="M88" s="56">
        <f t="shared" si="7"/>
        <v>237</v>
      </c>
      <c r="N88" s="57">
        <f>SUM(feb!J88 + M88)</f>
        <v>336</v>
      </c>
    </row>
    <row r="89" spans="1:14" x14ac:dyDescent="0.2">
      <c r="A89" s="11" t="s">
        <v>25</v>
      </c>
      <c r="B89" s="52"/>
      <c r="C89" s="52"/>
      <c r="D89" s="52">
        <v>53</v>
      </c>
      <c r="E89" s="52">
        <v>48</v>
      </c>
      <c r="F89" s="52">
        <v>58</v>
      </c>
      <c r="G89" s="52">
        <v>51</v>
      </c>
      <c r="H89" s="52">
        <v>62</v>
      </c>
      <c r="I89" s="52"/>
      <c r="J89" s="53"/>
      <c r="K89" s="59">
        <f t="shared" si="6"/>
        <v>2</v>
      </c>
      <c r="L89" s="55">
        <f>SUM(feb!H89 + K89)</f>
        <v>3</v>
      </c>
      <c r="M89" s="56">
        <f t="shared" si="7"/>
        <v>272</v>
      </c>
      <c r="N89" s="57">
        <f>SUM(feb!J89 + M89)</f>
        <v>323</v>
      </c>
    </row>
    <row r="90" spans="1:14" x14ac:dyDescent="0.2">
      <c r="A90" s="11" t="s">
        <v>74</v>
      </c>
      <c r="B90" s="52"/>
      <c r="C90" s="52"/>
      <c r="D90" s="52"/>
      <c r="E90" s="52"/>
      <c r="F90" s="52"/>
      <c r="G90" s="52"/>
      <c r="H90" s="52"/>
      <c r="I90" s="52"/>
      <c r="J90" s="53"/>
      <c r="K90" s="59">
        <f t="shared" si="6"/>
        <v>0</v>
      </c>
      <c r="L90" s="55">
        <f>SUM(feb!H90 + K90)</f>
        <v>0</v>
      </c>
      <c r="M90" s="56">
        <f t="shared" si="7"/>
        <v>0</v>
      </c>
      <c r="N90" s="57">
        <f>SUM(feb!J90 + M90)</f>
        <v>0</v>
      </c>
    </row>
    <row r="91" spans="1:14" x14ac:dyDescent="0.2">
      <c r="A91" s="11" t="s">
        <v>31</v>
      </c>
      <c r="B91" s="52"/>
      <c r="C91" s="52"/>
      <c r="D91" s="52"/>
      <c r="E91" s="52"/>
      <c r="F91" s="52"/>
      <c r="G91" s="52"/>
      <c r="H91" s="52"/>
      <c r="I91" s="52"/>
      <c r="J91" s="53"/>
      <c r="K91" s="59">
        <f t="shared" si="6"/>
        <v>0</v>
      </c>
      <c r="L91" s="55">
        <f>SUM(feb!H91 + K91)</f>
        <v>0</v>
      </c>
      <c r="M91" s="56">
        <f t="shared" si="7"/>
        <v>0</v>
      </c>
      <c r="N91" s="57">
        <f>SUM(feb!J91 + M91)</f>
        <v>0</v>
      </c>
    </row>
    <row r="92" spans="1:14" x14ac:dyDescent="0.2">
      <c r="A92" s="11" t="s">
        <v>50</v>
      </c>
      <c r="B92" s="52"/>
      <c r="C92" s="52"/>
      <c r="D92" s="52"/>
      <c r="E92" s="52"/>
      <c r="F92" s="52">
        <v>83</v>
      </c>
      <c r="G92" s="52">
        <v>57</v>
      </c>
      <c r="H92" s="52">
        <v>95</v>
      </c>
      <c r="I92" s="52">
        <v>58</v>
      </c>
      <c r="J92" s="53"/>
      <c r="K92" s="59">
        <f t="shared" si="6"/>
        <v>2</v>
      </c>
      <c r="L92" s="55">
        <f>SUM(feb!H92 + K92)</f>
        <v>2</v>
      </c>
      <c r="M92" s="56">
        <f t="shared" si="7"/>
        <v>293</v>
      </c>
      <c r="N92" s="57">
        <f>SUM(feb!J92 + M92)</f>
        <v>293</v>
      </c>
    </row>
    <row r="93" spans="1:14" x14ac:dyDescent="0.2">
      <c r="A93" s="11" t="s">
        <v>68</v>
      </c>
      <c r="B93" s="52"/>
      <c r="C93" s="52"/>
      <c r="D93" s="52"/>
      <c r="E93" s="52"/>
      <c r="F93" s="52"/>
      <c r="G93" s="52"/>
      <c r="H93" s="52"/>
      <c r="I93" s="52"/>
      <c r="J93" s="53"/>
      <c r="K93" s="59">
        <f t="shared" si="6"/>
        <v>0</v>
      </c>
      <c r="L93" s="55">
        <f>SUM(feb!H93 + K93)</f>
        <v>0</v>
      </c>
      <c r="M93" s="56">
        <f t="shared" si="7"/>
        <v>0</v>
      </c>
      <c r="N93" s="57">
        <f>SUM(feb!J93 + M93)</f>
        <v>0</v>
      </c>
    </row>
    <row r="94" spans="1:14" x14ac:dyDescent="0.2">
      <c r="A94" s="11" t="s">
        <v>71</v>
      </c>
      <c r="B94" s="52"/>
      <c r="C94" s="52"/>
      <c r="D94" s="52"/>
      <c r="E94" s="52"/>
      <c r="F94" s="52"/>
      <c r="G94" s="52"/>
      <c r="H94" s="52"/>
      <c r="I94" s="52"/>
      <c r="J94" s="53"/>
      <c r="K94" s="59">
        <f t="shared" si="6"/>
        <v>0</v>
      </c>
      <c r="L94" s="55">
        <f>SUM(feb!H94 + K94)</f>
        <v>0</v>
      </c>
      <c r="M94" s="56">
        <f t="shared" si="7"/>
        <v>0</v>
      </c>
      <c r="N94" s="57">
        <f>SUM(feb!J94 + M94)</f>
        <v>0</v>
      </c>
    </row>
    <row r="95" spans="1:14" x14ac:dyDescent="0.2">
      <c r="A95" s="11" t="s">
        <v>160</v>
      </c>
      <c r="B95" s="52"/>
      <c r="C95" s="52"/>
      <c r="D95" s="52"/>
      <c r="E95" s="52"/>
      <c r="F95" s="52"/>
      <c r="G95" s="52"/>
      <c r="H95" s="52"/>
      <c r="I95" s="52"/>
      <c r="J95" s="53"/>
      <c r="K95" s="59">
        <f t="shared" ref="K95:K106" si="10">COUNT(C95,E95,G95,I95,J95)</f>
        <v>0</v>
      </c>
      <c r="L95" s="55">
        <f>SUM(feb!H95 + K95)</f>
        <v>0</v>
      </c>
      <c r="M95" s="56">
        <f t="shared" ref="M95:M106" si="11">SUM(B95:J95)</f>
        <v>0</v>
      </c>
      <c r="N95" s="57">
        <f>SUM(feb!J95 + M95)</f>
        <v>0</v>
      </c>
    </row>
    <row r="96" spans="1:14" x14ac:dyDescent="0.2">
      <c r="A96" s="11" t="s">
        <v>110</v>
      </c>
      <c r="B96" s="52"/>
      <c r="C96" s="52"/>
      <c r="D96" s="52"/>
      <c r="E96" s="52"/>
      <c r="F96" s="52"/>
      <c r="G96" s="52"/>
      <c r="H96" s="52"/>
      <c r="I96" s="52"/>
      <c r="J96" s="53"/>
      <c r="K96" s="59">
        <f t="shared" si="10"/>
        <v>0</v>
      </c>
      <c r="L96" s="55">
        <f>SUM(feb!H96 + K96)</f>
        <v>0</v>
      </c>
      <c r="M96" s="56">
        <f t="shared" si="11"/>
        <v>0</v>
      </c>
      <c r="N96" s="57">
        <f>SUM(feb!J96 + M96)</f>
        <v>0</v>
      </c>
    </row>
    <row r="97" spans="1:14" x14ac:dyDescent="0.2">
      <c r="A97" s="11" t="s">
        <v>111</v>
      </c>
      <c r="B97" s="52"/>
      <c r="C97" s="52"/>
      <c r="D97" s="52"/>
      <c r="E97" s="52"/>
      <c r="F97" s="52"/>
      <c r="G97" s="52"/>
      <c r="H97" s="52"/>
      <c r="I97" s="52"/>
      <c r="J97" s="53"/>
      <c r="K97" s="59">
        <f t="shared" si="10"/>
        <v>0</v>
      </c>
      <c r="L97" s="55">
        <f>SUM(feb!H97 + K97)</f>
        <v>0</v>
      </c>
      <c r="M97" s="56">
        <f t="shared" si="11"/>
        <v>0</v>
      </c>
      <c r="N97" s="57">
        <f>SUM(feb!J97 + M97)</f>
        <v>0</v>
      </c>
    </row>
    <row r="98" spans="1:14" ht="12.75" customHeight="1" x14ac:dyDescent="0.2">
      <c r="A98" s="11" t="s">
        <v>94</v>
      </c>
      <c r="B98" s="52"/>
      <c r="C98" s="52"/>
      <c r="D98" s="52">
        <v>95</v>
      </c>
      <c r="E98" s="52"/>
      <c r="F98" s="52">
        <v>116</v>
      </c>
      <c r="G98" s="52"/>
      <c r="H98" s="52"/>
      <c r="I98" s="52"/>
      <c r="J98" s="53"/>
      <c r="K98" s="59">
        <f t="shared" si="10"/>
        <v>0</v>
      </c>
      <c r="L98" s="55">
        <f>SUM(feb!H98 + K98)</f>
        <v>0</v>
      </c>
      <c r="M98" s="56">
        <f t="shared" si="11"/>
        <v>211</v>
      </c>
      <c r="N98" s="57">
        <f>SUM(feb!J98 + M98)</f>
        <v>211</v>
      </c>
    </row>
    <row r="99" spans="1:14" ht="12.75" customHeight="1" x14ac:dyDescent="0.2">
      <c r="A99" s="11" t="s">
        <v>84</v>
      </c>
      <c r="B99" s="52"/>
      <c r="C99" s="52"/>
      <c r="D99" s="52"/>
      <c r="E99" s="52"/>
      <c r="F99" s="52"/>
      <c r="G99" s="52"/>
      <c r="H99" s="52"/>
      <c r="I99" s="52"/>
      <c r="J99" s="53"/>
      <c r="K99" s="59">
        <f t="shared" si="10"/>
        <v>0</v>
      </c>
      <c r="L99" s="55">
        <f>SUM(feb!H99 + K99)</f>
        <v>0</v>
      </c>
      <c r="M99" s="56">
        <f t="shared" si="11"/>
        <v>0</v>
      </c>
      <c r="N99" s="57">
        <f>SUM(feb!J99 + M99)</f>
        <v>0</v>
      </c>
    </row>
    <row r="100" spans="1:14" ht="12.75" customHeight="1" x14ac:dyDescent="0.2">
      <c r="A100" s="11" t="s">
        <v>88</v>
      </c>
      <c r="B100" s="52"/>
      <c r="C100" s="52"/>
      <c r="D100" s="52"/>
      <c r="E100" s="52">
        <v>60</v>
      </c>
      <c r="F100" s="52"/>
      <c r="G100" s="52">
        <v>67</v>
      </c>
      <c r="H100" s="52"/>
      <c r="I100" s="52"/>
      <c r="J100" s="53"/>
      <c r="K100" s="59">
        <f t="shared" si="10"/>
        <v>2</v>
      </c>
      <c r="L100" s="55">
        <f>SUM(feb!H100 + K100)</f>
        <v>2</v>
      </c>
      <c r="M100" s="56">
        <f t="shared" si="11"/>
        <v>127</v>
      </c>
      <c r="N100" s="57">
        <f>SUM(feb!J100 + M100)</f>
        <v>127</v>
      </c>
    </row>
    <row r="101" spans="1:14" ht="12.75" customHeight="1" x14ac:dyDescent="0.2">
      <c r="A101" s="20" t="s">
        <v>133</v>
      </c>
      <c r="B101" s="52"/>
      <c r="C101" s="52"/>
      <c r="D101" s="52"/>
      <c r="E101" s="52"/>
      <c r="F101" s="52"/>
      <c r="G101" s="52"/>
      <c r="H101" s="52"/>
      <c r="I101" s="52"/>
      <c r="J101" s="53"/>
      <c r="K101" s="59">
        <f t="shared" si="10"/>
        <v>0</v>
      </c>
      <c r="L101" s="55">
        <f>SUM(feb!H101 + K101)</f>
        <v>0</v>
      </c>
      <c r="M101" s="56">
        <f t="shared" si="11"/>
        <v>0</v>
      </c>
      <c r="N101" s="57">
        <f>SUM(feb!J101 + M101)</f>
        <v>0</v>
      </c>
    </row>
    <row r="102" spans="1:14" ht="12.75" customHeight="1" x14ac:dyDescent="0.2">
      <c r="A102" s="20" t="s">
        <v>112</v>
      </c>
      <c r="B102" s="52"/>
      <c r="C102" s="52"/>
      <c r="D102" s="52"/>
      <c r="E102" s="52"/>
      <c r="F102" s="52"/>
      <c r="G102" s="52">
        <v>57</v>
      </c>
      <c r="H102" s="52">
        <v>62</v>
      </c>
      <c r="I102" s="52"/>
      <c r="J102" s="53"/>
      <c r="K102" s="59">
        <f t="shared" si="10"/>
        <v>1</v>
      </c>
      <c r="L102" s="55">
        <f>SUM(feb!H102 + K102)</f>
        <v>2</v>
      </c>
      <c r="M102" s="56">
        <f t="shared" si="11"/>
        <v>119</v>
      </c>
      <c r="N102" s="57">
        <f>SUM(feb!J102 + M102)</f>
        <v>170</v>
      </c>
    </row>
    <row r="103" spans="1:14" ht="12.75" customHeight="1" x14ac:dyDescent="0.2">
      <c r="A103" s="20" t="s">
        <v>116</v>
      </c>
      <c r="B103" s="52">
        <v>85</v>
      </c>
      <c r="C103" s="52">
        <v>52</v>
      </c>
      <c r="D103" s="52">
        <v>82</v>
      </c>
      <c r="E103" s="52">
        <v>52</v>
      </c>
      <c r="F103" s="52">
        <v>83</v>
      </c>
      <c r="G103" s="52">
        <v>57</v>
      </c>
      <c r="H103" s="52"/>
      <c r="I103" s="52"/>
      <c r="J103" s="53"/>
      <c r="K103" s="59">
        <f t="shared" si="10"/>
        <v>3</v>
      </c>
      <c r="L103" s="55">
        <f>SUM(feb!H103 + K103)</f>
        <v>5</v>
      </c>
      <c r="M103" s="56">
        <f t="shared" si="11"/>
        <v>411</v>
      </c>
      <c r="N103" s="57">
        <f>SUM(feb!J103 + M103)</f>
        <v>601</v>
      </c>
    </row>
    <row r="104" spans="1:14" ht="12.75" customHeight="1" x14ac:dyDescent="0.2">
      <c r="A104" s="20" t="s">
        <v>113</v>
      </c>
      <c r="B104" s="52"/>
      <c r="C104" s="52">
        <v>60</v>
      </c>
      <c r="D104" s="52"/>
      <c r="E104" s="52"/>
      <c r="F104" s="52"/>
      <c r="G104" s="52">
        <v>67</v>
      </c>
      <c r="H104" s="52">
        <v>108</v>
      </c>
      <c r="I104" s="52">
        <v>58</v>
      </c>
      <c r="J104" s="53"/>
      <c r="K104" s="59">
        <f t="shared" si="10"/>
        <v>3</v>
      </c>
      <c r="L104" s="55">
        <f>SUM(feb!H104 + K104)</f>
        <v>4</v>
      </c>
      <c r="M104" s="56">
        <f t="shared" si="11"/>
        <v>293</v>
      </c>
      <c r="N104" s="57">
        <f>SUM(feb!J104 + M104)</f>
        <v>511</v>
      </c>
    </row>
    <row r="105" spans="1:14" ht="12.75" customHeight="1" x14ac:dyDescent="0.2">
      <c r="A105" s="20" t="s">
        <v>85</v>
      </c>
      <c r="B105" s="52"/>
      <c r="C105" s="52"/>
      <c r="D105" s="52">
        <v>53</v>
      </c>
      <c r="E105" s="52">
        <v>48</v>
      </c>
      <c r="F105" s="52"/>
      <c r="G105" s="52">
        <v>51</v>
      </c>
      <c r="H105" s="52">
        <v>53</v>
      </c>
      <c r="I105" s="52"/>
      <c r="J105" s="53"/>
      <c r="K105" s="59">
        <f t="shared" si="10"/>
        <v>2</v>
      </c>
      <c r="L105" s="55">
        <f>SUM(feb!H105 + K105)</f>
        <v>2</v>
      </c>
      <c r="M105" s="56">
        <f t="shared" si="11"/>
        <v>205</v>
      </c>
      <c r="N105" s="57">
        <f>SUM(feb!J105 + M105)</f>
        <v>255</v>
      </c>
    </row>
    <row r="106" spans="1:14" ht="12.75" customHeight="1" thickBot="1" x14ac:dyDescent="0.25">
      <c r="A106" s="12" t="s">
        <v>26</v>
      </c>
      <c r="B106" s="58"/>
      <c r="C106" s="58"/>
      <c r="D106" s="58">
        <v>53</v>
      </c>
      <c r="E106" s="58">
        <v>48</v>
      </c>
      <c r="F106" s="58"/>
      <c r="G106" s="58"/>
      <c r="H106" s="58"/>
      <c r="I106" s="58"/>
      <c r="J106" s="60"/>
      <c r="K106" s="59">
        <f t="shared" si="10"/>
        <v>1</v>
      </c>
      <c r="L106" s="55">
        <f>SUM(feb!H106 + K106)</f>
        <v>1</v>
      </c>
      <c r="M106" s="56">
        <f t="shared" si="11"/>
        <v>101</v>
      </c>
      <c r="N106" s="57">
        <f>SUM(feb!J106 + M106)</f>
        <v>101</v>
      </c>
    </row>
  </sheetData>
  <mergeCells count="4">
    <mergeCell ref="M2:M3"/>
    <mergeCell ref="N2:N3"/>
    <mergeCell ref="K2:K3"/>
    <mergeCell ref="L2:L3"/>
  </mergeCells>
  <phoneticPr fontId="8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zoomScale="145" zoomScaleNormal="145" workbookViewId="0">
      <pane ySplit="3" topLeftCell="A4" activePane="bottomLeft" state="frozen"/>
      <selection activeCell="H95" sqref="H95"/>
      <selection pane="bottomLeft"/>
    </sheetView>
  </sheetViews>
  <sheetFormatPr defaultColWidth="9.28515625" defaultRowHeight="12.75" x14ac:dyDescent="0.2"/>
  <cols>
    <col min="1" max="1" width="16" style="6" customWidth="1"/>
    <col min="2" max="10" width="4" style="6" customWidth="1"/>
    <col min="11" max="14" width="5.7109375" style="6" customWidth="1"/>
    <col min="15" max="16384" width="9.28515625" style="6"/>
  </cols>
  <sheetData>
    <row r="1" spans="1:14" ht="27.75" customHeight="1" thickBot="1" x14ac:dyDescent="0.3">
      <c r="A1" s="29" t="s">
        <v>143</v>
      </c>
      <c r="N1" s="30" t="s">
        <v>32</v>
      </c>
    </row>
    <row r="2" spans="1:14" s="8" customFormat="1" ht="54.75" customHeight="1" x14ac:dyDescent="0.2">
      <c r="A2" s="16"/>
      <c r="B2" s="15" t="s">
        <v>1</v>
      </c>
      <c r="C2" s="15" t="s">
        <v>2</v>
      </c>
      <c r="D2" s="15" t="s">
        <v>1</v>
      </c>
      <c r="E2" s="15" t="s">
        <v>2</v>
      </c>
      <c r="F2" s="15" t="s">
        <v>1</v>
      </c>
      <c r="G2" s="15" t="s">
        <v>2</v>
      </c>
      <c r="H2" s="15" t="s">
        <v>1</v>
      </c>
      <c r="I2" s="15" t="s">
        <v>2</v>
      </c>
      <c r="J2" s="15" t="s">
        <v>1</v>
      </c>
      <c r="K2" s="92" t="s">
        <v>148</v>
      </c>
      <c r="L2" s="90" t="s">
        <v>35</v>
      </c>
      <c r="M2" s="84" t="s">
        <v>33</v>
      </c>
      <c r="N2" s="86" t="s">
        <v>34</v>
      </c>
    </row>
    <row r="3" spans="1:14" ht="18" customHeight="1" thickBot="1" x14ac:dyDescent="0.25">
      <c r="A3" s="17"/>
      <c r="B3" s="5">
        <v>2</v>
      </c>
      <c r="C3" s="5">
        <v>3</v>
      </c>
      <c r="D3" s="5">
        <v>9</v>
      </c>
      <c r="E3" s="5">
        <v>10</v>
      </c>
      <c r="F3" s="5">
        <v>16</v>
      </c>
      <c r="G3" s="5">
        <v>17</v>
      </c>
      <c r="H3" s="5">
        <v>23</v>
      </c>
      <c r="I3" s="5">
        <v>24</v>
      </c>
      <c r="J3" s="5">
        <v>30</v>
      </c>
      <c r="K3" s="93"/>
      <c r="L3" s="91"/>
      <c r="M3" s="85"/>
      <c r="N3" s="87"/>
    </row>
    <row r="4" spans="1:14" x14ac:dyDescent="0.2">
      <c r="A4" s="11" t="s">
        <v>95</v>
      </c>
      <c r="B4" s="52"/>
      <c r="C4" s="52"/>
      <c r="D4" s="52"/>
      <c r="E4" s="52"/>
      <c r="F4" s="73">
        <v>130</v>
      </c>
      <c r="G4" s="52"/>
      <c r="H4" s="52">
        <v>117</v>
      </c>
      <c r="I4" s="52"/>
      <c r="J4" s="53"/>
      <c r="K4" s="59">
        <v>1</v>
      </c>
      <c r="L4" s="55">
        <f>SUM(feb!H4 + mrt!K4 +K4)</f>
        <v>5</v>
      </c>
      <c r="M4" s="56">
        <f>SUM(B4:J4)</f>
        <v>247</v>
      </c>
      <c r="N4" s="57">
        <f>SUM(feb!J4 + mrt!M4 +M4)</f>
        <v>498</v>
      </c>
    </row>
    <row r="5" spans="1:14" x14ac:dyDescent="0.2">
      <c r="A5" s="11" t="s">
        <v>4</v>
      </c>
      <c r="B5" s="52"/>
      <c r="C5" s="52"/>
      <c r="D5" s="52"/>
      <c r="E5" s="52"/>
      <c r="F5" s="52"/>
      <c r="G5" s="52"/>
      <c r="H5" s="52"/>
      <c r="I5" s="52"/>
      <c r="J5" s="53"/>
      <c r="K5" s="59">
        <f>COUNT(C5,E5,G5,I5)</f>
        <v>0</v>
      </c>
      <c r="L5" s="55">
        <f>SUM(feb!H5 + mrt!K5 +K5)</f>
        <v>0</v>
      </c>
      <c r="M5" s="56">
        <f t="shared" ref="M5:M64" si="0">SUM(B5:J5)</f>
        <v>0</v>
      </c>
      <c r="N5" s="57">
        <f>SUM(feb!J5 + mrt!M5 +M5)</f>
        <v>0</v>
      </c>
    </row>
    <row r="6" spans="1:14" x14ac:dyDescent="0.2">
      <c r="A6" s="11" t="s">
        <v>27</v>
      </c>
      <c r="B6" s="52"/>
      <c r="C6" s="52"/>
      <c r="D6" s="52"/>
      <c r="E6" s="52"/>
      <c r="F6" s="52"/>
      <c r="G6" s="52"/>
      <c r="H6" s="52"/>
      <c r="I6" s="52"/>
      <c r="J6" s="53"/>
      <c r="K6" s="59">
        <f t="shared" ref="K6:K64" si="1">COUNT(C6,E6,G6,I6)</f>
        <v>0</v>
      </c>
      <c r="L6" s="55">
        <f>SUM(feb!H6 + mrt!K6 +K6)</f>
        <v>0</v>
      </c>
      <c r="M6" s="56">
        <f t="shared" si="0"/>
        <v>0</v>
      </c>
      <c r="N6" s="57">
        <f>SUM(feb!J6 + mrt!M6 +M6)</f>
        <v>0</v>
      </c>
    </row>
    <row r="7" spans="1:14" x14ac:dyDescent="0.2">
      <c r="A7" s="11" t="s">
        <v>72</v>
      </c>
      <c r="B7" s="52"/>
      <c r="C7" s="52"/>
      <c r="D7" s="52"/>
      <c r="E7" s="52"/>
      <c r="F7" s="52"/>
      <c r="G7" s="52"/>
      <c r="H7" s="52"/>
      <c r="I7" s="52"/>
      <c r="J7" s="53"/>
      <c r="K7" s="59">
        <f t="shared" si="1"/>
        <v>0</v>
      </c>
      <c r="L7" s="55">
        <f>SUM(feb!H7 + mrt!K7 +K7)</f>
        <v>0</v>
      </c>
      <c r="M7" s="56">
        <f t="shared" si="0"/>
        <v>0</v>
      </c>
      <c r="N7" s="57">
        <f>SUM(feb!J7 + mrt!M7 +M7)</f>
        <v>0</v>
      </c>
    </row>
    <row r="8" spans="1:14" x14ac:dyDescent="0.2">
      <c r="A8" s="11" t="s">
        <v>64</v>
      </c>
      <c r="B8" s="52"/>
      <c r="C8" s="52"/>
      <c r="D8" s="52"/>
      <c r="E8" s="52"/>
      <c r="F8" s="52"/>
      <c r="G8" s="52"/>
      <c r="H8" s="52"/>
      <c r="I8" s="52"/>
      <c r="J8" s="53"/>
      <c r="K8" s="59">
        <f t="shared" si="1"/>
        <v>0</v>
      </c>
      <c r="L8" s="55">
        <f>SUM(feb!H8 + mrt!K8 +K8)</f>
        <v>0</v>
      </c>
      <c r="M8" s="56">
        <f t="shared" si="0"/>
        <v>0</v>
      </c>
      <c r="N8" s="57">
        <f>SUM(feb!J8 + mrt!M8 +M8)</f>
        <v>0</v>
      </c>
    </row>
    <row r="9" spans="1:14" x14ac:dyDescent="0.2">
      <c r="A9" s="11" t="s">
        <v>69</v>
      </c>
      <c r="B9" s="52">
        <v>61</v>
      </c>
      <c r="C9" s="52"/>
      <c r="D9" s="52"/>
      <c r="E9" s="52">
        <v>52</v>
      </c>
      <c r="F9" s="52"/>
      <c r="G9" s="52"/>
      <c r="H9" s="52"/>
      <c r="I9" s="52"/>
      <c r="J9" s="53"/>
      <c r="K9" s="59">
        <f t="shared" si="1"/>
        <v>1</v>
      </c>
      <c r="L9" s="55">
        <f>SUM(feb!H9 + mrt!K9 +K9)</f>
        <v>2</v>
      </c>
      <c r="M9" s="56">
        <f t="shared" si="0"/>
        <v>113</v>
      </c>
      <c r="N9" s="57">
        <f>SUM(feb!J9 + mrt!M9 +M9)</f>
        <v>276</v>
      </c>
    </row>
    <row r="10" spans="1:14" x14ac:dyDescent="0.2">
      <c r="A10" s="11" t="s">
        <v>5</v>
      </c>
      <c r="B10" s="52">
        <v>117</v>
      </c>
      <c r="C10" s="52">
        <v>73</v>
      </c>
      <c r="D10" s="52">
        <v>117</v>
      </c>
      <c r="E10" s="52">
        <v>76</v>
      </c>
      <c r="F10" s="52"/>
      <c r="G10" s="52">
        <v>75</v>
      </c>
      <c r="H10" s="52"/>
      <c r="I10" s="52">
        <v>60</v>
      </c>
      <c r="J10" s="53"/>
      <c r="K10" s="59">
        <f t="shared" si="1"/>
        <v>4</v>
      </c>
      <c r="L10" s="55">
        <f>SUM(feb!H10 + mrt!K10 +K10)</f>
        <v>6</v>
      </c>
      <c r="M10" s="56">
        <f t="shared" si="0"/>
        <v>518</v>
      </c>
      <c r="N10" s="57">
        <f>SUM(feb!J10 + mrt!M10 +M10)</f>
        <v>848</v>
      </c>
    </row>
    <row r="11" spans="1:14" x14ac:dyDescent="0.2">
      <c r="A11" s="11" t="s">
        <v>67</v>
      </c>
      <c r="B11" s="52"/>
      <c r="C11" s="52">
        <v>73</v>
      </c>
      <c r="D11" s="52"/>
      <c r="E11" s="52">
        <v>76</v>
      </c>
      <c r="F11" s="52"/>
      <c r="G11" s="52">
        <v>75</v>
      </c>
      <c r="H11" s="52">
        <v>117</v>
      </c>
      <c r="I11" s="52">
        <v>60</v>
      </c>
      <c r="J11" s="53"/>
      <c r="K11" s="59">
        <f t="shared" si="1"/>
        <v>4</v>
      </c>
      <c r="L11" s="55">
        <f>SUM(feb!H11 + mrt!K11 +K11)</f>
        <v>8</v>
      </c>
      <c r="M11" s="56">
        <f t="shared" si="0"/>
        <v>401</v>
      </c>
      <c r="N11" s="57">
        <f>SUM(feb!J11 + mrt!M11 +M11)</f>
        <v>650</v>
      </c>
    </row>
    <row r="12" spans="1:14" x14ac:dyDescent="0.2">
      <c r="A12" s="11" t="s">
        <v>51</v>
      </c>
      <c r="B12" s="52">
        <v>108</v>
      </c>
      <c r="C12" s="52">
        <v>65</v>
      </c>
      <c r="D12" s="52"/>
      <c r="E12" s="52">
        <v>65</v>
      </c>
      <c r="F12" s="52"/>
      <c r="G12" s="52"/>
      <c r="H12" s="52">
        <v>114</v>
      </c>
      <c r="I12" s="52">
        <v>60</v>
      </c>
      <c r="J12" s="53">
        <v>120</v>
      </c>
      <c r="K12" s="59">
        <f t="shared" si="1"/>
        <v>3</v>
      </c>
      <c r="L12" s="55">
        <f>SUM(feb!H12 + mrt!K12 +K12)</f>
        <v>7</v>
      </c>
      <c r="M12" s="56">
        <f t="shared" si="0"/>
        <v>532</v>
      </c>
      <c r="N12" s="57">
        <f>SUM(feb!J12 + mrt!M12 +M12)</f>
        <v>1144</v>
      </c>
    </row>
    <row r="13" spans="1:14" x14ac:dyDescent="0.2">
      <c r="A13" s="11" t="s">
        <v>55</v>
      </c>
      <c r="B13" s="52"/>
      <c r="C13" s="52"/>
      <c r="D13" s="52"/>
      <c r="E13" s="52"/>
      <c r="F13" s="52">
        <v>111</v>
      </c>
      <c r="G13" s="52">
        <v>75</v>
      </c>
      <c r="H13" s="52">
        <v>117</v>
      </c>
      <c r="I13" s="52"/>
      <c r="J13" s="53">
        <v>123</v>
      </c>
      <c r="K13" s="59">
        <f t="shared" si="1"/>
        <v>1</v>
      </c>
      <c r="L13" s="55">
        <f>SUM(feb!H13 + mrt!K13 +K13)</f>
        <v>4</v>
      </c>
      <c r="M13" s="56">
        <f t="shared" si="0"/>
        <v>426</v>
      </c>
      <c r="N13" s="57">
        <f>SUM(feb!J13 + mrt!M13 +M13)</f>
        <v>1090</v>
      </c>
    </row>
    <row r="14" spans="1:14" x14ac:dyDescent="0.2">
      <c r="A14" s="11" t="s">
        <v>52</v>
      </c>
      <c r="B14" s="52"/>
      <c r="C14" s="52">
        <v>73</v>
      </c>
      <c r="D14" s="52"/>
      <c r="E14" s="52"/>
      <c r="F14" s="52"/>
      <c r="G14" s="52">
        <v>75</v>
      </c>
      <c r="H14" s="52"/>
      <c r="I14" s="52">
        <v>60</v>
      </c>
      <c r="J14" s="53"/>
      <c r="K14" s="59">
        <f t="shared" si="1"/>
        <v>3</v>
      </c>
      <c r="L14" s="55">
        <f>SUM(feb!H14 + mrt!K14 +K14)</f>
        <v>8</v>
      </c>
      <c r="M14" s="56">
        <f t="shared" si="0"/>
        <v>208</v>
      </c>
      <c r="N14" s="57">
        <f>SUM(feb!J14 + mrt!M14 +M14)</f>
        <v>517</v>
      </c>
    </row>
    <row r="15" spans="1:14" x14ac:dyDescent="0.2">
      <c r="A15" s="11" t="s">
        <v>60</v>
      </c>
      <c r="B15" s="52"/>
      <c r="C15" s="52">
        <v>73</v>
      </c>
      <c r="D15" s="52">
        <v>117</v>
      </c>
      <c r="E15" s="52">
        <v>76</v>
      </c>
      <c r="F15" s="52">
        <v>111</v>
      </c>
      <c r="G15" s="52">
        <v>75</v>
      </c>
      <c r="H15" s="52">
        <v>117</v>
      </c>
      <c r="I15" s="52">
        <v>60</v>
      </c>
      <c r="J15" s="53"/>
      <c r="K15" s="59">
        <f t="shared" si="1"/>
        <v>4</v>
      </c>
      <c r="L15" s="55">
        <f>SUM(feb!H15 + mrt!K15 +K15)</f>
        <v>5</v>
      </c>
      <c r="M15" s="56">
        <f t="shared" si="0"/>
        <v>629</v>
      </c>
      <c r="N15" s="57">
        <f>SUM(feb!J15 + mrt!M15 +M15)</f>
        <v>963</v>
      </c>
    </row>
    <row r="16" spans="1:14" x14ac:dyDescent="0.2">
      <c r="A16" s="11" t="s">
        <v>157</v>
      </c>
      <c r="B16" s="52"/>
      <c r="C16" s="52"/>
      <c r="D16" s="52"/>
      <c r="E16" s="52"/>
      <c r="F16" s="52"/>
      <c r="G16" s="52"/>
      <c r="H16" s="52"/>
      <c r="I16" s="52"/>
      <c r="J16" s="53"/>
      <c r="K16" s="59">
        <f t="shared" ref="K16" si="2">COUNT(C16,E16,G16,I16)</f>
        <v>0</v>
      </c>
      <c r="L16" s="55">
        <f>SUM(feb!H16 + mrt!K16 +K16)</f>
        <v>0</v>
      </c>
      <c r="M16" s="56">
        <f t="shared" ref="M16" si="3">SUM(B16:J16)</f>
        <v>0</v>
      </c>
      <c r="N16" s="57">
        <f>SUM(feb!J16 + mrt!M16 +M16)</f>
        <v>0</v>
      </c>
    </row>
    <row r="17" spans="1:14" x14ac:dyDescent="0.2">
      <c r="A17" s="11" t="s">
        <v>132</v>
      </c>
      <c r="B17" s="52">
        <v>108</v>
      </c>
      <c r="C17" s="52"/>
      <c r="D17" s="52"/>
      <c r="E17" s="52">
        <v>65</v>
      </c>
      <c r="F17" s="52">
        <v>111</v>
      </c>
      <c r="G17" s="52">
        <v>67</v>
      </c>
      <c r="H17" s="52">
        <v>114</v>
      </c>
      <c r="I17" s="52"/>
      <c r="J17" s="53"/>
      <c r="K17" s="59">
        <f t="shared" si="1"/>
        <v>2</v>
      </c>
      <c r="L17" s="55">
        <f>SUM(feb!H17 + mrt!K17 +K17)</f>
        <v>5</v>
      </c>
      <c r="M17" s="56">
        <f t="shared" si="0"/>
        <v>465</v>
      </c>
      <c r="N17" s="57">
        <f>SUM(feb!J17 + mrt!M17 +M17)</f>
        <v>983</v>
      </c>
    </row>
    <row r="18" spans="1:14" x14ac:dyDescent="0.2">
      <c r="A18" s="11" t="s">
        <v>75</v>
      </c>
      <c r="B18" s="52">
        <v>61</v>
      </c>
      <c r="C18" s="52"/>
      <c r="D18" s="52">
        <v>53</v>
      </c>
      <c r="E18" s="52"/>
      <c r="F18" s="52"/>
      <c r="G18" s="52"/>
      <c r="H18" s="52"/>
      <c r="I18" s="52"/>
      <c r="J18" s="53">
        <v>57</v>
      </c>
      <c r="K18" s="59">
        <f t="shared" si="1"/>
        <v>0</v>
      </c>
      <c r="L18" s="55">
        <f>SUM(feb!H18 + mrt!K18 +K18)</f>
        <v>0</v>
      </c>
      <c r="M18" s="56">
        <f t="shared" si="0"/>
        <v>171</v>
      </c>
      <c r="N18" s="57">
        <f>SUM(feb!J18 + mrt!M18 +M18)</f>
        <v>224</v>
      </c>
    </row>
    <row r="19" spans="1:14" x14ac:dyDescent="0.2">
      <c r="A19" s="11" t="s">
        <v>108</v>
      </c>
      <c r="B19" s="52">
        <v>61</v>
      </c>
      <c r="C19" s="52">
        <v>65</v>
      </c>
      <c r="D19" s="52">
        <v>53</v>
      </c>
      <c r="E19" s="52">
        <v>65</v>
      </c>
      <c r="F19" s="52"/>
      <c r="G19" s="52">
        <v>67</v>
      </c>
      <c r="H19" s="52"/>
      <c r="I19" s="52"/>
      <c r="J19" s="53"/>
      <c r="K19" s="59">
        <f t="shared" si="1"/>
        <v>3</v>
      </c>
      <c r="L19" s="55">
        <f>SUM(feb!H19 + mrt!K19 +K19)</f>
        <v>3</v>
      </c>
      <c r="M19" s="56">
        <f t="shared" si="0"/>
        <v>311</v>
      </c>
      <c r="N19" s="57">
        <f>SUM(feb!J19 + mrt!M19 +M19)</f>
        <v>311</v>
      </c>
    </row>
    <row r="20" spans="1:14" x14ac:dyDescent="0.2">
      <c r="A20" s="11" t="s">
        <v>6</v>
      </c>
      <c r="B20" s="52"/>
      <c r="C20" s="52"/>
      <c r="D20" s="52"/>
      <c r="E20" s="52"/>
      <c r="F20" s="52"/>
      <c r="G20" s="52"/>
      <c r="H20" s="52"/>
      <c r="I20" s="52"/>
      <c r="J20" s="53"/>
      <c r="K20" s="59">
        <f t="shared" si="1"/>
        <v>0</v>
      </c>
      <c r="L20" s="55">
        <f>SUM(feb!H20 + mrt!K20 +K20)</f>
        <v>0</v>
      </c>
      <c r="M20" s="56">
        <f t="shared" si="0"/>
        <v>0</v>
      </c>
      <c r="N20" s="57">
        <f>SUM(feb!J20 + mrt!M20 +M20)</f>
        <v>0</v>
      </c>
    </row>
    <row r="21" spans="1:14" x14ac:dyDescent="0.2">
      <c r="A21" s="11" t="s">
        <v>81</v>
      </c>
      <c r="B21" s="52"/>
      <c r="C21" s="52"/>
      <c r="D21" s="52"/>
      <c r="E21" s="52"/>
      <c r="F21" s="52"/>
      <c r="G21" s="52"/>
      <c r="H21" s="52"/>
      <c r="I21" s="52"/>
      <c r="J21" s="53"/>
      <c r="K21" s="59">
        <f t="shared" si="1"/>
        <v>0</v>
      </c>
      <c r="L21" s="55">
        <f>SUM(feb!H21 + mrt!K21 +K21)</f>
        <v>0</v>
      </c>
      <c r="M21" s="56">
        <f t="shared" si="0"/>
        <v>0</v>
      </c>
      <c r="N21" s="57">
        <f>SUM(feb!J21 + mrt!M21 +M21)</f>
        <v>4.5</v>
      </c>
    </row>
    <row r="22" spans="1:14" x14ac:dyDescent="0.2">
      <c r="A22" s="11" t="s">
        <v>93</v>
      </c>
      <c r="B22" s="52">
        <v>117</v>
      </c>
      <c r="C22" s="52">
        <v>73</v>
      </c>
      <c r="D22" s="52"/>
      <c r="E22" s="52">
        <v>76</v>
      </c>
      <c r="F22" s="52">
        <v>111</v>
      </c>
      <c r="G22" s="52"/>
      <c r="H22" s="52">
        <v>117</v>
      </c>
      <c r="I22" s="52"/>
      <c r="J22" s="53">
        <v>123</v>
      </c>
      <c r="K22" s="59">
        <f t="shared" si="1"/>
        <v>2</v>
      </c>
      <c r="L22" s="55">
        <f>SUM(feb!H22 + mrt!K22 +K22)</f>
        <v>4</v>
      </c>
      <c r="M22" s="56">
        <f t="shared" si="0"/>
        <v>617</v>
      </c>
      <c r="N22" s="57">
        <f>SUM(feb!J22 + mrt!M22 +M22)</f>
        <v>838</v>
      </c>
    </row>
    <row r="23" spans="1:14" x14ac:dyDescent="0.2">
      <c r="A23" s="11" t="s">
        <v>7</v>
      </c>
      <c r="B23" s="52">
        <v>117</v>
      </c>
      <c r="C23" s="52">
        <v>73</v>
      </c>
      <c r="D23" s="52">
        <v>117</v>
      </c>
      <c r="E23" s="52">
        <v>76</v>
      </c>
      <c r="F23" s="73">
        <v>130</v>
      </c>
      <c r="G23" s="52">
        <v>75</v>
      </c>
      <c r="H23" s="52"/>
      <c r="I23" s="52"/>
      <c r="J23" s="53">
        <v>123</v>
      </c>
      <c r="K23" s="59">
        <v>4</v>
      </c>
      <c r="L23" s="55">
        <f>SUM(feb!H23 + mrt!K23 +K23)</f>
        <v>9</v>
      </c>
      <c r="M23" s="56">
        <f t="shared" si="0"/>
        <v>711</v>
      </c>
      <c r="N23" s="57">
        <f>SUM(feb!J23 + mrt!M23 +M23)</f>
        <v>1370</v>
      </c>
    </row>
    <row r="24" spans="1:14" x14ac:dyDescent="0.2">
      <c r="A24" s="11" t="s">
        <v>98</v>
      </c>
      <c r="B24" s="52"/>
      <c r="C24" s="52"/>
      <c r="D24" s="52"/>
      <c r="E24" s="52"/>
      <c r="F24" s="52"/>
      <c r="G24" s="52"/>
      <c r="H24" s="52"/>
      <c r="I24" s="52"/>
      <c r="J24" s="53"/>
      <c r="K24" s="59">
        <f t="shared" si="1"/>
        <v>0</v>
      </c>
      <c r="L24" s="55">
        <f>SUM(feb!H24 + mrt!K24 +K24)</f>
        <v>0</v>
      </c>
      <c r="M24" s="56">
        <f t="shared" si="0"/>
        <v>0</v>
      </c>
      <c r="N24" s="57">
        <f>SUM(feb!J24 + mrt!M24 +M24)</f>
        <v>0</v>
      </c>
    </row>
    <row r="25" spans="1:14" x14ac:dyDescent="0.2">
      <c r="A25" s="11" t="s">
        <v>30</v>
      </c>
      <c r="B25" s="52"/>
      <c r="C25" s="52"/>
      <c r="D25" s="52"/>
      <c r="E25" s="52"/>
      <c r="F25" s="52"/>
      <c r="G25" s="52"/>
      <c r="H25" s="52"/>
      <c r="I25" s="52"/>
      <c r="J25" s="53"/>
      <c r="K25" s="59">
        <f t="shared" si="1"/>
        <v>0</v>
      </c>
      <c r="L25" s="55">
        <f>SUM(feb!H25 + mrt!K25 +K25)</f>
        <v>0</v>
      </c>
      <c r="M25" s="56">
        <f t="shared" si="0"/>
        <v>0</v>
      </c>
      <c r="N25" s="57">
        <f>SUM(feb!J25 + mrt!M25 +M25)</f>
        <v>0</v>
      </c>
    </row>
    <row r="26" spans="1:14" x14ac:dyDescent="0.2">
      <c r="A26" s="11" t="s">
        <v>114</v>
      </c>
      <c r="B26" s="52"/>
      <c r="C26" s="52">
        <v>65</v>
      </c>
      <c r="D26" s="52">
        <v>107</v>
      </c>
      <c r="E26" s="52">
        <v>65</v>
      </c>
      <c r="F26" s="52">
        <v>111</v>
      </c>
      <c r="G26" s="52">
        <v>67</v>
      </c>
      <c r="H26" s="52">
        <v>114</v>
      </c>
      <c r="I26" s="52">
        <v>60</v>
      </c>
      <c r="J26" s="53">
        <v>91</v>
      </c>
      <c r="K26" s="59">
        <f t="shared" si="1"/>
        <v>4</v>
      </c>
      <c r="L26" s="55">
        <f>SUM(feb!H26 + mrt!K26 +K26)</f>
        <v>8</v>
      </c>
      <c r="M26" s="56">
        <f t="shared" si="0"/>
        <v>680</v>
      </c>
      <c r="N26" s="57">
        <f>SUM(feb!J26 + mrt!M26 +M26)</f>
        <v>1313</v>
      </c>
    </row>
    <row r="27" spans="1:14" x14ac:dyDescent="0.2">
      <c r="A27" s="11" t="s">
        <v>76</v>
      </c>
      <c r="B27" s="52"/>
      <c r="C27" s="52">
        <v>73</v>
      </c>
      <c r="D27" s="52"/>
      <c r="E27" s="52">
        <v>76</v>
      </c>
      <c r="F27" s="52"/>
      <c r="G27" s="52">
        <v>75</v>
      </c>
      <c r="H27" s="52"/>
      <c r="I27" s="52"/>
      <c r="J27" s="53"/>
      <c r="K27" s="59">
        <f t="shared" si="1"/>
        <v>3</v>
      </c>
      <c r="L27" s="55">
        <f>SUM(feb!H27 + mrt!K27 +K27)</f>
        <v>3</v>
      </c>
      <c r="M27" s="56">
        <f t="shared" si="0"/>
        <v>224</v>
      </c>
      <c r="N27" s="57">
        <f>SUM(feb!J27 + mrt!M27 +M27)</f>
        <v>224</v>
      </c>
    </row>
    <row r="28" spans="1:14" x14ac:dyDescent="0.2">
      <c r="A28" s="11" t="s">
        <v>77</v>
      </c>
      <c r="B28" s="52">
        <v>108</v>
      </c>
      <c r="C28" s="52">
        <v>65</v>
      </c>
      <c r="D28" s="52">
        <v>107</v>
      </c>
      <c r="E28" s="52">
        <v>65</v>
      </c>
      <c r="F28" s="52">
        <v>111</v>
      </c>
      <c r="G28" s="52">
        <v>67</v>
      </c>
      <c r="H28" s="52">
        <v>114</v>
      </c>
      <c r="I28" s="52">
        <v>60</v>
      </c>
      <c r="J28" s="53">
        <v>90</v>
      </c>
      <c r="K28" s="59">
        <f t="shared" si="1"/>
        <v>4</v>
      </c>
      <c r="L28" s="55">
        <f>SUM(feb!H28 + mrt!K28 +K28)</f>
        <v>7</v>
      </c>
      <c r="M28" s="56">
        <f t="shared" si="0"/>
        <v>787</v>
      </c>
      <c r="N28" s="57">
        <f>SUM(feb!J28 + mrt!M28 +M28)</f>
        <v>1294</v>
      </c>
    </row>
    <row r="29" spans="1:14" x14ac:dyDescent="0.2">
      <c r="A29" s="11" t="s">
        <v>8</v>
      </c>
      <c r="B29" s="52">
        <v>108</v>
      </c>
      <c r="C29" s="52">
        <v>65</v>
      </c>
      <c r="D29" s="52">
        <v>107</v>
      </c>
      <c r="E29" s="52">
        <v>65</v>
      </c>
      <c r="F29" s="52">
        <v>111</v>
      </c>
      <c r="G29" s="52">
        <v>67</v>
      </c>
      <c r="H29" s="52"/>
      <c r="I29" s="52"/>
      <c r="J29" s="53"/>
      <c r="K29" s="59">
        <f t="shared" si="1"/>
        <v>3</v>
      </c>
      <c r="L29" s="55">
        <f>SUM(feb!H29 + mrt!K29 +K29)</f>
        <v>6</v>
      </c>
      <c r="M29" s="56">
        <f t="shared" si="0"/>
        <v>523</v>
      </c>
      <c r="N29" s="57">
        <f>SUM(feb!J29 + mrt!M29 +M29)</f>
        <v>1123</v>
      </c>
    </row>
    <row r="30" spans="1:14" x14ac:dyDescent="0.2">
      <c r="A30" s="11" t="s">
        <v>9</v>
      </c>
      <c r="B30" s="52"/>
      <c r="C30" s="52"/>
      <c r="D30" s="52">
        <v>65</v>
      </c>
      <c r="E30" s="52">
        <v>52</v>
      </c>
      <c r="F30" s="52"/>
      <c r="G30" s="52">
        <v>54</v>
      </c>
      <c r="H30" s="52">
        <v>83</v>
      </c>
      <c r="I30" s="52"/>
      <c r="J30" s="53">
        <v>57</v>
      </c>
      <c r="K30" s="59">
        <f t="shared" si="1"/>
        <v>2</v>
      </c>
      <c r="L30" s="55">
        <f>SUM(feb!H30 + mrt!K30 +K30)</f>
        <v>2</v>
      </c>
      <c r="M30" s="56">
        <f t="shared" si="0"/>
        <v>311</v>
      </c>
      <c r="N30" s="57">
        <f>SUM(feb!J30 + mrt!M30 +M30)</f>
        <v>311</v>
      </c>
    </row>
    <row r="31" spans="1:14" x14ac:dyDescent="0.2">
      <c r="A31" s="11" t="s">
        <v>159</v>
      </c>
      <c r="B31" s="52"/>
      <c r="C31" s="52">
        <v>65</v>
      </c>
      <c r="D31" s="52"/>
      <c r="E31" s="52">
        <v>65</v>
      </c>
      <c r="F31" s="52"/>
      <c r="G31" s="52">
        <v>67</v>
      </c>
      <c r="H31" s="52"/>
      <c r="I31" s="52"/>
      <c r="J31" s="53">
        <v>91</v>
      </c>
      <c r="K31" s="59">
        <f t="shared" ref="K31" si="4">COUNT(C31,E31,G31,I31)</f>
        <v>3</v>
      </c>
      <c r="L31" s="55">
        <f>SUM(feb!H31 + mrt!K31 +K31)</f>
        <v>5</v>
      </c>
      <c r="M31" s="56">
        <f t="shared" ref="M31" si="5">SUM(B31:J31)</f>
        <v>288</v>
      </c>
      <c r="N31" s="57">
        <f>SUM(feb!J31 + mrt!M31 +M31)</f>
        <v>486</v>
      </c>
    </row>
    <row r="32" spans="1:14" x14ac:dyDescent="0.2">
      <c r="A32" s="11" t="s">
        <v>10</v>
      </c>
      <c r="B32" s="52">
        <v>117</v>
      </c>
      <c r="C32" s="52">
        <v>73</v>
      </c>
      <c r="D32" s="52">
        <v>117</v>
      </c>
      <c r="E32" s="52">
        <v>76</v>
      </c>
      <c r="F32" s="52">
        <v>111</v>
      </c>
      <c r="G32" s="52">
        <v>75</v>
      </c>
      <c r="H32" s="52">
        <v>117</v>
      </c>
      <c r="I32" s="52">
        <v>60</v>
      </c>
      <c r="J32" s="53">
        <v>123</v>
      </c>
      <c r="K32" s="59">
        <f t="shared" si="1"/>
        <v>4</v>
      </c>
      <c r="L32" s="55">
        <f>SUM(feb!H32 + mrt!K32 +K32)</f>
        <v>8</v>
      </c>
      <c r="M32" s="56">
        <f t="shared" si="0"/>
        <v>869</v>
      </c>
      <c r="N32" s="57">
        <f>SUM(feb!J32 + mrt!M32 +M32)</f>
        <v>1593</v>
      </c>
    </row>
    <row r="33" spans="1:14" x14ac:dyDescent="0.2">
      <c r="A33" s="11" t="s">
        <v>117</v>
      </c>
      <c r="B33" s="52"/>
      <c r="C33" s="52">
        <v>73</v>
      </c>
      <c r="D33" s="52">
        <v>117</v>
      </c>
      <c r="E33" s="52"/>
      <c r="F33" s="73">
        <v>130</v>
      </c>
      <c r="G33" s="52"/>
      <c r="H33" s="52"/>
      <c r="I33" s="52">
        <v>60</v>
      </c>
      <c r="J33" s="53"/>
      <c r="K33" s="59">
        <v>3</v>
      </c>
      <c r="L33" s="55">
        <f>SUM(feb!H33 + mrt!K33 +K33)</f>
        <v>5</v>
      </c>
      <c r="M33" s="56">
        <f t="shared" si="0"/>
        <v>380</v>
      </c>
      <c r="N33" s="57">
        <f>SUM(feb!J33 + mrt!M33 +M33)</f>
        <v>655</v>
      </c>
    </row>
    <row r="34" spans="1:14" x14ac:dyDescent="0.2">
      <c r="A34" s="22" t="s">
        <v>90</v>
      </c>
      <c r="B34" s="52"/>
      <c r="C34" s="52">
        <v>73</v>
      </c>
      <c r="D34" s="52">
        <v>117</v>
      </c>
      <c r="E34" s="52">
        <v>76</v>
      </c>
      <c r="F34" s="73">
        <v>130</v>
      </c>
      <c r="G34" s="52"/>
      <c r="H34" s="52">
        <v>117</v>
      </c>
      <c r="I34" s="52"/>
      <c r="J34" s="53"/>
      <c r="K34" s="59">
        <v>3</v>
      </c>
      <c r="L34" s="55">
        <f>SUM(feb!H34 + mrt!K34 +K34)</f>
        <v>7</v>
      </c>
      <c r="M34" s="56">
        <f t="shared" si="0"/>
        <v>513</v>
      </c>
      <c r="N34" s="57">
        <f>SUM(feb!J34 + mrt!M34 +M34)</f>
        <v>1119</v>
      </c>
    </row>
    <row r="35" spans="1:14" x14ac:dyDescent="0.2">
      <c r="A35" s="22" t="s">
        <v>107</v>
      </c>
      <c r="B35" s="52"/>
      <c r="C35" s="52"/>
      <c r="D35" s="52"/>
      <c r="E35" s="52"/>
      <c r="F35" s="52"/>
      <c r="G35" s="52"/>
      <c r="H35" s="52"/>
      <c r="I35" s="52"/>
      <c r="J35" s="53"/>
      <c r="K35" s="59">
        <f t="shared" si="1"/>
        <v>0</v>
      </c>
      <c r="L35" s="55">
        <f>SUM(feb!H35 + mrt!K35 +K35)</f>
        <v>0</v>
      </c>
      <c r="M35" s="56">
        <f t="shared" si="0"/>
        <v>0</v>
      </c>
      <c r="N35" s="57">
        <f>SUM(feb!J35 + mrt!M35 +M35)</f>
        <v>62</v>
      </c>
    </row>
    <row r="36" spans="1:14" x14ac:dyDescent="0.2">
      <c r="A36" s="22" t="s">
        <v>109</v>
      </c>
      <c r="B36" s="52"/>
      <c r="C36" s="52"/>
      <c r="D36" s="52"/>
      <c r="E36" s="52"/>
      <c r="F36" s="73">
        <v>130</v>
      </c>
      <c r="G36" s="52"/>
      <c r="H36" s="52">
        <v>117</v>
      </c>
      <c r="I36" s="52"/>
      <c r="J36" s="53"/>
      <c r="K36" s="59">
        <v>1</v>
      </c>
      <c r="L36" s="55">
        <f>SUM(feb!H36 + mrt!K36 +K36)</f>
        <v>5</v>
      </c>
      <c r="M36" s="56">
        <f t="shared" si="0"/>
        <v>247</v>
      </c>
      <c r="N36" s="57">
        <f>SUM(feb!J36 + mrt!M36 +M36)</f>
        <v>498</v>
      </c>
    </row>
    <row r="37" spans="1:14" x14ac:dyDescent="0.2">
      <c r="A37" s="22" t="s">
        <v>119</v>
      </c>
      <c r="B37" s="52">
        <v>117</v>
      </c>
      <c r="C37" s="52"/>
      <c r="D37" s="74">
        <v>170</v>
      </c>
      <c r="E37" s="52"/>
      <c r="F37" s="73">
        <v>130</v>
      </c>
      <c r="G37" s="52"/>
      <c r="H37" s="52"/>
      <c r="I37" s="52"/>
      <c r="J37" s="53"/>
      <c r="K37" s="59">
        <v>1</v>
      </c>
      <c r="L37" s="55">
        <f>SUM(feb!H37 + mrt!K37 +K37)</f>
        <v>3</v>
      </c>
      <c r="M37" s="56">
        <f t="shared" si="0"/>
        <v>417</v>
      </c>
      <c r="N37" s="57">
        <f>SUM(feb!J37 + mrt!M37 +M37)</f>
        <v>819</v>
      </c>
    </row>
    <row r="38" spans="1:14" x14ac:dyDescent="0.2">
      <c r="A38" s="22" t="s">
        <v>131</v>
      </c>
      <c r="B38" s="52">
        <v>108</v>
      </c>
      <c r="C38" s="52">
        <v>65</v>
      </c>
      <c r="D38" s="52">
        <v>107</v>
      </c>
      <c r="E38" s="52">
        <v>65</v>
      </c>
      <c r="F38" s="52">
        <v>111</v>
      </c>
      <c r="G38" s="52">
        <v>67</v>
      </c>
      <c r="H38" s="52"/>
      <c r="I38" s="52"/>
      <c r="J38" s="53"/>
      <c r="K38" s="59">
        <f t="shared" si="1"/>
        <v>3</v>
      </c>
      <c r="L38" s="55">
        <f>SUM(feb!H38 + mrt!K38 +K38)</f>
        <v>5</v>
      </c>
      <c r="M38" s="56">
        <f t="shared" si="0"/>
        <v>523</v>
      </c>
      <c r="N38" s="57">
        <f>SUM(feb!J38 + mrt!M38 +M38)</f>
        <v>652</v>
      </c>
    </row>
    <row r="39" spans="1:14" x14ac:dyDescent="0.2">
      <c r="A39" s="22" t="s">
        <v>82</v>
      </c>
      <c r="B39" s="52"/>
      <c r="C39" s="52"/>
      <c r="D39" s="52"/>
      <c r="E39" s="52"/>
      <c r="F39" s="52"/>
      <c r="G39" s="52"/>
      <c r="H39" s="52"/>
      <c r="I39" s="52"/>
      <c r="J39" s="53"/>
      <c r="K39" s="59">
        <f t="shared" si="1"/>
        <v>0</v>
      </c>
      <c r="L39" s="55">
        <f>SUM(feb!H39 + mrt!K39 +K39)</f>
        <v>0</v>
      </c>
      <c r="M39" s="56">
        <f t="shared" si="0"/>
        <v>0</v>
      </c>
      <c r="N39" s="57">
        <f>SUM(feb!J39 + mrt!M39 +M39)</f>
        <v>0</v>
      </c>
    </row>
    <row r="40" spans="1:14" x14ac:dyDescent="0.2">
      <c r="A40" s="22" t="s">
        <v>103</v>
      </c>
      <c r="B40" s="52">
        <v>117</v>
      </c>
      <c r="C40" s="52">
        <v>65</v>
      </c>
      <c r="D40" s="52">
        <v>117</v>
      </c>
      <c r="E40" s="52"/>
      <c r="F40" s="52"/>
      <c r="G40" s="52">
        <v>75</v>
      </c>
      <c r="H40" s="52"/>
      <c r="I40" s="52">
        <v>60</v>
      </c>
      <c r="J40" s="53"/>
      <c r="K40" s="59">
        <f t="shared" si="1"/>
        <v>3</v>
      </c>
      <c r="L40" s="55">
        <f>SUM(feb!H40 + mrt!K40 +K40)</f>
        <v>5</v>
      </c>
      <c r="M40" s="56">
        <f t="shared" si="0"/>
        <v>434</v>
      </c>
      <c r="N40" s="57">
        <f>SUM(feb!J40 + mrt!M40 +M40)</f>
        <v>860</v>
      </c>
    </row>
    <row r="41" spans="1:14" x14ac:dyDescent="0.2">
      <c r="A41" s="11" t="s">
        <v>11</v>
      </c>
      <c r="B41" s="52"/>
      <c r="C41" s="52"/>
      <c r="D41" s="52"/>
      <c r="E41" s="52"/>
      <c r="F41" s="52"/>
      <c r="G41" s="52"/>
      <c r="H41" s="52"/>
      <c r="I41" s="52"/>
      <c r="J41" s="53"/>
      <c r="K41" s="59">
        <f t="shared" si="1"/>
        <v>0</v>
      </c>
      <c r="L41" s="55">
        <f>SUM(feb!H41 + mrt!K41 +K41)</f>
        <v>0</v>
      </c>
      <c r="M41" s="56">
        <f t="shared" si="0"/>
        <v>0</v>
      </c>
      <c r="N41" s="57">
        <f>SUM(feb!J41 + mrt!M41 +M41)</f>
        <v>0</v>
      </c>
    </row>
    <row r="42" spans="1:14" x14ac:dyDescent="0.2">
      <c r="A42" s="11" t="s">
        <v>87</v>
      </c>
      <c r="B42" s="52"/>
      <c r="C42" s="52">
        <v>51</v>
      </c>
      <c r="D42" s="52"/>
      <c r="E42" s="52">
        <v>52</v>
      </c>
      <c r="F42" s="52"/>
      <c r="G42" s="52">
        <v>54</v>
      </c>
      <c r="H42" s="52"/>
      <c r="I42" s="52"/>
      <c r="J42" s="53"/>
      <c r="K42" s="59">
        <f t="shared" si="1"/>
        <v>3</v>
      </c>
      <c r="L42" s="55">
        <f>SUM(feb!H42 + mrt!K42 +K42)</f>
        <v>3</v>
      </c>
      <c r="M42" s="56">
        <f t="shared" si="0"/>
        <v>157</v>
      </c>
      <c r="N42" s="57">
        <f>SUM(feb!J42 + mrt!M42 +M42)</f>
        <v>157</v>
      </c>
    </row>
    <row r="43" spans="1:14" x14ac:dyDescent="0.2">
      <c r="A43" s="11" t="s">
        <v>12</v>
      </c>
      <c r="B43" s="52"/>
      <c r="C43" s="52"/>
      <c r="D43" s="52">
        <v>65</v>
      </c>
      <c r="E43" s="52"/>
      <c r="F43" s="52"/>
      <c r="G43" s="52"/>
      <c r="H43" s="52"/>
      <c r="I43" s="52"/>
      <c r="J43" s="53"/>
      <c r="K43" s="59">
        <f t="shared" si="1"/>
        <v>0</v>
      </c>
      <c r="L43" s="55">
        <f>SUM(feb!H43 + mrt!K43 +K43)</f>
        <v>0</v>
      </c>
      <c r="M43" s="56">
        <f t="shared" si="0"/>
        <v>65</v>
      </c>
      <c r="N43" s="57">
        <f>SUM(feb!J43 + mrt!M43 +M43)</f>
        <v>123</v>
      </c>
    </row>
    <row r="44" spans="1:14" x14ac:dyDescent="0.2">
      <c r="A44" s="11" t="s">
        <v>58</v>
      </c>
      <c r="B44" s="52">
        <v>61</v>
      </c>
      <c r="C44" s="52">
        <v>51</v>
      </c>
      <c r="D44" s="73">
        <v>101</v>
      </c>
      <c r="E44" s="52">
        <v>52</v>
      </c>
      <c r="F44" s="52">
        <v>72</v>
      </c>
      <c r="G44" s="52"/>
      <c r="H44" s="52">
        <v>83</v>
      </c>
      <c r="I44" s="52">
        <v>47</v>
      </c>
      <c r="J44" s="53">
        <v>82</v>
      </c>
      <c r="K44" s="59">
        <v>4</v>
      </c>
      <c r="L44" s="55">
        <f>SUM(feb!H44 + mrt!K44 +K44)</f>
        <v>6</v>
      </c>
      <c r="M44" s="56">
        <f t="shared" si="0"/>
        <v>549</v>
      </c>
      <c r="N44" s="57">
        <f>SUM(feb!J44 + mrt!M44 +M44)</f>
        <v>1053</v>
      </c>
    </row>
    <row r="45" spans="1:14" x14ac:dyDescent="0.2">
      <c r="A45" s="11" t="s">
        <v>129</v>
      </c>
      <c r="B45" s="52">
        <v>108</v>
      </c>
      <c r="C45" s="52"/>
      <c r="D45" s="52">
        <v>107</v>
      </c>
      <c r="E45" s="52"/>
      <c r="F45" s="52"/>
      <c r="G45" s="52"/>
      <c r="H45" s="52">
        <v>114</v>
      </c>
      <c r="I45" s="52"/>
      <c r="J45" s="53"/>
      <c r="K45" s="59">
        <f t="shared" si="1"/>
        <v>0</v>
      </c>
      <c r="L45" s="55">
        <f>SUM(feb!H45 + mrt!K45 +K45)</f>
        <v>0</v>
      </c>
      <c r="M45" s="56">
        <f t="shared" si="0"/>
        <v>329</v>
      </c>
      <c r="N45" s="57">
        <f>SUM(feb!J45 + mrt!M45 +M45)</f>
        <v>755</v>
      </c>
    </row>
    <row r="46" spans="1:14" x14ac:dyDescent="0.2">
      <c r="A46" s="11" t="s">
        <v>91</v>
      </c>
      <c r="B46" s="52">
        <v>118</v>
      </c>
      <c r="C46" s="52">
        <v>73</v>
      </c>
      <c r="D46" s="52"/>
      <c r="E46" s="52">
        <v>76</v>
      </c>
      <c r="F46" s="73">
        <v>130</v>
      </c>
      <c r="G46" s="52"/>
      <c r="H46" s="52"/>
      <c r="I46" s="52"/>
      <c r="J46" s="53"/>
      <c r="K46" s="59">
        <v>1</v>
      </c>
      <c r="L46" s="55">
        <f>SUM(feb!H46 + mrt!K46 +K46)</f>
        <v>4</v>
      </c>
      <c r="M46" s="56">
        <f t="shared" si="0"/>
        <v>397</v>
      </c>
      <c r="N46" s="57">
        <f>SUM(feb!J46 + mrt!M46 +M46)</f>
        <v>920</v>
      </c>
    </row>
    <row r="47" spans="1:14" x14ac:dyDescent="0.2">
      <c r="A47" s="11" t="s">
        <v>130</v>
      </c>
      <c r="B47" s="52"/>
      <c r="C47" s="52"/>
      <c r="D47" s="52"/>
      <c r="E47" s="52"/>
      <c r="F47" s="52"/>
      <c r="G47" s="52"/>
      <c r="H47" s="52"/>
      <c r="I47" s="52"/>
      <c r="J47" s="53"/>
      <c r="K47" s="59">
        <f t="shared" si="1"/>
        <v>0</v>
      </c>
      <c r="L47" s="55">
        <f>SUM(feb!H47 + mrt!K47 +K47)</f>
        <v>0</v>
      </c>
      <c r="M47" s="56">
        <f t="shared" si="0"/>
        <v>0</v>
      </c>
      <c r="N47" s="57">
        <f>SUM(feb!J47 + mrt!M47 +M47)</f>
        <v>0</v>
      </c>
    </row>
    <row r="48" spans="1:14" x14ac:dyDescent="0.2">
      <c r="A48" s="11" t="s">
        <v>29</v>
      </c>
      <c r="B48" s="52"/>
      <c r="C48" s="52">
        <v>73</v>
      </c>
      <c r="D48" s="52"/>
      <c r="E48" s="52">
        <v>76</v>
      </c>
      <c r="F48" s="52">
        <v>111</v>
      </c>
      <c r="G48" s="52"/>
      <c r="H48" s="52">
        <v>117</v>
      </c>
      <c r="I48" s="52"/>
      <c r="J48" s="53"/>
      <c r="K48" s="59">
        <f t="shared" si="1"/>
        <v>2</v>
      </c>
      <c r="L48" s="55">
        <f>SUM(feb!H48 + mrt!K48 +K48)</f>
        <v>3</v>
      </c>
      <c r="M48" s="56">
        <f t="shared" si="0"/>
        <v>377</v>
      </c>
      <c r="N48" s="57">
        <f>SUM(feb!J48 + mrt!M48 +M48)</f>
        <v>552</v>
      </c>
    </row>
    <row r="49" spans="1:14" x14ac:dyDescent="0.2">
      <c r="A49" s="11" t="s">
        <v>73</v>
      </c>
      <c r="B49" s="52"/>
      <c r="C49" s="52"/>
      <c r="D49" s="52"/>
      <c r="E49" s="52"/>
      <c r="F49" s="52"/>
      <c r="G49" s="52"/>
      <c r="H49" s="52"/>
      <c r="I49" s="52"/>
      <c r="J49" s="53"/>
      <c r="K49" s="59">
        <f t="shared" si="1"/>
        <v>0</v>
      </c>
      <c r="L49" s="55">
        <f>SUM(feb!H49 + mrt!K49 +K49)</f>
        <v>0</v>
      </c>
      <c r="M49" s="56">
        <f t="shared" si="0"/>
        <v>0</v>
      </c>
      <c r="N49" s="57">
        <f>SUM(feb!J49 + mrt!M49 +M49)</f>
        <v>0</v>
      </c>
    </row>
    <row r="50" spans="1:14" x14ac:dyDescent="0.2">
      <c r="A50" s="11" t="s">
        <v>13</v>
      </c>
      <c r="B50" s="52"/>
      <c r="C50" s="52"/>
      <c r="D50" s="52"/>
      <c r="E50" s="52"/>
      <c r="F50" s="52"/>
      <c r="G50" s="52"/>
      <c r="H50" s="52"/>
      <c r="I50" s="52"/>
      <c r="J50" s="53"/>
      <c r="K50" s="59">
        <f t="shared" si="1"/>
        <v>0</v>
      </c>
      <c r="L50" s="55">
        <f>SUM(feb!H50 + mrt!K50 +K50)</f>
        <v>0</v>
      </c>
      <c r="M50" s="56">
        <f t="shared" si="0"/>
        <v>0</v>
      </c>
      <c r="N50" s="57">
        <f>SUM(feb!J50 + mrt!M50 +M50)</f>
        <v>0</v>
      </c>
    </row>
    <row r="51" spans="1:14" x14ac:dyDescent="0.2">
      <c r="A51" s="11" t="s">
        <v>89</v>
      </c>
      <c r="B51" s="52">
        <v>108</v>
      </c>
      <c r="C51" s="52">
        <v>65</v>
      </c>
      <c r="D51" s="52">
        <v>107</v>
      </c>
      <c r="E51" s="52">
        <v>65</v>
      </c>
      <c r="F51" s="52"/>
      <c r="G51" s="52">
        <v>75</v>
      </c>
      <c r="H51" s="52">
        <v>114</v>
      </c>
      <c r="I51" s="52">
        <v>60</v>
      </c>
      <c r="J51" s="53"/>
      <c r="K51" s="59">
        <f t="shared" si="1"/>
        <v>4</v>
      </c>
      <c r="L51" s="55">
        <f>SUM(feb!H51 + mrt!K51 +K51)</f>
        <v>6</v>
      </c>
      <c r="M51" s="56">
        <f t="shared" si="0"/>
        <v>594</v>
      </c>
      <c r="N51" s="57">
        <f>SUM(feb!J51 + mrt!M51 +M51)</f>
        <v>911</v>
      </c>
    </row>
    <row r="52" spans="1:14" x14ac:dyDescent="0.2">
      <c r="A52" s="11" t="s">
        <v>14</v>
      </c>
      <c r="B52" s="52">
        <v>117</v>
      </c>
      <c r="C52" s="52">
        <v>73</v>
      </c>
      <c r="D52" s="52">
        <v>117</v>
      </c>
      <c r="E52" s="52">
        <v>76</v>
      </c>
      <c r="F52" s="73">
        <v>130</v>
      </c>
      <c r="G52" s="52">
        <v>75</v>
      </c>
      <c r="H52" s="52">
        <v>117</v>
      </c>
      <c r="I52" s="52">
        <v>60</v>
      </c>
      <c r="J52" s="53"/>
      <c r="K52" s="59">
        <f t="shared" si="1"/>
        <v>4</v>
      </c>
      <c r="L52" s="55">
        <f>SUM(feb!H52 + mrt!K52 +K52)</f>
        <v>10</v>
      </c>
      <c r="M52" s="56">
        <f t="shared" si="0"/>
        <v>765</v>
      </c>
      <c r="N52" s="57">
        <f>SUM(feb!J52 + mrt!M52 +M52)</f>
        <v>1242</v>
      </c>
    </row>
    <row r="53" spans="1:14" x14ac:dyDescent="0.2">
      <c r="A53" s="11" t="s">
        <v>61</v>
      </c>
      <c r="B53" s="52">
        <v>61</v>
      </c>
      <c r="C53" s="52">
        <v>51</v>
      </c>
      <c r="D53" s="52">
        <v>53</v>
      </c>
      <c r="E53" s="52">
        <v>52</v>
      </c>
      <c r="F53" s="52"/>
      <c r="G53" s="52">
        <v>50</v>
      </c>
      <c r="H53" s="52">
        <v>53</v>
      </c>
      <c r="I53" s="52">
        <v>47</v>
      </c>
      <c r="J53" s="53"/>
      <c r="K53" s="59">
        <f t="shared" si="1"/>
        <v>4</v>
      </c>
      <c r="L53" s="55">
        <f>SUM(feb!H53 + mrt!K53 +K53)</f>
        <v>6</v>
      </c>
      <c r="M53" s="56">
        <f t="shared" si="0"/>
        <v>367</v>
      </c>
      <c r="N53" s="57">
        <f>SUM(feb!J53 + mrt!M53 +M53)</f>
        <v>572</v>
      </c>
    </row>
    <row r="54" spans="1:14" x14ac:dyDescent="0.2">
      <c r="A54" s="11" t="s">
        <v>15</v>
      </c>
      <c r="B54" s="52"/>
      <c r="C54" s="52">
        <v>51</v>
      </c>
      <c r="D54" s="52"/>
      <c r="E54" s="52">
        <v>52</v>
      </c>
      <c r="F54" s="52"/>
      <c r="G54" s="52">
        <v>54</v>
      </c>
      <c r="H54" s="52"/>
      <c r="I54" s="52"/>
      <c r="J54" s="53"/>
      <c r="K54" s="59">
        <f t="shared" si="1"/>
        <v>3</v>
      </c>
      <c r="L54" s="55">
        <f>SUM(feb!H54 + mrt!K54 +K54)</f>
        <v>3</v>
      </c>
      <c r="M54" s="56">
        <f t="shared" si="0"/>
        <v>157</v>
      </c>
      <c r="N54" s="57">
        <f>SUM(feb!J54 + mrt!M54 +M54)</f>
        <v>157</v>
      </c>
    </row>
    <row r="55" spans="1:14" x14ac:dyDescent="0.2">
      <c r="A55" s="11" t="s">
        <v>16</v>
      </c>
      <c r="B55" s="52"/>
      <c r="C55" s="52"/>
      <c r="D55" s="52"/>
      <c r="E55" s="52"/>
      <c r="F55" s="52"/>
      <c r="G55" s="52"/>
      <c r="H55" s="52"/>
      <c r="I55" s="52"/>
      <c r="J55" s="53"/>
      <c r="K55" s="59">
        <f t="shared" si="1"/>
        <v>0</v>
      </c>
      <c r="L55" s="55">
        <f>SUM(feb!H55 + mrt!K55 +K55)</f>
        <v>0</v>
      </c>
      <c r="M55" s="56">
        <f t="shared" si="0"/>
        <v>0</v>
      </c>
      <c r="N55" s="57">
        <f>SUM(feb!J55 + mrt!M55 +M55)</f>
        <v>0</v>
      </c>
    </row>
    <row r="56" spans="1:14" x14ac:dyDescent="0.2">
      <c r="A56" s="11" t="s">
        <v>56</v>
      </c>
      <c r="B56" s="52"/>
      <c r="C56" s="52">
        <v>73</v>
      </c>
      <c r="D56" s="52">
        <v>117</v>
      </c>
      <c r="E56" s="52"/>
      <c r="F56" s="52"/>
      <c r="G56" s="52">
        <v>75</v>
      </c>
      <c r="H56" s="52"/>
      <c r="I56" s="52">
        <v>60</v>
      </c>
      <c r="J56" s="53"/>
      <c r="K56" s="59">
        <f t="shared" si="1"/>
        <v>3</v>
      </c>
      <c r="L56" s="55">
        <f>SUM(feb!H56 + mrt!K56 +K56)</f>
        <v>6</v>
      </c>
      <c r="M56" s="56">
        <f t="shared" si="0"/>
        <v>325</v>
      </c>
      <c r="N56" s="57">
        <f>SUM(feb!J56 + mrt!M56 +M56)</f>
        <v>706</v>
      </c>
    </row>
    <row r="57" spans="1:14" x14ac:dyDescent="0.2">
      <c r="A57" s="11" t="s">
        <v>28</v>
      </c>
      <c r="B57" s="52"/>
      <c r="C57" s="52"/>
      <c r="D57" s="52"/>
      <c r="E57" s="52"/>
      <c r="F57" s="52"/>
      <c r="G57" s="52"/>
      <c r="H57" s="52"/>
      <c r="I57" s="52"/>
      <c r="J57" s="53"/>
      <c r="K57" s="59">
        <f t="shared" si="1"/>
        <v>0</v>
      </c>
      <c r="L57" s="55">
        <f>SUM(feb!H57 + mrt!K57 +K57)</f>
        <v>0</v>
      </c>
      <c r="M57" s="56">
        <f t="shared" si="0"/>
        <v>0</v>
      </c>
      <c r="N57" s="57">
        <f>SUM(feb!J57 + mrt!M57 +M57)</f>
        <v>0</v>
      </c>
    </row>
    <row r="58" spans="1:14" x14ac:dyDescent="0.2">
      <c r="A58" s="11" t="s">
        <v>96</v>
      </c>
      <c r="B58" s="52"/>
      <c r="C58" s="52">
        <v>65</v>
      </c>
      <c r="D58" s="52">
        <v>107</v>
      </c>
      <c r="E58" s="52">
        <v>65</v>
      </c>
      <c r="F58" s="52"/>
      <c r="G58" s="52">
        <v>67</v>
      </c>
      <c r="H58" s="52">
        <v>114</v>
      </c>
      <c r="I58" s="52"/>
      <c r="J58" s="53"/>
      <c r="K58" s="59">
        <f t="shared" si="1"/>
        <v>3</v>
      </c>
      <c r="L58" s="55">
        <f>SUM(feb!H58 + mrt!K58 +K58)</f>
        <v>6</v>
      </c>
      <c r="M58" s="56">
        <f t="shared" si="0"/>
        <v>418</v>
      </c>
      <c r="N58" s="57">
        <f>SUM(feb!J58 + mrt!M58 +M58)</f>
        <v>900</v>
      </c>
    </row>
    <row r="59" spans="1:14" x14ac:dyDescent="0.2">
      <c r="A59" s="11" t="s">
        <v>78</v>
      </c>
      <c r="B59" s="52"/>
      <c r="C59" s="52"/>
      <c r="D59" s="52"/>
      <c r="E59" s="52"/>
      <c r="F59" s="52"/>
      <c r="G59" s="52"/>
      <c r="H59" s="52"/>
      <c r="I59" s="52"/>
      <c r="J59" s="53"/>
      <c r="K59" s="59">
        <f t="shared" si="1"/>
        <v>0</v>
      </c>
      <c r="L59" s="55">
        <f>SUM(feb!H59 + mrt!K59 +K59)</f>
        <v>0</v>
      </c>
      <c r="M59" s="56">
        <f t="shared" si="0"/>
        <v>0</v>
      </c>
      <c r="N59" s="57">
        <f>SUM(feb!J59 + mrt!M59 +M59)</f>
        <v>0</v>
      </c>
    </row>
    <row r="60" spans="1:14" x14ac:dyDescent="0.2">
      <c r="A60" s="11" t="s">
        <v>79</v>
      </c>
      <c r="B60" s="52"/>
      <c r="C60" s="52">
        <v>65</v>
      </c>
      <c r="D60" s="52">
        <v>107</v>
      </c>
      <c r="E60" s="52">
        <v>65</v>
      </c>
      <c r="F60" s="52"/>
      <c r="G60" s="52">
        <v>67</v>
      </c>
      <c r="H60" s="52">
        <v>114</v>
      </c>
      <c r="I60" s="52"/>
      <c r="J60" s="53">
        <v>91</v>
      </c>
      <c r="K60" s="59">
        <f t="shared" si="1"/>
        <v>3</v>
      </c>
      <c r="L60" s="55">
        <f>SUM(feb!H60 + mrt!K60 +K60)</f>
        <v>4</v>
      </c>
      <c r="M60" s="56">
        <f t="shared" si="0"/>
        <v>509</v>
      </c>
      <c r="N60" s="57">
        <f>SUM(feb!J60 + mrt!M60 +M60)</f>
        <v>566</v>
      </c>
    </row>
    <row r="61" spans="1:14" x14ac:dyDescent="0.2">
      <c r="A61" s="11" t="s">
        <v>128</v>
      </c>
      <c r="B61" s="52"/>
      <c r="C61" s="52"/>
      <c r="D61" s="52"/>
      <c r="E61" s="52"/>
      <c r="F61" s="52"/>
      <c r="G61" s="52"/>
      <c r="H61" s="52"/>
      <c r="I61" s="52"/>
      <c r="J61" s="53"/>
      <c r="K61" s="59">
        <f t="shared" si="1"/>
        <v>0</v>
      </c>
      <c r="L61" s="55">
        <f>SUM(feb!H61 + mrt!K61 +K61)</f>
        <v>0</v>
      </c>
      <c r="M61" s="56">
        <f t="shared" si="0"/>
        <v>0</v>
      </c>
      <c r="N61" s="57">
        <f>SUM(feb!J61 + mrt!M61 +M61)</f>
        <v>0</v>
      </c>
    </row>
    <row r="62" spans="1:14" x14ac:dyDescent="0.2">
      <c r="A62" s="11" t="s">
        <v>120</v>
      </c>
      <c r="B62" s="52"/>
      <c r="C62" s="52"/>
      <c r="D62" s="52"/>
      <c r="E62" s="52">
        <v>52</v>
      </c>
      <c r="F62" s="52"/>
      <c r="G62" s="52"/>
      <c r="H62" s="52"/>
      <c r="I62" s="52"/>
      <c r="J62" s="53"/>
      <c r="K62" s="59">
        <f t="shared" si="1"/>
        <v>1</v>
      </c>
      <c r="L62" s="55">
        <f>SUM(feb!H62 + mrt!K62 +K62)</f>
        <v>1</v>
      </c>
      <c r="M62" s="56">
        <f t="shared" si="0"/>
        <v>52</v>
      </c>
      <c r="N62" s="57">
        <f>SUM(feb!J62 + mrt!M62 +M62)</f>
        <v>114</v>
      </c>
    </row>
    <row r="63" spans="1:14" x14ac:dyDescent="0.2">
      <c r="A63" s="11" t="s">
        <v>65</v>
      </c>
      <c r="B63" s="52">
        <v>108</v>
      </c>
      <c r="C63" s="52"/>
      <c r="D63" s="52"/>
      <c r="E63" s="52"/>
      <c r="F63" s="52">
        <v>111</v>
      </c>
      <c r="G63" s="52">
        <v>67</v>
      </c>
      <c r="H63" s="52">
        <v>114</v>
      </c>
      <c r="I63" s="52"/>
      <c r="J63" s="53"/>
      <c r="K63" s="59">
        <f t="shared" si="1"/>
        <v>1</v>
      </c>
      <c r="L63" s="55">
        <f>SUM(feb!H63 + mrt!K63 +K63)</f>
        <v>4</v>
      </c>
      <c r="M63" s="56">
        <f t="shared" si="0"/>
        <v>400</v>
      </c>
      <c r="N63" s="57">
        <f>SUM(feb!J63 + mrt!M63 +M63)</f>
        <v>814</v>
      </c>
    </row>
    <row r="64" spans="1:14" x14ac:dyDescent="0.2">
      <c r="A64" s="11" t="s">
        <v>59</v>
      </c>
      <c r="B64" s="52">
        <v>108</v>
      </c>
      <c r="C64" s="52">
        <v>65</v>
      </c>
      <c r="D64" s="52">
        <v>107</v>
      </c>
      <c r="E64" s="52">
        <v>65</v>
      </c>
      <c r="F64" s="52">
        <v>111</v>
      </c>
      <c r="G64" s="52">
        <v>67</v>
      </c>
      <c r="H64" s="52">
        <v>114</v>
      </c>
      <c r="I64" s="52">
        <v>60</v>
      </c>
      <c r="J64" s="53">
        <v>91</v>
      </c>
      <c r="K64" s="59">
        <f t="shared" si="1"/>
        <v>4</v>
      </c>
      <c r="L64" s="55">
        <f>SUM(feb!H64 + mrt!K64 +K64)</f>
        <v>8</v>
      </c>
      <c r="M64" s="56">
        <f t="shared" si="0"/>
        <v>788</v>
      </c>
      <c r="N64" s="57">
        <f>SUM(feb!J64 + mrt!M64 +M64)</f>
        <v>1432</v>
      </c>
    </row>
    <row r="65" spans="1:14" x14ac:dyDescent="0.2">
      <c r="A65" s="11" t="s">
        <v>80</v>
      </c>
      <c r="B65" s="52"/>
      <c r="C65" s="52"/>
      <c r="D65" s="52"/>
      <c r="E65" s="52"/>
      <c r="F65" s="52"/>
      <c r="G65" s="52"/>
      <c r="H65" s="52"/>
      <c r="I65" s="52"/>
      <c r="J65" s="53"/>
      <c r="K65" s="59">
        <f t="shared" ref="K65:K94" si="6">COUNT(C65,E65,G65,I65)</f>
        <v>0</v>
      </c>
      <c r="L65" s="55">
        <f>SUM(feb!H65 + mrt!K65 +K65)</f>
        <v>0</v>
      </c>
      <c r="M65" s="56">
        <f t="shared" ref="M65:M94" si="7">SUM(B65:J65)</f>
        <v>0</v>
      </c>
      <c r="N65" s="57">
        <f>SUM(feb!J65 + mrt!M65 +M65)</f>
        <v>0</v>
      </c>
    </row>
    <row r="66" spans="1:14" x14ac:dyDescent="0.2">
      <c r="A66" s="11" t="s">
        <v>17</v>
      </c>
      <c r="B66" s="52">
        <v>61</v>
      </c>
      <c r="C66" s="52"/>
      <c r="D66" s="52">
        <v>53</v>
      </c>
      <c r="E66" s="52"/>
      <c r="F66" s="52">
        <v>72</v>
      </c>
      <c r="G66" s="52"/>
      <c r="H66" s="52"/>
      <c r="I66" s="52"/>
      <c r="J66" s="53">
        <v>82</v>
      </c>
      <c r="K66" s="59">
        <f t="shared" si="6"/>
        <v>0</v>
      </c>
      <c r="L66" s="55">
        <f>SUM(feb!H66 + mrt!K66 +K66)</f>
        <v>0</v>
      </c>
      <c r="M66" s="56">
        <f t="shared" si="7"/>
        <v>268</v>
      </c>
      <c r="N66" s="57">
        <f>SUM(feb!J66 + mrt!M66 +M66)</f>
        <v>268</v>
      </c>
    </row>
    <row r="67" spans="1:14" x14ac:dyDescent="0.2">
      <c r="A67" s="11" t="s">
        <v>57</v>
      </c>
      <c r="B67" s="52"/>
      <c r="C67" s="52"/>
      <c r="D67" s="52"/>
      <c r="E67" s="52"/>
      <c r="F67" s="52"/>
      <c r="G67" s="52"/>
      <c r="H67" s="52"/>
      <c r="I67" s="52"/>
      <c r="J67" s="53"/>
      <c r="K67" s="59">
        <f t="shared" si="6"/>
        <v>0</v>
      </c>
      <c r="L67" s="55">
        <f>SUM(feb!H67 + mrt!K67 +K67)</f>
        <v>0</v>
      </c>
      <c r="M67" s="56">
        <f t="shared" si="7"/>
        <v>0</v>
      </c>
      <c r="N67" s="57">
        <f>SUM(feb!J67 + mrt!M67 +M67)</f>
        <v>0</v>
      </c>
    </row>
    <row r="68" spans="1:14" x14ac:dyDescent="0.2">
      <c r="A68" s="11" t="s">
        <v>70</v>
      </c>
      <c r="B68" s="52"/>
      <c r="C68" s="52"/>
      <c r="D68" s="52"/>
      <c r="E68" s="52"/>
      <c r="F68" s="52"/>
      <c r="G68" s="52"/>
      <c r="H68" s="52"/>
      <c r="I68" s="52"/>
      <c r="J68" s="53"/>
      <c r="K68" s="59">
        <f t="shared" si="6"/>
        <v>0</v>
      </c>
      <c r="L68" s="55">
        <f>SUM(feb!H68 + mrt!K68 +K68)</f>
        <v>0</v>
      </c>
      <c r="M68" s="56">
        <f t="shared" si="7"/>
        <v>0</v>
      </c>
      <c r="N68" s="57">
        <f>SUM(feb!J68 + mrt!M68 +M68)</f>
        <v>0</v>
      </c>
    </row>
    <row r="69" spans="1:14" x14ac:dyDescent="0.2">
      <c r="A69" s="11" t="s">
        <v>83</v>
      </c>
      <c r="B69" s="52">
        <v>117</v>
      </c>
      <c r="C69" s="52"/>
      <c r="D69" s="52"/>
      <c r="E69" s="52">
        <v>76</v>
      </c>
      <c r="F69" s="52"/>
      <c r="G69" s="52">
        <v>75</v>
      </c>
      <c r="H69" s="52"/>
      <c r="I69" s="52"/>
      <c r="J69" s="53"/>
      <c r="K69" s="59">
        <f t="shared" si="6"/>
        <v>2</v>
      </c>
      <c r="L69" s="55">
        <f>SUM(feb!H69 + mrt!K69 +K69)</f>
        <v>3</v>
      </c>
      <c r="M69" s="56">
        <f t="shared" si="7"/>
        <v>268</v>
      </c>
      <c r="N69" s="57">
        <f>SUM(feb!J69 + mrt!M69 +M69)</f>
        <v>439</v>
      </c>
    </row>
    <row r="70" spans="1:14" x14ac:dyDescent="0.2">
      <c r="A70" s="11" t="s">
        <v>18</v>
      </c>
      <c r="B70" s="52"/>
      <c r="C70" s="52"/>
      <c r="D70" s="52"/>
      <c r="E70" s="52">
        <v>76</v>
      </c>
      <c r="F70" s="52">
        <v>111</v>
      </c>
      <c r="G70" s="52">
        <v>75</v>
      </c>
      <c r="H70" s="52"/>
      <c r="I70" s="52"/>
      <c r="J70" s="53"/>
      <c r="K70" s="59">
        <f t="shared" si="6"/>
        <v>2</v>
      </c>
      <c r="L70" s="55">
        <f>SUM(feb!H70 + mrt!K70 +K70)</f>
        <v>5</v>
      </c>
      <c r="M70" s="56">
        <f t="shared" si="7"/>
        <v>262</v>
      </c>
      <c r="N70" s="57">
        <f>SUM(feb!J70 + mrt!M70 +M70)</f>
        <v>762</v>
      </c>
    </row>
    <row r="71" spans="1:14" x14ac:dyDescent="0.2">
      <c r="A71" s="11" t="s">
        <v>54</v>
      </c>
      <c r="B71" s="52">
        <v>118</v>
      </c>
      <c r="C71" s="52">
        <v>73</v>
      </c>
      <c r="D71" s="52">
        <v>117</v>
      </c>
      <c r="E71" s="52">
        <v>76</v>
      </c>
      <c r="F71" s="73">
        <v>130</v>
      </c>
      <c r="G71" s="52">
        <v>75</v>
      </c>
      <c r="H71" s="52">
        <v>117</v>
      </c>
      <c r="I71" s="52">
        <v>60</v>
      </c>
      <c r="J71" s="53">
        <v>124</v>
      </c>
      <c r="K71" s="59">
        <f t="shared" si="6"/>
        <v>4</v>
      </c>
      <c r="L71" s="55">
        <f>SUM(feb!H71 + mrt!K71 +K71)</f>
        <v>10</v>
      </c>
      <c r="M71" s="56">
        <f t="shared" si="7"/>
        <v>890</v>
      </c>
      <c r="N71" s="57">
        <f>SUM(feb!J71 + mrt!M71 +M71)</f>
        <v>1831</v>
      </c>
    </row>
    <row r="72" spans="1:14" x14ac:dyDescent="0.2">
      <c r="A72" s="11" t="s">
        <v>97</v>
      </c>
      <c r="B72" s="52"/>
      <c r="C72" s="52"/>
      <c r="D72" s="52">
        <v>53</v>
      </c>
      <c r="E72" s="52"/>
      <c r="F72" s="52"/>
      <c r="G72" s="52"/>
      <c r="H72" s="52">
        <v>53</v>
      </c>
      <c r="I72" s="52"/>
      <c r="J72" s="53"/>
      <c r="K72" s="59">
        <f t="shared" si="6"/>
        <v>0</v>
      </c>
      <c r="L72" s="55">
        <f>SUM(feb!H72 + mrt!K72 +K72)</f>
        <v>2</v>
      </c>
      <c r="M72" s="56">
        <f t="shared" si="7"/>
        <v>106</v>
      </c>
      <c r="N72" s="57">
        <f>SUM(feb!J72 + mrt!M72 +M72)</f>
        <v>258</v>
      </c>
    </row>
    <row r="73" spans="1:14" x14ac:dyDescent="0.2">
      <c r="A73" s="11" t="s">
        <v>19</v>
      </c>
      <c r="B73" s="52">
        <v>117</v>
      </c>
      <c r="C73" s="52">
        <v>73</v>
      </c>
      <c r="D73" s="52">
        <v>117</v>
      </c>
      <c r="E73" s="52">
        <v>76</v>
      </c>
      <c r="F73" s="52">
        <v>111</v>
      </c>
      <c r="G73" s="52">
        <v>75</v>
      </c>
      <c r="H73" s="52">
        <v>117</v>
      </c>
      <c r="I73" s="52"/>
      <c r="J73" s="53">
        <v>123</v>
      </c>
      <c r="K73" s="59">
        <f t="shared" si="6"/>
        <v>3</v>
      </c>
      <c r="L73" s="55">
        <f>SUM(feb!H73 + mrt!K73 +K73)</f>
        <v>8</v>
      </c>
      <c r="M73" s="56">
        <f t="shared" si="7"/>
        <v>809</v>
      </c>
      <c r="N73" s="57">
        <f>SUM(feb!J73 + mrt!M73 +M73)</f>
        <v>1668</v>
      </c>
    </row>
    <row r="74" spans="1:14" x14ac:dyDescent="0.2">
      <c r="A74" s="11" t="s">
        <v>53</v>
      </c>
      <c r="B74" s="52">
        <v>61</v>
      </c>
      <c r="C74" s="52"/>
      <c r="D74" s="73">
        <v>101</v>
      </c>
      <c r="E74" s="52"/>
      <c r="F74" s="52"/>
      <c r="G74" s="52">
        <v>54</v>
      </c>
      <c r="H74" s="52"/>
      <c r="I74" s="52"/>
      <c r="J74" s="53"/>
      <c r="K74" s="59">
        <v>2</v>
      </c>
      <c r="L74" s="55">
        <f>SUM(feb!H74 + mrt!K74 +K74)</f>
        <v>2</v>
      </c>
      <c r="M74" s="56">
        <f t="shared" si="7"/>
        <v>216</v>
      </c>
      <c r="N74" s="57">
        <f>SUM(feb!J74 + mrt!M74 +M74)</f>
        <v>216</v>
      </c>
    </row>
    <row r="75" spans="1:14" x14ac:dyDescent="0.2">
      <c r="A75" s="11" t="s">
        <v>20</v>
      </c>
      <c r="B75" s="52"/>
      <c r="C75" s="52"/>
      <c r="D75" s="52"/>
      <c r="E75" s="52"/>
      <c r="F75" s="52"/>
      <c r="G75" s="52"/>
      <c r="H75" s="52"/>
      <c r="I75" s="52"/>
      <c r="J75" s="53"/>
      <c r="K75" s="59">
        <f t="shared" si="6"/>
        <v>0</v>
      </c>
      <c r="L75" s="55">
        <f>SUM(feb!H75 + mrt!K75 +K75)</f>
        <v>0</v>
      </c>
      <c r="M75" s="56">
        <f t="shared" si="7"/>
        <v>0</v>
      </c>
      <c r="N75" s="57">
        <f>SUM(feb!J75 + mrt!M75 +M75)</f>
        <v>0</v>
      </c>
    </row>
    <row r="76" spans="1:14" x14ac:dyDescent="0.2">
      <c r="A76" s="11" t="s">
        <v>62</v>
      </c>
      <c r="B76" s="52">
        <v>118</v>
      </c>
      <c r="C76" s="52">
        <v>73</v>
      </c>
      <c r="D76" s="52"/>
      <c r="E76" s="52"/>
      <c r="F76" s="52">
        <v>70</v>
      </c>
      <c r="G76" s="52"/>
      <c r="H76" s="52">
        <v>117</v>
      </c>
      <c r="I76" s="52">
        <v>60</v>
      </c>
      <c r="J76" s="53"/>
      <c r="K76" s="59">
        <f t="shared" si="6"/>
        <v>2</v>
      </c>
      <c r="L76" s="55">
        <f>SUM(feb!H76 + mrt!K76 +K76)</f>
        <v>6</v>
      </c>
      <c r="M76" s="56">
        <f t="shared" si="7"/>
        <v>438</v>
      </c>
      <c r="N76" s="57">
        <f>SUM(feb!J76 + mrt!M76 +M76)</f>
        <v>1130</v>
      </c>
    </row>
    <row r="77" spans="1:14" x14ac:dyDescent="0.2">
      <c r="A77" s="11" t="s">
        <v>118</v>
      </c>
      <c r="B77" s="52">
        <v>118</v>
      </c>
      <c r="C77" s="52">
        <v>73</v>
      </c>
      <c r="D77" s="52"/>
      <c r="E77" s="52"/>
      <c r="F77" s="73">
        <v>130</v>
      </c>
      <c r="G77" s="52">
        <v>75</v>
      </c>
      <c r="H77" s="52"/>
      <c r="I77" s="52"/>
      <c r="J77" s="53"/>
      <c r="K77" s="59">
        <v>3</v>
      </c>
      <c r="L77" s="55">
        <f>SUM(feb!H77 + mrt!K77 +K77)</f>
        <v>6</v>
      </c>
      <c r="M77" s="56">
        <f t="shared" si="7"/>
        <v>396</v>
      </c>
      <c r="N77" s="57">
        <f>SUM(feb!J77 + mrt!M77 +M77)</f>
        <v>1026</v>
      </c>
    </row>
    <row r="78" spans="1:14" x14ac:dyDescent="0.2">
      <c r="A78" s="11" t="s">
        <v>63</v>
      </c>
      <c r="B78" s="52"/>
      <c r="C78" s="52"/>
      <c r="D78" s="52"/>
      <c r="E78" s="52"/>
      <c r="F78" s="52"/>
      <c r="G78" s="52"/>
      <c r="H78" s="52"/>
      <c r="I78" s="52"/>
      <c r="J78" s="53"/>
      <c r="K78" s="59">
        <f t="shared" si="6"/>
        <v>0</v>
      </c>
      <c r="L78" s="55">
        <f>SUM(feb!H78 + mrt!K78 +K78)</f>
        <v>0</v>
      </c>
      <c r="M78" s="56">
        <f t="shared" si="7"/>
        <v>0</v>
      </c>
      <c r="N78" s="57">
        <f>SUM(feb!J78 + mrt!M78 +M78)</f>
        <v>0</v>
      </c>
    </row>
    <row r="79" spans="1:14" x14ac:dyDescent="0.2">
      <c r="A79" s="11" t="s">
        <v>21</v>
      </c>
      <c r="B79" s="52">
        <v>61</v>
      </c>
      <c r="C79" s="52">
        <v>51</v>
      </c>
      <c r="D79" s="52">
        <v>53</v>
      </c>
      <c r="E79" s="52">
        <v>52</v>
      </c>
      <c r="F79" s="52"/>
      <c r="G79" s="52"/>
      <c r="H79" s="52"/>
      <c r="I79" s="52"/>
      <c r="J79" s="53"/>
      <c r="K79" s="59">
        <f t="shared" si="6"/>
        <v>2</v>
      </c>
      <c r="L79" s="55">
        <f>SUM(feb!H79 + mrt!K79 +K79)</f>
        <v>2</v>
      </c>
      <c r="M79" s="56">
        <f t="shared" si="7"/>
        <v>217</v>
      </c>
      <c r="N79" s="57">
        <f>SUM(feb!J79 + mrt!M79 +M79)</f>
        <v>270</v>
      </c>
    </row>
    <row r="80" spans="1:14" x14ac:dyDescent="0.2">
      <c r="A80" s="11" t="s">
        <v>92</v>
      </c>
      <c r="B80" s="52">
        <v>117</v>
      </c>
      <c r="C80" s="52">
        <v>73</v>
      </c>
      <c r="D80" s="52"/>
      <c r="E80" s="52"/>
      <c r="F80" s="52">
        <v>111</v>
      </c>
      <c r="G80" s="52"/>
      <c r="H80" s="52">
        <v>117</v>
      </c>
      <c r="I80" s="52">
        <v>60</v>
      </c>
      <c r="J80" s="53">
        <v>123</v>
      </c>
      <c r="K80" s="59">
        <f t="shared" si="6"/>
        <v>2</v>
      </c>
      <c r="L80" s="55">
        <f>SUM(feb!H80 + mrt!K80 +K80)</f>
        <v>5</v>
      </c>
      <c r="M80" s="56">
        <f t="shared" si="7"/>
        <v>601</v>
      </c>
      <c r="N80" s="57">
        <f>SUM(feb!J80 + mrt!M80 +M80)</f>
        <v>1053</v>
      </c>
    </row>
    <row r="81" spans="1:14" x14ac:dyDescent="0.2">
      <c r="A81" s="11" t="s">
        <v>158</v>
      </c>
      <c r="B81" s="52"/>
      <c r="C81" s="52"/>
      <c r="D81" s="52"/>
      <c r="E81" s="52"/>
      <c r="F81" s="52"/>
      <c r="G81" s="52"/>
      <c r="H81" s="52"/>
      <c r="I81" s="52"/>
      <c r="J81" s="53"/>
      <c r="K81" s="59">
        <f t="shared" ref="K81" si="8">COUNT(C81,E81,G81,I81)</f>
        <v>0</v>
      </c>
      <c r="L81" s="55">
        <f>SUM(feb!H81 + mrt!K81 +K81)</f>
        <v>1</v>
      </c>
      <c r="M81" s="56">
        <f t="shared" ref="M81" si="9">SUM(B81:J81)</f>
        <v>0</v>
      </c>
      <c r="N81" s="57">
        <f>SUM(feb!J81 + mrt!M81 +M81)</f>
        <v>315</v>
      </c>
    </row>
    <row r="82" spans="1:14" x14ac:dyDescent="0.2">
      <c r="A82" s="11" t="s">
        <v>22</v>
      </c>
      <c r="B82" s="52">
        <v>117</v>
      </c>
      <c r="C82" s="52">
        <v>73</v>
      </c>
      <c r="D82" s="52"/>
      <c r="E82" s="52"/>
      <c r="F82" s="52">
        <v>111</v>
      </c>
      <c r="G82" s="52">
        <v>75</v>
      </c>
      <c r="H82" s="52">
        <v>117</v>
      </c>
      <c r="I82" s="52">
        <v>60</v>
      </c>
      <c r="J82" s="53">
        <v>123</v>
      </c>
      <c r="K82" s="59">
        <f t="shared" si="6"/>
        <v>3</v>
      </c>
      <c r="L82" s="55">
        <f>SUM(feb!H82 + mrt!K82 +K82)</f>
        <v>7</v>
      </c>
      <c r="M82" s="56">
        <f t="shared" si="7"/>
        <v>676</v>
      </c>
      <c r="N82" s="57">
        <f>SUM(feb!J82 + mrt!M82 +M82)</f>
        <v>1407</v>
      </c>
    </row>
    <row r="83" spans="1:14" x14ac:dyDescent="0.2">
      <c r="A83" s="11" t="s">
        <v>23</v>
      </c>
      <c r="B83" s="52">
        <v>117</v>
      </c>
      <c r="C83" s="52"/>
      <c r="D83" s="52"/>
      <c r="E83" s="52">
        <v>76</v>
      </c>
      <c r="F83" s="73">
        <v>130</v>
      </c>
      <c r="G83" s="52"/>
      <c r="H83" s="52"/>
      <c r="I83" s="52">
        <v>60</v>
      </c>
      <c r="J83" s="53"/>
      <c r="K83" s="59">
        <v>3</v>
      </c>
      <c r="L83" s="55">
        <f>SUM(feb!H83 + mrt!K83 +K83)</f>
        <v>4</v>
      </c>
      <c r="M83" s="56">
        <f t="shared" si="7"/>
        <v>383</v>
      </c>
      <c r="N83" s="57">
        <f>SUM(feb!J83 + mrt!M83 +M83)</f>
        <v>445</v>
      </c>
    </row>
    <row r="84" spans="1:14" x14ac:dyDescent="0.2">
      <c r="A84" s="11" t="s">
        <v>122</v>
      </c>
      <c r="B84" s="52">
        <v>117</v>
      </c>
      <c r="C84" s="52">
        <v>73</v>
      </c>
      <c r="D84" s="52">
        <v>117</v>
      </c>
      <c r="E84" s="52"/>
      <c r="F84" s="52"/>
      <c r="G84" s="52">
        <v>75</v>
      </c>
      <c r="H84" s="52"/>
      <c r="I84" s="52"/>
      <c r="J84" s="53"/>
      <c r="K84" s="59">
        <f t="shared" si="6"/>
        <v>2</v>
      </c>
      <c r="L84" s="55">
        <f>SUM(feb!H84 + mrt!K84 +K84)</f>
        <v>4</v>
      </c>
      <c r="M84" s="56">
        <f t="shared" si="7"/>
        <v>382</v>
      </c>
      <c r="N84" s="57">
        <f>SUM(feb!J84 + mrt!M84 +M84)</f>
        <v>612</v>
      </c>
    </row>
    <row r="85" spans="1:14" x14ac:dyDescent="0.2">
      <c r="A85" s="11" t="s">
        <v>134</v>
      </c>
      <c r="B85" s="52"/>
      <c r="C85" s="52"/>
      <c r="D85" s="52"/>
      <c r="E85" s="52"/>
      <c r="F85" s="52"/>
      <c r="G85" s="52"/>
      <c r="H85" s="52"/>
      <c r="I85" s="52"/>
      <c r="J85" s="53"/>
      <c r="K85" s="59">
        <f t="shared" si="6"/>
        <v>0</v>
      </c>
      <c r="L85" s="55">
        <f>SUM(feb!H85 + mrt!K85 +K85)</f>
        <v>1</v>
      </c>
      <c r="M85" s="56">
        <f t="shared" si="7"/>
        <v>0</v>
      </c>
      <c r="N85" s="57">
        <f>SUM(feb!J85 + mrt!M85 +M85)</f>
        <v>168</v>
      </c>
    </row>
    <row r="86" spans="1:14" x14ac:dyDescent="0.2">
      <c r="A86" s="11" t="s">
        <v>66</v>
      </c>
      <c r="B86" s="52"/>
      <c r="C86" s="52"/>
      <c r="D86" s="52"/>
      <c r="E86" s="52"/>
      <c r="F86" s="52"/>
      <c r="G86" s="52"/>
      <c r="H86" s="52"/>
      <c r="I86" s="52"/>
      <c r="J86" s="53"/>
      <c r="K86" s="59">
        <f t="shared" si="6"/>
        <v>0</v>
      </c>
      <c r="L86" s="55">
        <f>SUM(feb!H86 + mrt!K86 +K86)</f>
        <v>0</v>
      </c>
      <c r="M86" s="56">
        <f t="shared" si="7"/>
        <v>0</v>
      </c>
      <c r="N86" s="57">
        <f>SUM(feb!J86 + mrt!M86 +M86)</f>
        <v>0</v>
      </c>
    </row>
    <row r="87" spans="1:14" x14ac:dyDescent="0.2">
      <c r="A87" s="11" t="s">
        <v>24</v>
      </c>
      <c r="B87" s="52"/>
      <c r="C87" s="52">
        <v>65</v>
      </c>
      <c r="D87" s="52">
        <v>107</v>
      </c>
      <c r="E87" s="52">
        <v>65</v>
      </c>
      <c r="F87" s="52">
        <v>111</v>
      </c>
      <c r="G87" s="52">
        <v>67</v>
      </c>
      <c r="H87" s="52">
        <v>114</v>
      </c>
      <c r="I87" s="52">
        <v>60</v>
      </c>
      <c r="J87" s="53">
        <v>120</v>
      </c>
      <c r="K87" s="59">
        <f t="shared" si="6"/>
        <v>4</v>
      </c>
      <c r="L87" s="55">
        <f>SUM(feb!H87 + mrt!K87 +K87)</f>
        <v>6</v>
      </c>
      <c r="M87" s="56">
        <f t="shared" si="7"/>
        <v>709</v>
      </c>
      <c r="N87" s="57">
        <f>SUM(feb!J87 + mrt!M87 +M87)</f>
        <v>981</v>
      </c>
    </row>
    <row r="88" spans="1:14" x14ac:dyDescent="0.2">
      <c r="A88" s="11" t="s">
        <v>86</v>
      </c>
      <c r="B88" s="52">
        <v>108</v>
      </c>
      <c r="C88" s="52"/>
      <c r="D88" s="52">
        <v>107</v>
      </c>
      <c r="E88" s="52">
        <v>65</v>
      </c>
      <c r="F88" s="52"/>
      <c r="G88" s="52"/>
      <c r="H88" s="52"/>
      <c r="I88" s="52"/>
      <c r="J88" s="53"/>
      <c r="K88" s="59">
        <f t="shared" si="6"/>
        <v>1</v>
      </c>
      <c r="L88" s="55">
        <f>SUM(feb!H88 + mrt!K88 +K88)</f>
        <v>3</v>
      </c>
      <c r="M88" s="56">
        <f t="shared" si="7"/>
        <v>280</v>
      </c>
      <c r="N88" s="57">
        <f>SUM(feb!J88 + mrt!M88 +M88)</f>
        <v>616</v>
      </c>
    </row>
    <row r="89" spans="1:14" x14ac:dyDescent="0.2">
      <c r="A89" s="11" t="s">
        <v>25</v>
      </c>
      <c r="B89" s="52">
        <v>61</v>
      </c>
      <c r="C89" s="52">
        <v>51</v>
      </c>
      <c r="D89" s="52">
        <v>65</v>
      </c>
      <c r="E89" s="52">
        <v>52</v>
      </c>
      <c r="F89" s="52"/>
      <c r="G89" s="52">
        <v>54</v>
      </c>
      <c r="H89" s="52">
        <v>53</v>
      </c>
      <c r="I89" s="52"/>
      <c r="J89" s="53"/>
      <c r="K89" s="59">
        <f t="shared" si="6"/>
        <v>3</v>
      </c>
      <c r="L89" s="55">
        <f>SUM(feb!H89 + mrt!K89 +K89)</f>
        <v>6</v>
      </c>
      <c r="M89" s="56">
        <f t="shared" si="7"/>
        <v>336</v>
      </c>
      <c r="N89" s="57">
        <f>SUM(feb!J89 + mrt!M89 +M89)</f>
        <v>659</v>
      </c>
    </row>
    <row r="90" spans="1:14" x14ac:dyDescent="0.2">
      <c r="A90" s="11" t="s">
        <v>74</v>
      </c>
      <c r="B90" s="52"/>
      <c r="C90" s="52"/>
      <c r="D90" s="52"/>
      <c r="E90" s="52"/>
      <c r="F90" s="52"/>
      <c r="G90" s="52"/>
      <c r="H90" s="52"/>
      <c r="I90" s="52"/>
      <c r="J90" s="53"/>
      <c r="K90" s="59">
        <f t="shared" si="6"/>
        <v>0</v>
      </c>
      <c r="L90" s="55">
        <f>SUM(feb!H90 + mrt!K90 +K90)</f>
        <v>0</v>
      </c>
      <c r="M90" s="56">
        <f t="shared" si="7"/>
        <v>0</v>
      </c>
      <c r="N90" s="57">
        <f>SUM(feb!J90 + mrt!M90 +M90)</f>
        <v>0</v>
      </c>
    </row>
    <row r="91" spans="1:14" x14ac:dyDescent="0.2">
      <c r="A91" s="11" t="s">
        <v>31</v>
      </c>
      <c r="B91" s="52">
        <v>61</v>
      </c>
      <c r="C91" s="52">
        <v>51</v>
      </c>
      <c r="D91" s="52"/>
      <c r="E91" s="52">
        <v>52</v>
      </c>
      <c r="F91" s="52"/>
      <c r="G91" s="52"/>
      <c r="H91" s="52"/>
      <c r="I91" s="52"/>
      <c r="J91" s="53"/>
      <c r="K91" s="59">
        <f t="shared" si="6"/>
        <v>2</v>
      </c>
      <c r="L91" s="55">
        <f>SUM(feb!H91 + mrt!K91 +K91)</f>
        <v>2</v>
      </c>
      <c r="M91" s="56">
        <f t="shared" si="7"/>
        <v>164</v>
      </c>
      <c r="N91" s="57">
        <f>SUM(feb!J91 + mrt!M91 +M91)</f>
        <v>164</v>
      </c>
    </row>
    <row r="92" spans="1:14" x14ac:dyDescent="0.2">
      <c r="A92" s="11" t="s">
        <v>50</v>
      </c>
      <c r="B92" s="52">
        <v>108</v>
      </c>
      <c r="C92" s="52">
        <v>65</v>
      </c>
      <c r="D92" s="52">
        <v>107</v>
      </c>
      <c r="E92" s="52">
        <v>65</v>
      </c>
      <c r="F92" s="52">
        <v>111</v>
      </c>
      <c r="G92" s="52">
        <v>67</v>
      </c>
      <c r="H92" s="52">
        <v>114</v>
      </c>
      <c r="I92" s="52">
        <v>60</v>
      </c>
      <c r="J92" s="53">
        <v>120</v>
      </c>
      <c r="K92" s="59">
        <f t="shared" si="6"/>
        <v>4</v>
      </c>
      <c r="L92" s="55">
        <f>SUM(feb!H92 + mrt!K92 +K92)</f>
        <v>6</v>
      </c>
      <c r="M92" s="56">
        <f t="shared" si="7"/>
        <v>817</v>
      </c>
      <c r="N92" s="57">
        <f>SUM(feb!J92 + mrt!M92 +M92)</f>
        <v>1110</v>
      </c>
    </row>
    <row r="93" spans="1:14" x14ac:dyDescent="0.2">
      <c r="A93" s="11" t="s">
        <v>68</v>
      </c>
      <c r="B93" s="52"/>
      <c r="C93" s="52"/>
      <c r="D93" s="52"/>
      <c r="E93" s="52"/>
      <c r="F93" s="52"/>
      <c r="G93" s="52"/>
      <c r="H93" s="52"/>
      <c r="I93" s="52"/>
      <c r="J93" s="53"/>
      <c r="K93" s="59">
        <f t="shared" si="6"/>
        <v>0</v>
      </c>
      <c r="L93" s="55">
        <f>SUM(feb!H93 + mrt!K93 +K93)</f>
        <v>0</v>
      </c>
      <c r="M93" s="56">
        <f t="shared" si="7"/>
        <v>0</v>
      </c>
      <c r="N93" s="57">
        <f>SUM(feb!J93 + mrt!M93 +M93)</f>
        <v>0</v>
      </c>
    </row>
    <row r="94" spans="1:14" x14ac:dyDescent="0.2">
      <c r="A94" s="11" t="s">
        <v>71</v>
      </c>
      <c r="B94" s="52"/>
      <c r="C94" s="52"/>
      <c r="D94" s="52"/>
      <c r="E94" s="52"/>
      <c r="F94" s="52"/>
      <c r="G94" s="52"/>
      <c r="H94" s="52"/>
      <c r="I94" s="52">
        <v>60</v>
      </c>
      <c r="J94" s="53"/>
      <c r="K94" s="59">
        <f t="shared" si="6"/>
        <v>1</v>
      </c>
      <c r="L94" s="55">
        <f>SUM(feb!H94 + mrt!K94 +K94)</f>
        <v>1</v>
      </c>
      <c r="M94" s="56">
        <f t="shared" si="7"/>
        <v>60</v>
      </c>
      <c r="N94" s="57">
        <f>SUM(feb!J94 + mrt!M94 +M94)</f>
        <v>60</v>
      </c>
    </row>
    <row r="95" spans="1:14" x14ac:dyDescent="0.2">
      <c r="A95" s="11" t="s">
        <v>160</v>
      </c>
      <c r="B95" s="52">
        <v>61</v>
      </c>
      <c r="C95" s="52"/>
      <c r="D95" s="52"/>
      <c r="E95" s="52"/>
      <c r="F95" s="52"/>
      <c r="G95" s="52"/>
      <c r="H95" s="52"/>
      <c r="I95" s="52"/>
      <c r="J95" s="53"/>
      <c r="K95" s="59">
        <f t="shared" ref="K95:K106" si="10">COUNT(C95,E95,G95,I95)</f>
        <v>0</v>
      </c>
      <c r="L95" s="55">
        <f>SUM(feb!H95 + mrt!K95 +K95)</f>
        <v>0</v>
      </c>
      <c r="M95" s="56">
        <f t="shared" ref="M95:M106" si="11">SUM(B95:J95)</f>
        <v>61</v>
      </c>
      <c r="N95" s="57">
        <f>SUM(feb!J95 + mrt!M95 +M95)</f>
        <v>61</v>
      </c>
    </row>
    <row r="96" spans="1:14" x14ac:dyDescent="0.2">
      <c r="A96" s="11" t="s">
        <v>110</v>
      </c>
      <c r="B96" s="52"/>
      <c r="C96" s="52"/>
      <c r="D96" s="52"/>
      <c r="E96" s="52"/>
      <c r="F96" s="52"/>
      <c r="G96" s="52"/>
      <c r="H96" s="52"/>
      <c r="I96" s="52"/>
      <c r="J96" s="53"/>
      <c r="K96" s="59">
        <f t="shared" si="10"/>
        <v>0</v>
      </c>
      <c r="L96" s="55">
        <f>SUM(feb!H96 + mrt!K96 +K96)</f>
        <v>0</v>
      </c>
      <c r="M96" s="56">
        <f t="shared" si="11"/>
        <v>0</v>
      </c>
      <c r="N96" s="57">
        <f>SUM(feb!J96 + mrt!M96 +M96)</f>
        <v>0</v>
      </c>
    </row>
    <row r="97" spans="1:14" x14ac:dyDescent="0.2">
      <c r="A97" s="11" t="s">
        <v>111</v>
      </c>
      <c r="B97" s="52"/>
      <c r="C97" s="52"/>
      <c r="D97" s="52"/>
      <c r="E97" s="52"/>
      <c r="F97" s="52"/>
      <c r="G97" s="52"/>
      <c r="H97" s="52"/>
      <c r="I97" s="52"/>
      <c r="J97" s="53"/>
      <c r="K97" s="59">
        <f t="shared" si="10"/>
        <v>0</v>
      </c>
      <c r="L97" s="55">
        <f>SUM(feb!H97 + mrt!K97 +K97)</f>
        <v>0</v>
      </c>
      <c r="M97" s="56">
        <f t="shared" si="11"/>
        <v>0</v>
      </c>
      <c r="N97" s="57">
        <f>SUM(feb!J97 + mrt!M97 +M97)</f>
        <v>0</v>
      </c>
    </row>
    <row r="98" spans="1:14" x14ac:dyDescent="0.2">
      <c r="A98" s="11" t="s">
        <v>94</v>
      </c>
      <c r="B98" s="52">
        <v>129</v>
      </c>
      <c r="C98" s="52"/>
      <c r="D98" s="52"/>
      <c r="E98" s="52"/>
      <c r="F98" s="73">
        <v>130</v>
      </c>
      <c r="G98" s="52"/>
      <c r="H98" s="52"/>
      <c r="I98" s="52"/>
      <c r="J98" s="53"/>
      <c r="K98" s="59">
        <v>1</v>
      </c>
      <c r="L98" s="55">
        <f>SUM(feb!H98 + mrt!K98 +K98)</f>
        <v>1</v>
      </c>
      <c r="M98" s="56">
        <f t="shared" si="11"/>
        <v>259</v>
      </c>
      <c r="N98" s="57">
        <f>SUM(feb!J98 + mrt!M98 +M98)</f>
        <v>470</v>
      </c>
    </row>
    <row r="99" spans="1:14" x14ac:dyDescent="0.2">
      <c r="A99" s="11" t="s">
        <v>84</v>
      </c>
      <c r="B99" s="52"/>
      <c r="C99" s="52"/>
      <c r="D99" s="52"/>
      <c r="E99" s="52"/>
      <c r="F99" s="52"/>
      <c r="G99" s="52"/>
      <c r="H99" s="52"/>
      <c r="I99" s="52"/>
      <c r="J99" s="53"/>
      <c r="K99" s="59">
        <f t="shared" si="10"/>
        <v>0</v>
      </c>
      <c r="L99" s="55">
        <f>SUM(feb!H99 + mrt!K99 +K99)</f>
        <v>0</v>
      </c>
      <c r="M99" s="56">
        <f t="shared" si="11"/>
        <v>0</v>
      </c>
      <c r="N99" s="57">
        <f>SUM(feb!J99 + mrt!M99 +M99)</f>
        <v>0</v>
      </c>
    </row>
    <row r="100" spans="1:14" x14ac:dyDescent="0.2">
      <c r="A100" s="11" t="s">
        <v>88</v>
      </c>
      <c r="B100" s="52"/>
      <c r="C100" s="52"/>
      <c r="D100" s="52"/>
      <c r="E100" s="52">
        <v>76</v>
      </c>
      <c r="F100" s="52"/>
      <c r="G100" s="52">
        <v>75</v>
      </c>
      <c r="H100" s="52"/>
      <c r="I100" s="52"/>
      <c r="J100" s="53"/>
      <c r="K100" s="59">
        <f t="shared" si="10"/>
        <v>2</v>
      </c>
      <c r="L100" s="55">
        <f>SUM(feb!H100 + mrt!K100 +K100)</f>
        <v>4</v>
      </c>
      <c r="M100" s="56">
        <f t="shared" si="11"/>
        <v>151</v>
      </c>
      <c r="N100" s="57">
        <f>SUM(feb!J100 + mrt!M100 +M100)</f>
        <v>278</v>
      </c>
    </row>
    <row r="101" spans="1:14" x14ac:dyDescent="0.2">
      <c r="A101" s="20" t="s">
        <v>133</v>
      </c>
      <c r="B101" s="52"/>
      <c r="C101" s="52"/>
      <c r="D101" s="52"/>
      <c r="E101" s="52"/>
      <c r="F101" s="52"/>
      <c r="G101" s="52"/>
      <c r="H101" s="52"/>
      <c r="I101" s="52"/>
      <c r="J101" s="53"/>
      <c r="K101" s="59">
        <f t="shared" si="10"/>
        <v>0</v>
      </c>
      <c r="L101" s="55">
        <f>SUM(feb!H101 + mrt!K101 +K101)</f>
        <v>0</v>
      </c>
      <c r="M101" s="56">
        <f t="shared" si="11"/>
        <v>0</v>
      </c>
      <c r="N101" s="57">
        <f>SUM(feb!J101 + mrt!M101 +M101)</f>
        <v>0</v>
      </c>
    </row>
    <row r="102" spans="1:14" x14ac:dyDescent="0.2">
      <c r="A102" s="20" t="s">
        <v>112</v>
      </c>
      <c r="B102" s="52">
        <v>61</v>
      </c>
      <c r="C102" s="52">
        <v>65</v>
      </c>
      <c r="D102" s="52">
        <v>53</v>
      </c>
      <c r="E102" s="52">
        <v>65</v>
      </c>
      <c r="F102" s="52"/>
      <c r="G102" s="52">
        <v>67</v>
      </c>
      <c r="H102" s="52">
        <v>53</v>
      </c>
      <c r="I102" s="52"/>
      <c r="J102" s="53"/>
      <c r="K102" s="59">
        <f t="shared" si="10"/>
        <v>3</v>
      </c>
      <c r="L102" s="55">
        <f>SUM(feb!H102 + mrt!K102 +K102)</f>
        <v>5</v>
      </c>
      <c r="M102" s="56">
        <f t="shared" si="11"/>
        <v>364</v>
      </c>
      <c r="N102" s="57">
        <f>SUM(feb!J102 + mrt!M102 +M102)</f>
        <v>534</v>
      </c>
    </row>
    <row r="103" spans="1:14" x14ac:dyDescent="0.2">
      <c r="A103" s="20" t="s">
        <v>116</v>
      </c>
      <c r="B103" s="52">
        <v>108</v>
      </c>
      <c r="C103" s="52">
        <v>65</v>
      </c>
      <c r="D103" s="52">
        <v>107</v>
      </c>
      <c r="E103" s="52">
        <v>65</v>
      </c>
      <c r="F103" s="52">
        <v>111</v>
      </c>
      <c r="G103" s="52">
        <v>67</v>
      </c>
      <c r="H103" s="52">
        <v>114</v>
      </c>
      <c r="I103" s="52">
        <v>60</v>
      </c>
      <c r="J103" s="53">
        <v>91</v>
      </c>
      <c r="K103" s="59">
        <f t="shared" si="10"/>
        <v>4</v>
      </c>
      <c r="L103" s="55">
        <f>SUM(feb!H103 + mrt!K103 +K103)</f>
        <v>9</v>
      </c>
      <c r="M103" s="56">
        <f t="shared" si="11"/>
        <v>788</v>
      </c>
      <c r="N103" s="57">
        <f>SUM(feb!J103 + mrt!M103 +M103)</f>
        <v>1389</v>
      </c>
    </row>
    <row r="104" spans="1:14" x14ac:dyDescent="0.2">
      <c r="A104" s="20" t="s">
        <v>113</v>
      </c>
      <c r="B104" s="52">
        <v>117</v>
      </c>
      <c r="C104" s="52">
        <v>73</v>
      </c>
      <c r="D104" s="52">
        <v>117</v>
      </c>
      <c r="E104" s="52"/>
      <c r="F104" s="52">
        <v>111</v>
      </c>
      <c r="G104" s="52">
        <v>75</v>
      </c>
      <c r="H104" s="52">
        <v>117</v>
      </c>
      <c r="I104" s="52"/>
      <c r="J104" s="53">
        <v>123</v>
      </c>
      <c r="K104" s="59">
        <f t="shared" si="10"/>
        <v>2</v>
      </c>
      <c r="L104" s="55">
        <f>SUM(feb!H104 + mrt!K104 +K104)</f>
        <v>6</v>
      </c>
      <c r="M104" s="56">
        <f t="shared" si="11"/>
        <v>733</v>
      </c>
      <c r="N104" s="57">
        <f>SUM(feb!J104 + mrt!M104 +M104)</f>
        <v>1244</v>
      </c>
    </row>
    <row r="105" spans="1:14" x14ac:dyDescent="0.2">
      <c r="A105" s="20" t="s">
        <v>85</v>
      </c>
      <c r="B105" s="52">
        <v>61</v>
      </c>
      <c r="C105" s="52">
        <v>51</v>
      </c>
      <c r="D105" s="52">
        <v>53</v>
      </c>
      <c r="E105" s="52">
        <v>52</v>
      </c>
      <c r="F105" s="52"/>
      <c r="G105" s="52">
        <v>54</v>
      </c>
      <c r="H105" s="52">
        <v>53</v>
      </c>
      <c r="I105" s="52"/>
      <c r="J105" s="53"/>
      <c r="K105" s="59">
        <f t="shared" si="10"/>
        <v>3</v>
      </c>
      <c r="L105" s="55">
        <f>SUM(feb!H105 + mrt!K105 +K105)</f>
        <v>5</v>
      </c>
      <c r="M105" s="56">
        <f t="shared" si="11"/>
        <v>324</v>
      </c>
      <c r="N105" s="57">
        <f>SUM(feb!J105 + mrt!M105 +M105)</f>
        <v>579</v>
      </c>
    </row>
    <row r="106" spans="1:14" ht="13.5" thickBot="1" x14ac:dyDescent="0.25">
      <c r="A106" s="12" t="s">
        <v>26</v>
      </c>
      <c r="B106" s="58"/>
      <c r="C106" s="58"/>
      <c r="D106" s="58"/>
      <c r="E106" s="58"/>
      <c r="F106" s="58"/>
      <c r="G106" s="58"/>
      <c r="H106" s="58"/>
      <c r="I106" s="58"/>
      <c r="J106" s="60"/>
      <c r="K106" s="59">
        <f t="shared" si="10"/>
        <v>0</v>
      </c>
      <c r="L106" s="55">
        <f>SUM(feb!H106 + mrt!K106 +K106)</f>
        <v>1</v>
      </c>
      <c r="M106" s="56">
        <f t="shared" si="11"/>
        <v>0</v>
      </c>
      <c r="N106" s="57">
        <f>SUM(feb!J106 + mrt!M106 +M106)</f>
        <v>101</v>
      </c>
    </row>
  </sheetData>
  <mergeCells count="4">
    <mergeCell ref="M2:M3"/>
    <mergeCell ref="N2:N3"/>
    <mergeCell ref="K2:K3"/>
    <mergeCell ref="L2:L3"/>
  </mergeCells>
  <phoneticPr fontId="8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zoomScale="130" zoomScaleNormal="130" workbookViewId="0">
      <pane ySplit="3" topLeftCell="A4" activePane="bottomLeft" state="frozen"/>
      <selection activeCell="H95" sqref="H95"/>
      <selection pane="bottomLeft"/>
    </sheetView>
  </sheetViews>
  <sheetFormatPr defaultColWidth="9.28515625" defaultRowHeight="12.75" x14ac:dyDescent="0.2"/>
  <cols>
    <col min="1" max="1" width="16.42578125" style="6" customWidth="1"/>
    <col min="2" max="11" width="4" style="6" customWidth="1"/>
    <col min="12" max="15" width="5.7109375" style="6" customWidth="1"/>
    <col min="16" max="16384" width="9.28515625" style="6"/>
  </cols>
  <sheetData>
    <row r="1" spans="1:15" ht="27.75" customHeight="1" thickBot="1" x14ac:dyDescent="0.3">
      <c r="A1" s="29" t="s">
        <v>145</v>
      </c>
      <c r="O1" s="30" t="s">
        <v>32</v>
      </c>
    </row>
    <row r="2" spans="1:15" s="8" customFormat="1" ht="57" customHeight="1" x14ac:dyDescent="0.2">
      <c r="A2" s="16"/>
      <c r="B2" s="15" t="s">
        <v>2</v>
      </c>
      <c r="C2" s="15" t="s">
        <v>0</v>
      </c>
      <c r="D2" s="41" t="s">
        <v>1</v>
      </c>
      <c r="E2" s="15" t="s">
        <v>2</v>
      </c>
      <c r="F2" s="41" t="s">
        <v>1</v>
      </c>
      <c r="G2" s="15" t="s">
        <v>2</v>
      </c>
      <c r="H2" s="15" t="s">
        <v>3</v>
      </c>
      <c r="I2" s="15" t="s">
        <v>2</v>
      </c>
      <c r="J2" s="15" t="s">
        <v>1</v>
      </c>
      <c r="K2" s="15" t="s">
        <v>2</v>
      </c>
      <c r="L2" s="92" t="s">
        <v>126</v>
      </c>
      <c r="M2" s="90" t="s">
        <v>35</v>
      </c>
      <c r="N2" s="84" t="s">
        <v>36</v>
      </c>
      <c r="O2" s="86" t="s">
        <v>37</v>
      </c>
    </row>
    <row r="3" spans="1:15" ht="18" customHeight="1" thickBot="1" x14ac:dyDescent="0.25">
      <c r="A3" s="17"/>
      <c r="B3" s="5">
        <v>1</v>
      </c>
      <c r="C3" s="5">
        <v>5</v>
      </c>
      <c r="D3" s="42">
        <v>7</v>
      </c>
      <c r="E3" s="5">
        <v>8</v>
      </c>
      <c r="F3" s="42">
        <v>14</v>
      </c>
      <c r="G3" s="5">
        <v>15</v>
      </c>
      <c r="H3" s="5">
        <v>16</v>
      </c>
      <c r="I3" s="5">
        <v>22</v>
      </c>
      <c r="J3" s="5">
        <v>28</v>
      </c>
      <c r="K3" s="5">
        <v>29</v>
      </c>
      <c r="L3" s="93"/>
      <c r="M3" s="91"/>
      <c r="N3" s="85"/>
      <c r="O3" s="87"/>
    </row>
    <row r="4" spans="1:15" x14ac:dyDescent="0.2">
      <c r="A4" s="11" t="s">
        <v>95</v>
      </c>
      <c r="B4" s="52"/>
      <c r="C4" s="52"/>
      <c r="D4" s="61"/>
      <c r="E4" s="52"/>
      <c r="F4" s="61"/>
      <c r="G4" s="52"/>
      <c r="H4" s="52"/>
      <c r="I4" s="52">
        <v>82</v>
      </c>
      <c r="J4" s="52"/>
      <c r="K4" s="52"/>
      <c r="L4" s="59">
        <f>COUNT(B4,C4,E4,G4,H4,I4,K4)</f>
        <v>1</v>
      </c>
      <c r="M4" s="55">
        <f>SUM(feb!H4 + mrt!K4 + apr!K4+ L4)</f>
        <v>6</v>
      </c>
      <c r="N4" s="56">
        <f t="shared" ref="N4:N32" si="0">SUM(B4:K4)</f>
        <v>82</v>
      </c>
      <c r="O4" s="57">
        <f>SUM(feb!J4 + mrt!M4 + apr!M4+ N4)</f>
        <v>580</v>
      </c>
    </row>
    <row r="5" spans="1:15" x14ac:dyDescent="0.2">
      <c r="A5" s="11" t="s">
        <v>4</v>
      </c>
      <c r="B5" s="52"/>
      <c r="C5" s="52"/>
      <c r="D5" s="61"/>
      <c r="E5" s="52"/>
      <c r="F5" s="61"/>
      <c r="G5" s="52"/>
      <c r="H5" s="52"/>
      <c r="I5" s="52"/>
      <c r="J5" s="52"/>
      <c r="K5" s="52"/>
      <c r="L5" s="59">
        <f t="shared" ref="L5:L68" si="1">COUNT(B5,C5,E5,G5,H5,I5,K5)</f>
        <v>0</v>
      </c>
      <c r="M5" s="55">
        <f>SUM(feb!H5 + mrt!K5 + apr!K5+ L5)</f>
        <v>0</v>
      </c>
      <c r="N5" s="56">
        <f t="shared" si="0"/>
        <v>0</v>
      </c>
      <c r="O5" s="57">
        <f>SUM(feb!J5 + mrt!M5 + apr!M5+ N5)</f>
        <v>0</v>
      </c>
    </row>
    <row r="6" spans="1:15" x14ac:dyDescent="0.2">
      <c r="A6" s="11" t="s">
        <v>27</v>
      </c>
      <c r="B6" s="52"/>
      <c r="C6" s="52"/>
      <c r="D6" s="61"/>
      <c r="E6" s="52"/>
      <c r="F6" s="61"/>
      <c r="G6" s="52"/>
      <c r="H6" s="52"/>
      <c r="I6" s="52"/>
      <c r="J6" s="52"/>
      <c r="K6" s="52"/>
      <c r="L6" s="59">
        <f t="shared" si="1"/>
        <v>0</v>
      </c>
      <c r="M6" s="55">
        <f>SUM(feb!H6 + mrt!K6 + apr!K6+ L6)</f>
        <v>0</v>
      </c>
      <c r="N6" s="56">
        <f t="shared" si="0"/>
        <v>0</v>
      </c>
      <c r="O6" s="57">
        <f>SUM(feb!J6 + mrt!M6 + apr!M6+ N6)</f>
        <v>0</v>
      </c>
    </row>
    <row r="7" spans="1:15" x14ac:dyDescent="0.2">
      <c r="A7" s="11" t="s">
        <v>72</v>
      </c>
      <c r="B7" s="52"/>
      <c r="C7" s="52"/>
      <c r="D7" s="61"/>
      <c r="E7" s="52"/>
      <c r="F7" s="61"/>
      <c r="G7" s="52"/>
      <c r="H7" s="52"/>
      <c r="I7" s="52"/>
      <c r="J7" s="52"/>
      <c r="K7" s="52"/>
      <c r="L7" s="59">
        <f t="shared" si="1"/>
        <v>0</v>
      </c>
      <c r="M7" s="55">
        <f>SUM(feb!H7 + mrt!K7 + apr!K7+ L7)</f>
        <v>0</v>
      </c>
      <c r="N7" s="56">
        <f t="shared" si="0"/>
        <v>0</v>
      </c>
      <c r="O7" s="57">
        <f>SUM(feb!J7 + mrt!M7 + apr!M7+ N7)</f>
        <v>0</v>
      </c>
    </row>
    <row r="8" spans="1:15" x14ac:dyDescent="0.2">
      <c r="A8" s="11" t="s">
        <v>64</v>
      </c>
      <c r="B8" s="52"/>
      <c r="C8" s="52"/>
      <c r="D8" s="61"/>
      <c r="E8" s="52"/>
      <c r="F8" s="61"/>
      <c r="G8" s="52"/>
      <c r="H8" s="52"/>
      <c r="I8" s="52"/>
      <c r="J8" s="52"/>
      <c r="K8" s="52"/>
      <c r="L8" s="59">
        <f t="shared" si="1"/>
        <v>0</v>
      </c>
      <c r="M8" s="55">
        <f>SUM(feb!H8 + mrt!K8 + apr!K8+ L8)</f>
        <v>0</v>
      </c>
      <c r="N8" s="56">
        <f t="shared" si="0"/>
        <v>0</v>
      </c>
      <c r="O8" s="57">
        <f>SUM(feb!J8 + mrt!M8 + apr!M8+ N8)</f>
        <v>0</v>
      </c>
    </row>
    <row r="9" spans="1:15" x14ac:dyDescent="0.2">
      <c r="A9" s="11" t="s">
        <v>69</v>
      </c>
      <c r="B9" s="52">
        <v>56</v>
      </c>
      <c r="C9" s="52">
        <v>57</v>
      </c>
      <c r="D9" s="61">
        <v>110</v>
      </c>
      <c r="E9" s="52">
        <v>57</v>
      </c>
      <c r="F9" s="61"/>
      <c r="G9" s="52"/>
      <c r="H9" s="52"/>
      <c r="I9" s="52"/>
      <c r="J9" s="52"/>
      <c r="K9" s="52"/>
      <c r="L9" s="59">
        <f t="shared" si="1"/>
        <v>3</v>
      </c>
      <c r="M9" s="55">
        <f>SUM(feb!H9 + mrt!K9 + apr!K9+ L9)</f>
        <v>5</v>
      </c>
      <c r="N9" s="56">
        <f t="shared" si="0"/>
        <v>280</v>
      </c>
      <c r="O9" s="57">
        <f>SUM(feb!J9 + mrt!M9 + apr!M9+ N9)</f>
        <v>556</v>
      </c>
    </row>
    <row r="10" spans="1:15" x14ac:dyDescent="0.2">
      <c r="A10" s="11" t="s">
        <v>5</v>
      </c>
      <c r="B10" s="52">
        <v>80</v>
      </c>
      <c r="C10" s="52"/>
      <c r="D10" s="61">
        <v>110</v>
      </c>
      <c r="E10" s="52"/>
      <c r="F10" s="61"/>
      <c r="G10" s="52"/>
      <c r="H10" s="52"/>
      <c r="I10" s="52"/>
      <c r="J10" s="52"/>
      <c r="K10" s="52"/>
      <c r="L10" s="59">
        <f t="shared" si="1"/>
        <v>1</v>
      </c>
      <c r="M10" s="55">
        <f>SUM(feb!H10 + mrt!K10 + apr!K10+ L10)</f>
        <v>7</v>
      </c>
      <c r="N10" s="56">
        <f t="shared" si="0"/>
        <v>190</v>
      </c>
      <c r="O10" s="57">
        <f>SUM(feb!J10 + mrt!M10 + apr!M10+ N10)</f>
        <v>1038</v>
      </c>
    </row>
    <row r="11" spans="1:15" x14ac:dyDescent="0.2">
      <c r="A11" s="11" t="s">
        <v>67</v>
      </c>
      <c r="B11" s="52">
        <v>80</v>
      </c>
      <c r="C11" s="52"/>
      <c r="D11" s="61"/>
      <c r="E11" s="52"/>
      <c r="F11" s="61"/>
      <c r="G11" s="52">
        <v>80</v>
      </c>
      <c r="H11" s="52">
        <v>85</v>
      </c>
      <c r="I11" s="52">
        <v>82</v>
      </c>
      <c r="J11" s="52"/>
      <c r="K11" s="52">
        <v>86</v>
      </c>
      <c r="L11" s="59">
        <f t="shared" si="1"/>
        <v>5</v>
      </c>
      <c r="M11" s="55">
        <f>SUM(feb!H11 + mrt!K11 + apr!K11+ L11)</f>
        <v>13</v>
      </c>
      <c r="N11" s="56">
        <f t="shared" si="0"/>
        <v>413</v>
      </c>
      <c r="O11" s="57">
        <f>SUM(feb!J11 + mrt!M11 + apr!M11+ N11)</f>
        <v>1063</v>
      </c>
    </row>
    <row r="12" spans="1:15" x14ac:dyDescent="0.2">
      <c r="A12" s="11" t="s">
        <v>51</v>
      </c>
      <c r="B12" s="52">
        <v>78</v>
      </c>
      <c r="C12" s="52">
        <v>123</v>
      </c>
      <c r="D12" s="61">
        <v>110</v>
      </c>
      <c r="E12" s="52">
        <v>77</v>
      </c>
      <c r="F12" s="61"/>
      <c r="G12" s="52">
        <v>80</v>
      </c>
      <c r="H12" s="52">
        <v>74</v>
      </c>
      <c r="I12" s="52"/>
      <c r="J12" s="52"/>
      <c r="K12" s="52">
        <v>76</v>
      </c>
      <c r="L12" s="59">
        <f t="shared" si="1"/>
        <v>6</v>
      </c>
      <c r="M12" s="55">
        <f>SUM(feb!H12 + mrt!K12 + apr!K12+ L12)</f>
        <v>13</v>
      </c>
      <c r="N12" s="56">
        <f t="shared" si="0"/>
        <v>618</v>
      </c>
      <c r="O12" s="57">
        <f>SUM(feb!J12 + mrt!M12 + apr!M12+ N12)</f>
        <v>1762</v>
      </c>
    </row>
    <row r="13" spans="1:15" x14ac:dyDescent="0.2">
      <c r="A13" s="11" t="s">
        <v>55</v>
      </c>
      <c r="B13" s="52">
        <v>80</v>
      </c>
      <c r="C13" s="74">
        <v>238</v>
      </c>
      <c r="D13" s="61">
        <v>140</v>
      </c>
      <c r="E13" s="52"/>
      <c r="F13" s="61">
        <v>137</v>
      </c>
      <c r="G13" s="52">
        <v>80</v>
      </c>
      <c r="H13" s="52"/>
      <c r="I13" s="52">
        <v>82</v>
      </c>
      <c r="J13" s="74">
        <v>60</v>
      </c>
      <c r="K13" s="52"/>
      <c r="L13" s="59">
        <v>5</v>
      </c>
      <c r="M13" s="55">
        <f>SUM(feb!H13 + mrt!K13 + apr!K13+ L13)</f>
        <v>9</v>
      </c>
      <c r="N13" s="56">
        <f t="shared" si="0"/>
        <v>817</v>
      </c>
      <c r="O13" s="57">
        <f>SUM(feb!J13 + mrt!M13 + apr!M13+ N13)</f>
        <v>1907</v>
      </c>
    </row>
    <row r="14" spans="1:15" x14ac:dyDescent="0.2">
      <c r="A14" s="11" t="s">
        <v>52</v>
      </c>
      <c r="B14" s="52"/>
      <c r="C14" s="52"/>
      <c r="D14" s="61"/>
      <c r="E14" s="52"/>
      <c r="F14" s="61"/>
      <c r="G14" s="52"/>
      <c r="H14" s="52"/>
      <c r="I14" s="52">
        <v>82</v>
      </c>
      <c r="J14" s="52"/>
      <c r="K14" s="52">
        <v>86</v>
      </c>
      <c r="L14" s="59">
        <f t="shared" si="1"/>
        <v>2</v>
      </c>
      <c r="M14" s="55">
        <f>SUM(feb!H14 + mrt!K14 + apr!K14+ L14)</f>
        <v>10</v>
      </c>
      <c r="N14" s="56">
        <f t="shared" si="0"/>
        <v>168</v>
      </c>
      <c r="O14" s="57">
        <f>SUM(feb!J14 + mrt!M14 + apr!M14+ N14)</f>
        <v>685</v>
      </c>
    </row>
    <row r="15" spans="1:15" x14ac:dyDescent="0.2">
      <c r="A15" s="11" t="s">
        <v>60</v>
      </c>
      <c r="B15" s="52"/>
      <c r="C15" s="52">
        <v>85</v>
      </c>
      <c r="D15" s="61">
        <v>140</v>
      </c>
      <c r="E15" s="52"/>
      <c r="F15" s="61"/>
      <c r="G15" s="52"/>
      <c r="H15" s="52"/>
      <c r="I15" s="52"/>
      <c r="J15" s="74">
        <v>140</v>
      </c>
      <c r="K15" s="52">
        <v>86</v>
      </c>
      <c r="L15" s="59">
        <v>3</v>
      </c>
      <c r="M15" s="55">
        <f>SUM(feb!H15 + mrt!K15 + apr!K15+ L15)</f>
        <v>8</v>
      </c>
      <c r="N15" s="56">
        <f t="shared" si="0"/>
        <v>451</v>
      </c>
      <c r="O15" s="57">
        <f>SUM(feb!J15 + mrt!M15 + apr!M15+ N15)</f>
        <v>1414</v>
      </c>
    </row>
    <row r="16" spans="1:15" x14ac:dyDescent="0.2">
      <c r="A16" s="11" t="s">
        <v>157</v>
      </c>
      <c r="B16" s="52"/>
      <c r="C16" s="52"/>
      <c r="D16" s="61"/>
      <c r="E16" s="52"/>
      <c r="F16" s="61"/>
      <c r="G16" s="52"/>
      <c r="H16" s="52"/>
      <c r="I16" s="52"/>
      <c r="J16" s="52"/>
      <c r="K16" s="52"/>
      <c r="L16" s="59">
        <f t="shared" si="1"/>
        <v>0</v>
      </c>
      <c r="M16" s="55">
        <f>SUM(feb!H16 + mrt!K16 + apr!K16+ L16)</f>
        <v>0</v>
      </c>
      <c r="N16" s="56">
        <f t="shared" ref="N16" si="2">SUM(B16:K16)</f>
        <v>0</v>
      </c>
      <c r="O16" s="57">
        <f>SUM(feb!J16 + mrt!M16 + apr!M16+ N16)</f>
        <v>0</v>
      </c>
    </row>
    <row r="17" spans="1:15" x14ac:dyDescent="0.2">
      <c r="A17" s="11" t="s">
        <v>132</v>
      </c>
      <c r="B17" s="52">
        <v>78</v>
      </c>
      <c r="C17" s="52">
        <v>123</v>
      </c>
      <c r="D17" s="61"/>
      <c r="E17" s="52">
        <v>77</v>
      </c>
      <c r="F17" s="61">
        <v>108</v>
      </c>
      <c r="G17" s="52">
        <v>82</v>
      </c>
      <c r="H17" s="52">
        <v>74</v>
      </c>
      <c r="I17" s="52"/>
      <c r="J17" s="74">
        <v>110</v>
      </c>
      <c r="K17" s="52"/>
      <c r="L17" s="59">
        <v>6</v>
      </c>
      <c r="M17" s="55">
        <f>SUM(feb!H17 + mrt!K17 + apr!K17+ L17)</f>
        <v>11</v>
      </c>
      <c r="N17" s="56">
        <f t="shared" si="0"/>
        <v>652</v>
      </c>
      <c r="O17" s="57">
        <f>SUM(feb!J17 + mrt!M17 + apr!M17+ N17)</f>
        <v>1635</v>
      </c>
    </row>
    <row r="18" spans="1:15" x14ac:dyDescent="0.2">
      <c r="A18" s="11" t="s">
        <v>75</v>
      </c>
      <c r="B18" s="52">
        <v>56</v>
      </c>
      <c r="C18" s="52"/>
      <c r="D18" s="61"/>
      <c r="E18" s="52">
        <v>57</v>
      </c>
      <c r="F18" s="61">
        <v>51</v>
      </c>
      <c r="G18" s="52">
        <v>55</v>
      </c>
      <c r="H18" s="52"/>
      <c r="I18" s="52"/>
      <c r="J18" s="52"/>
      <c r="K18" s="52"/>
      <c r="L18" s="59">
        <f t="shared" si="1"/>
        <v>3</v>
      </c>
      <c r="M18" s="55">
        <f>SUM(feb!H18 + mrt!K18 + apr!K18+ L18)</f>
        <v>3</v>
      </c>
      <c r="N18" s="56">
        <f t="shared" si="0"/>
        <v>219</v>
      </c>
      <c r="O18" s="57">
        <f>SUM(feb!J18 + mrt!M18 + apr!M18+ N18)</f>
        <v>443</v>
      </c>
    </row>
    <row r="19" spans="1:15" x14ac:dyDescent="0.2">
      <c r="A19" s="11" t="s">
        <v>108</v>
      </c>
      <c r="B19" s="52">
        <v>56</v>
      </c>
      <c r="C19" s="52"/>
      <c r="D19" s="61"/>
      <c r="E19" s="52"/>
      <c r="F19" s="61"/>
      <c r="G19" s="52"/>
      <c r="H19" s="52"/>
      <c r="I19" s="52"/>
      <c r="J19" s="52"/>
      <c r="K19" s="52"/>
      <c r="L19" s="59">
        <f t="shared" si="1"/>
        <v>1</v>
      </c>
      <c r="M19" s="55">
        <f>SUM(feb!H19 + mrt!K19 + apr!K19+ L19)</f>
        <v>4</v>
      </c>
      <c r="N19" s="56">
        <f t="shared" si="0"/>
        <v>56</v>
      </c>
      <c r="O19" s="57">
        <f>SUM(feb!J19 + mrt!M19 + apr!M19+ N19)</f>
        <v>367</v>
      </c>
    </row>
    <row r="20" spans="1:15" x14ac:dyDescent="0.2">
      <c r="A20" s="11" t="s">
        <v>6</v>
      </c>
      <c r="B20" s="52"/>
      <c r="C20" s="52"/>
      <c r="D20" s="61"/>
      <c r="E20" s="52"/>
      <c r="F20" s="61"/>
      <c r="G20" s="52"/>
      <c r="H20" s="52"/>
      <c r="I20" s="52"/>
      <c r="J20" s="52"/>
      <c r="K20" s="52"/>
      <c r="L20" s="59">
        <f t="shared" si="1"/>
        <v>0</v>
      </c>
      <c r="M20" s="55">
        <f>SUM(feb!H20 + mrt!K20 + apr!K20+ L20)</f>
        <v>0</v>
      </c>
      <c r="N20" s="56">
        <f t="shared" si="0"/>
        <v>0</v>
      </c>
      <c r="O20" s="57">
        <f>SUM(feb!J20 + mrt!M20 + apr!M20+ N20)</f>
        <v>0</v>
      </c>
    </row>
    <row r="21" spans="1:15" x14ac:dyDescent="0.2">
      <c r="A21" s="11" t="s">
        <v>81</v>
      </c>
      <c r="B21" s="52"/>
      <c r="C21" s="52"/>
      <c r="D21" s="61"/>
      <c r="E21" s="52"/>
      <c r="F21" s="61"/>
      <c r="G21" s="52"/>
      <c r="H21" s="52"/>
      <c r="I21" s="52"/>
      <c r="J21" s="52"/>
      <c r="K21" s="52"/>
      <c r="L21" s="59">
        <f t="shared" si="1"/>
        <v>0</v>
      </c>
      <c r="M21" s="55">
        <f>SUM(feb!H21 + mrt!K21 + apr!K21+ L21)</f>
        <v>0</v>
      </c>
      <c r="N21" s="56">
        <f t="shared" si="0"/>
        <v>0</v>
      </c>
      <c r="O21" s="57">
        <f>SUM(feb!J21 + mrt!M21 + apr!M21+ N21)</f>
        <v>4.5</v>
      </c>
    </row>
    <row r="22" spans="1:15" x14ac:dyDescent="0.2">
      <c r="A22" s="11" t="s">
        <v>93</v>
      </c>
      <c r="B22" s="52">
        <v>80</v>
      </c>
      <c r="C22" s="52">
        <v>85</v>
      </c>
      <c r="D22" s="61"/>
      <c r="E22" s="52">
        <v>85</v>
      </c>
      <c r="F22" s="61">
        <v>137</v>
      </c>
      <c r="G22" s="52">
        <v>80</v>
      </c>
      <c r="H22" s="52">
        <v>85</v>
      </c>
      <c r="I22" s="52">
        <v>82</v>
      </c>
      <c r="J22" s="74">
        <v>140</v>
      </c>
      <c r="K22" s="52">
        <v>86</v>
      </c>
      <c r="L22" s="59">
        <f t="shared" si="1"/>
        <v>7</v>
      </c>
      <c r="M22" s="55">
        <f>SUM(feb!H22 + mrt!K22 + apr!K22+ L22)</f>
        <v>11</v>
      </c>
      <c r="N22" s="56">
        <f t="shared" si="0"/>
        <v>860</v>
      </c>
      <c r="O22" s="57">
        <f>SUM(feb!J22 + mrt!M22 + apr!M22+ N22)</f>
        <v>1698</v>
      </c>
    </row>
    <row r="23" spans="1:15" x14ac:dyDescent="0.2">
      <c r="A23" s="11" t="s">
        <v>7</v>
      </c>
      <c r="B23" s="52">
        <v>80</v>
      </c>
      <c r="C23" s="52">
        <v>85</v>
      </c>
      <c r="D23" s="61">
        <v>140</v>
      </c>
      <c r="E23" s="52"/>
      <c r="F23" s="61">
        <v>137</v>
      </c>
      <c r="G23" s="52">
        <v>80</v>
      </c>
      <c r="H23" s="52">
        <v>85</v>
      </c>
      <c r="I23" s="52">
        <v>82</v>
      </c>
      <c r="J23" s="74">
        <v>105</v>
      </c>
      <c r="K23" s="52">
        <v>86</v>
      </c>
      <c r="L23" s="59">
        <v>7</v>
      </c>
      <c r="M23" s="55">
        <f>SUM(feb!H23 + mrt!K23 + apr!K23+ L23)</f>
        <v>16</v>
      </c>
      <c r="N23" s="56">
        <f t="shared" si="0"/>
        <v>880</v>
      </c>
      <c r="O23" s="57">
        <f>SUM(feb!J23 + mrt!M23 + apr!M23+ N23)</f>
        <v>2250</v>
      </c>
    </row>
    <row r="24" spans="1:15" x14ac:dyDescent="0.2">
      <c r="A24" s="11" t="s">
        <v>98</v>
      </c>
      <c r="B24" s="52"/>
      <c r="C24" s="52"/>
      <c r="D24" s="61"/>
      <c r="E24" s="52"/>
      <c r="F24" s="61"/>
      <c r="G24" s="52"/>
      <c r="H24" s="52"/>
      <c r="I24" s="52"/>
      <c r="J24" s="52"/>
      <c r="K24" s="52"/>
      <c r="L24" s="59">
        <f t="shared" si="1"/>
        <v>0</v>
      </c>
      <c r="M24" s="55">
        <f>SUM(feb!H24 + mrt!K24 + apr!K24+ L24)</f>
        <v>0</v>
      </c>
      <c r="N24" s="56">
        <f t="shared" si="0"/>
        <v>0</v>
      </c>
      <c r="O24" s="57">
        <f>SUM(feb!J24 + mrt!M24 + apr!M24+ N24)</f>
        <v>0</v>
      </c>
    </row>
    <row r="25" spans="1:15" x14ac:dyDescent="0.2">
      <c r="A25" s="11" t="s">
        <v>30</v>
      </c>
      <c r="B25" s="52"/>
      <c r="C25" s="52"/>
      <c r="D25" s="61"/>
      <c r="E25" s="52"/>
      <c r="F25" s="61"/>
      <c r="G25" s="52"/>
      <c r="H25" s="52"/>
      <c r="I25" s="52"/>
      <c r="J25" s="52"/>
      <c r="K25" s="52"/>
      <c r="L25" s="59">
        <f t="shared" si="1"/>
        <v>0</v>
      </c>
      <c r="M25" s="55">
        <f>SUM(feb!H25 + mrt!K25 + apr!K25+ L25)</f>
        <v>0</v>
      </c>
      <c r="N25" s="56">
        <f t="shared" si="0"/>
        <v>0</v>
      </c>
      <c r="O25" s="57">
        <f>SUM(feb!J25 + mrt!M25 + apr!M25+ N25)</f>
        <v>0</v>
      </c>
    </row>
    <row r="26" spans="1:15" x14ac:dyDescent="0.2">
      <c r="A26" s="11" t="s">
        <v>114</v>
      </c>
      <c r="B26" s="52">
        <v>78</v>
      </c>
      <c r="C26" s="52"/>
      <c r="D26" s="61"/>
      <c r="E26" s="52"/>
      <c r="F26" s="61">
        <v>124</v>
      </c>
      <c r="G26" s="52">
        <v>82</v>
      </c>
      <c r="H26" s="52">
        <v>74</v>
      </c>
      <c r="I26" s="52"/>
      <c r="J26" s="74">
        <v>110</v>
      </c>
      <c r="K26" s="52">
        <v>76</v>
      </c>
      <c r="L26" s="59">
        <v>5</v>
      </c>
      <c r="M26" s="55">
        <f>SUM(feb!H26 + mrt!K26 + apr!K26+ L26)</f>
        <v>13</v>
      </c>
      <c r="N26" s="56">
        <f t="shared" si="0"/>
        <v>544</v>
      </c>
      <c r="O26" s="57">
        <f>SUM(feb!J26 + mrt!M26 + apr!M26+ N26)</f>
        <v>1857</v>
      </c>
    </row>
    <row r="27" spans="1:15" x14ac:dyDescent="0.2">
      <c r="A27" s="11" t="s">
        <v>76</v>
      </c>
      <c r="B27" s="52">
        <v>80</v>
      </c>
      <c r="C27" s="52"/>
      <c r="D27" s="61"/>
      <c r="E27" s="52">
        <v>85</v>
      </c>
      <c r="F27" s="61"/>
      <c r="G27" s="52">
        <v>80</v>
      </c>
      <c r="H27" s="52"/>
      <c r="I27" s="52"/>
      <c r="J27" s="52"/>
      <c r="K27" s="52"/>
      <c r="L27" s="59">
        <f t="shared" si="1"/>
        <v>3</v>
      </c>
      <c r="M27" s="55">
        <f>SUM(feb!H27 + mrt!K27 + apr!K27+ L27)</f>
        <v>6</v>
      </c>
      <c r="N27" s="56">
        <f t="shared" si="0"/>
        <v>245</v>
      </c>
      <c r="O27" s="57">
        <f>SUM(feb!J27 + mrt!M27 + apr!M27+ N27)</f>
        <v>469</v>
      </c>
    </row>
    <row r="28" spans="1:15" x14ac:dyDescent="0.2">
      <c r="A28" s="11" t="s">
        <v>77</v>
      </c>
      <c r="B28" s="52">
        <v>78</v>
      </c>
      <c r="C28" s="52">
        <v>123</v>
      </c>
      <c r="D28" s="61"/>
      <c r="E28" s="52"/>
      <c r="F28" s="61"/>
      <c r="G28" s="52">
        <v>55</v>
      </c>
      <c r="H28" s="52">
        <v>74</v>
      </c>
      <c r="I28" s="52">
        <v>82</v>
      </c>
      <c r="J28" s="52"/>
      <c r="K28" s="52"/>
      <c r="L28" s="59">
        <f t="shared" si="1"/>
        <v>5</v>
      </c>
      <c r="M28" s="55">
        <f>SUM(feb!H28 + mrt!K28 + apr!K28+ L28)</f>
        <v>12</v>
      </c>
      <c r="N28" s="56">
        <f t="shared" si="0"/>
        <v>412</v>
      </c>
      <c r="O28" s="57">
        <f>SUM(feb!J28 + mrt!M28 + apr!M28+ N28)</f>
        <v>1706</v>
      </c>
    </row>
    <row r="29" spans="1:15" x14ac:dyDescent="0.2">
      <c r="A29" s="11" t="s">
        <v>8</v>
      </c>
      <c r="B29" s="52"/>
      <c r="C29" s="52">
        <v>123</v>
      </c>
      <c r="D29" s="61">
        <v>110</v>
      </c>
      <c r="E29" s="52">
        <v>77</v>
      </c>
      <c r="F29" s="61">
        <v>124</v>
      </c>
      <c r="G29" s="52">
        <v>82</v>
      </c>
      <c r="H29" s="52">
        <v>74</v>
      </c>
      <c r="I29" s="52"/>
      <c r="J29" s="74">
        <v>110</v>
      </c>
      <c r="K29" s="52">
        <v>76</v>
      </c>
      <c r="L29" s="59">
        <v>6</v>
      </c>
      <c r="M29" s="55">
        <f>SUM(feb!H29 + mrt!K29 + apr!K29+ L29)</f>
        <v>12</v>
      </c>
      <c r="N29" s="56">
        <f t="shared" si="0"/>
        <v>776</v>
      </c>
      <c r="O29" s="57">
        <f>SUM(feb!J29 + mrt!M29 + apr!M29+ N29)</f>
        <v>1899</v>
      </c>
    </row>
    <row r="30" spans="1:15" x14ac:dyDescent="0.2">
      <c r="A30" s="11" t="s">
        <v>9</v>
      </c>
      <c r="B30" s="52"/>
      <c r="C30" s="52">
        <v>57</v>
      </c>
      <c r="D30" s="61">
        <v>63</v>
      </c>
      <c r="E30" s="52">
        <v>57</v>
      </c>
      <c r="F30" s="61">
        <v>51</v>
      </c>
      <c r="G30" s="52">
        <v>55</v>
      </c>
      <c r="H30" s="52"/>
      <c r="I30" s="52"/>
      <c r="J30" s="52"/>
      <c r="K30" s="52"/>
      <c r="L30" s="59">
        <f t="shared" si="1"/>
        <v>3</v>
      </c>
      <c r="M30" s="55">
        <f>SUM(feb!H30 + mrt!K30 + apr!K30+ L30)</f>
        <v>5</v>
      </c>
      <c r="N30" s="56">
        <f t="shared" si="0"/>
        <v>283</v>
      </c>
      <c r="O30" s="57">
        <f>SUM(feb!J30 + mrt!M30 + apr!M30+ N30)</f>
        <v>594</v>
      </c>
    </row>
    <row r="31" spans="1:15" x14ac:dyDescent="0.2">
      <c r="A31" s="11" t="s">
        <v>159</v>
      </c>
      <c r="B31" s="52">
        <v>78</v>
      </c>
      <c r="C31" s="52">
        <v>123</v>
      </c>
      <c r="D31" s="61"/>
      <c r="E31" s="52">
        <v>77</v>
      </c>
      <c r="F31" s="61"/>
      <c r="G31" s="52"/>
      <c r="H31" s="52"/>
      <c r="I31" s="52"/>
      <c r="J31" s="52"/>
      <c r="K31" s="52"/>
      <c r="L31" s="59">
        <f t="shared" si="1"/>
        <v>3</v>
      </c>
      <c r="M31" s="55">
        <f>SUM(feb!H31 + mrt!K31 + apr!K31+ L31)</f>
        <v>8</v>
      </c>
      <c r="N31" s="56">
        <f t="shared" ref="N31" si="3">SUM(B31:K31)</f>
        <v>278</v>
      </c>
      <c r="O31" s="57">
        <f>SUM(feb!J31 + mrt!M31 + apr!M31+ N31)</f>
        <v>764</v>
      </c>
    </row>
    <row r="32" spans="1:15" x14ac:dyDescent="0.2">
      <c r="A32" s="11" t="s">
        <v>10</v>
      </c>
      <c r="B32" s="52">
        <v>80</v>
      </c>
      <c r="C32" s="52">
        <v>85</v>
      </c>
      <c r="D32" s="61">
        <v>140</v>
      </c>
      <c r="E32" s="52">
        <v>85</v>
      </c>
      <c r="F32" s="61">
        <v>137</v>
      </c>
      <c r="G32" s="52">
        <v>80</v>
      </c>
      <c r="H32" s="52"/>
      <c r="I32" s="52">
        <v>82</v>
      </c>
      <c r="J32" s="74">
        <v>140</v>
      </c>
      <c r="K32" s="52"/>
      <c r="L32" s="59">
        <v>6</v>
      </c>
      <c r="M32" s="55">
        <f>SUM(feb!H32 + mrt!K32 + apr!K32+ L32)</f>
        <v>14</v>
      </c>
      <c r="N32" s="56">
        <f t="shared" si="0"/>
        <v>829</v>
      </c>
      <c r="O32" s="57">
        <f>SUM(feb!J32 + mrt!M32 + apr!M32+ N32)</f>
        <v>2422</v>
      </c>
    </row>
    <row r="33" spans="1:15" x14ac:dyDescent="0.2">
      <c r="A33" s="11" t="s">
        <v>117</v>
      </c>
      <c r="B33" s="52"/>
      <c r="C33" s="52"/>
      <c r="D33" s="61"/>
      <c r="E33" s="52"/>
      <c r="F33" s="61"/>
      <c r="G33" s="52"/>
      <c r="H33" s="52"/>
      <c r="I33" s="52"/>
      <c r="J33" s="52"/>
      <c r="K33" s="52"/>
      <c r="L33" s="59">
        <f t="shared" si="1"/>
        <v>0</v>
      </c>
      <c r="M33" s="55">
        <f>SUM(feb!H33 + mrt!K33 + apr!K33+ L33)</f>
        <v>5</v>
      </c>
      <c r="N33" s="56">
        <f t="shared" ref="N33:N63" si="4">SUM(B33:K33)</f>
        <v>0</v>
      </c>
      <c r="O33" s="57">
        <f>SUM(feb!J33 + mrt!M33 + apr!M33+ N33)</f>
        <v>655</v>
      </c>
    </row>
    <row r="34" spans="1:15" x14ac:dyDescent="0.2">
      <c r="A34" s="22" t="s">
        <v>90</v>
      </c>
      <c r="B34" s="52">
        <v>80</v>
      </c>
      <c r="C34" s="52"/>
      <c r="D34" s="61"/>
      <c r="E34" s="52"/>
      <c r="F34" s="61">
        <v>137</v>
      </c>
      <c r="G34" s="52"/>
      <c r="H34" s="52">
        <v>85</v>
      </c>
      <c r="I34" s="52"/>
      <c r="J34" s="74">
        <v>140</v>
      </c>
      <c r="K34" s="52">
        <v>86</v>
      </c>
      <c r="L34" s="59">
        <v>4</v>
      </c>
      <c r="M34" s="55">
        <f>SUM(feb!H34 + mrt!K34 + apr!K34+ L34)</f>
        <v>11</v>
      </c>
      <c r="N34" s="56">
        <f t="shared" si="4"/>
        <v>528</v>
      </c>
      <c r="O34" s="57">
        <f>SUM(feb!J34 + mrt!M34 + apr!M34+ N34)</f>
        <v>1647</v>
      </c>
    </row>
    <row r="35" spans="1:15" x14ac:dyDescent="0.2">
      <c r="A35" s="22" t="s">
        <v>107</v>
      </c>
      <c r="B35" s="52"/>
      <c r="C35" s="52"/>
      <c r="D35" s="61"/>
      <c r="E35" s="52"/>
      <c r="F35" s="61"/>
      <c r="G35" s="52"/>
      <c r="H35" s="52"/>
      <c r="I35" s="52"/>
      <c r="J35" s="52"/>
      <c r="K35" s="52"/>
      <c r="L35" s="59">
        <f t="shared" si="1"/>
        <v>0</v>
      </c>
      <c r="M35" s="55">
        <f>SUM(feb!H35 + mrt!K35 + apr!K35+ L35)</f>
        <v>0</v>
      </c>
      <c r="N35" s="56">
        <f t="shared" si="4"/>
        <v>0</v>
      </c>
      <c r="O35" s="57">
        <f>SUM(feb!J35 + mrt!M35 + apr!M35+ N35)</f>
        <v>62</v>
      </c>
    </row>
    <row r="36" spans="1:15" x14ac:dyDescent="0.2">
      <c r="A36" s="22" t="s">
        <v>109</v>
      </c>
      <c r="B36" s="52"/>
      <c r="C36" s="52"/>
      <c r="D36" s="61"/>
      <c r="E36" s="52"/>
      <c r="F36" s="61"/>
      <c r="G36" s="52"/>
      <c r="H36" s="52"/>
      <c r="I36" s="52">
        <v>82</v>
      </c>
      <c r="J36" s="52"/>
      <c r="K36" s="52"/>
      <c r="L36" s="59">
        <f t="shared" si="1"/>
        <v>1</v>
      </c>
      <c r="M36" s="55">
        <f>SUM(feb!H36 + mrt!K36 + apr!K36+ L36)</f>
        <v>6</v>
      </c>
      <c r="N36" s="56">
        <f t="shared" si="4"/>
        <v>82</v>
      </c>
      <c r="O36" s="57">
        <f>SUM(feb!J36 + mrt!M36 + apr!M36+ N36)</f>
        <v>580</v>
      </c>
    </row>
    <row r="37" spans="1:15" x14ac:dyDescent="0.2">
      <c r="A37" s="22" t="s">
        <v>119</v>
      </c>
      <c r="B37" s="52"/>
      <c r="C37" s="52"/>
      <c r="D37" s="61">
        <v>140</v>
      </c>
      <c r="E37" s="52"/>
      <c r="F37" s="61"/>
      <c r="G37" s="52"/>
      <c r="H37" s="52"/>
      <c r="I37" s="52"/>
      <c r="J37" s="52"/>
      <c r="K37" s="52"/>
      <c r="L37" s="59">
        <f t="shared" si="1"/>
        <v>0</v>
      </c>
      <c r="M37" s="55">
        <f>SUM(feb!H37 + mrt!K37 + apr!K37+ L37)</f>
        <v>3</v>
      </c>
      <c r="N37" s="56">
        <f t="shared" si="4"/>
        <v>140</v>
      </c>
      <c r="O37" s="57">
        <f>SUM(feb!J37 + mrt!M37 + apr!M37+ N37)</f>
        <v>959</v>
      </c>
    </row>
    <row r="38" spans="1:15" x14ac:dyDescent="0.2">
      <c r="A38" s="22" t="s">
        <v>131</v>
      </c>
      <c r="B38" s="52">
        <v>78</v>
      </c>
      <c r="C38" s="52">
        <v>123</v>
      </c>
      <c r="D38" s="61">
        <v>110</v>
      </c>
      <c r="E38" s="52"/>
      <c r="F38" s="61"/>
      <c r="G38" s="52"/>
      <c r="H38" s="52"/>
      <c r="I38" s="52"/>
      <c r="J38" s="74">
        <v>110</v>
      </c>
      <c r="K38" s="52">
        <v>76</v>
      </c>
      <c r="L38" s="59">
        <v>4</v>
      </c>
      <c r="M38" s="55">
        <f>SUM(feb!H38 + mrt!K38 + apr!K38+ L38)</f>
        <v>9</v>
      </c>
      <c r="N38" s="56">
        <f t="shared" si="4"/>
        <v>497</v>
      </c>
      <c r="O38" s="57">
        <f>SUM(feb!J38 + mrt!M38 + apr!M38+ N38)</f>
        <v>1149</v>
      </c>
    </row>
    <row r="39" spans="1:15" x14ac:dyDescent="0.2">
      <c r="A39" s="22" t="s">
        <v>82</v>
      </c>
      <c r="B39" s="52"/>
      <c r="C39" s="52"/>
      <c r="D39" s="61"/>
      <c r="E39" s="52"/>
      <c r="F39" s="61"/>
      <c r="G39" s="52"/>
      <c r="H39" s="52"/>
      <c r="I39" s="52"/>
      <c r="J39" s="52"/>
      <c r="K39" s="52"/>
      <c r="L39" s="59">
        <f t="shared" si="1"/>
        <v>0</v>
      </c>
      <c r="M39" s="55">
        <f>SUM(feb!H39 + mrt!K39 + apr!K39+ L39)</f>
        <v>0</v>
      </c>
      <c r="N39" s="56">
        <f t="shared" si="4"/>
        <v>0</v>
      </c>
      <c r="O39" s="57">
        <f>SUM(feb!J39 + mrt!M39 + apr!M39+ N39)</f>
        <v>0</v>
      </c>
    </row>
    <row r="40" spans="1:15" x14ac:dyDescent="0.2">
      <c r="A40" s="22" t="s">
        <v>103</v>
      </c>
      <c r="B40" s="52">
        <v>80</v>
      </c>
      <c r="C40" s="52">
        <v>85</v>
      </c>
      <c r="D40" s="61">
        <v>140</v>
      </c>
      <c r="E40" s="52"/>
      <c r="F40" s="61">
        <v>108</v>
      </c>
      <c r="G40" s="52"/>
      <c r="H40" s="52">
        <v>85</v>
      </c>
      <c r="I40" s="52"/>
      <c r="J40" s="74">
        <v>140</v>
      </c>
      <c r="K40" s="52"/>
      <c r="L40" s="59">
        <v>4</v>
      </c>
      <c r="M40" s="55">
        <f>SUM(feb!H40 + mrt!K40 + apr!K40+ L40)</f>
        <v>9</v>
      </c>
      <c r="N40" s="56">
        <f t="shared" si="4"/>
        <v>638</v>
      </c>
      <c r="O40" s="57">
        <f>SUM(feb!J40 + mrt!M40 + apr!M40+ N40)</f>
        <v>1498</v>
      </c>
    </row>
    <row r="41" spans="1:15" x14ac:dyDescent="0.2">
      <c r="A41" s="11" t="s">
        <v>11</v>
      </c>
      <c r="B41" s="52"/>
      <c r="C41" s="52"/>
      <c r="D41" s="61"/>
      <c r="E41" s="52"/>
      <c r="F41" s="61"/>
      <c r="G41" s="52"/>
      <c r="H41" s="52"/>
      <c r="I41" s="52"/>
      <c r="J41" s="52"/>
      <c r="K41" s="52"/>
      <c r="L41" s="59">
        <f t="shared" si="1"/>
        <v>0</v>
      </c>
      <c r="M41" s="55">
        <f>SUM(feb!H41 + mrt!K41 + apr!K41+ L41)</f>
        <v>0</v>
      </c>
      <c r="N41" s="56">
        <f t="shared" si="4"/>
        <v>0</v>
      </c>
      <c r="O41" s="57">
        <f>SUM(feb!J41 + mrt!M41 + apr!M41+ N41)</f>
        <v>0</v>
      </c>
    </row>
    <row r="42" spans="1:15" x14ac:dyDescent="0.2">
      <c r="A42" s="11" t="s">
        <v>87</v>
      </c>
      <c r="B42" s="52"/>
      <c r="C42" s="52">
        <v>57</v>
      </c>
      <c r="D42" s="61"/>
      <c r="E42" s="52">
        <v>57</v>
      </c>
      <c r="F42" s="61"/>
      <c r="G42" s="52"/>
      <c r="H42" s="52">
        <v>54</v>
      </c>
      <c r="I42" s="52"/>
      <c r="J42" s="52"/>
      <c r="K42" s="52">
        <v>52</v>
      </c>
      <c r="L42" s="59">
        <f t="shared" si="1"/>
        <v>4</v>
      </c>
      <c r="M42" s="55">
        <f>SUM(feb!H42 + mrt!K42 + apr!K42+ L42)</f>
        <v>7</v>
      </c>
      <c r="N42" s="56">
        <f t="shared" si="4"/>
        <v>220</v>
      </c>
      <c r="O42" s="57">
        <f>SUM(feb!J42 + mrt!M42 + apr!M42+ N42)</f>
        <v>377</v>
      </c>
    </row>
    <row r="43" spans="1:15" x14ac:dyDescent="0.2">
      <c r="A43" s="11" t="s">
        <v>12</v>
      </c>
      <c r="B43" s="52"/>
      <c r="C43" s="52">
        <v>57</v>
      </c>
      <c r="D43" s="61">
        <v>110</v>
      </c>
      <c r="E43" s="52">
        <v>57</v>
      </c>
      <c r="F43" s="61"/>
      <c r="G43" s="52"/>
      <c r="H43" s="52"/>
      <c r="I43" s="52"/>
      <c r="J43" s="52"/>
      <c r="K43" s="52"/>
      <c r="L43" s="59">
        <f t="shared" si="1"/>
        <v>2</v>
      </c>
      <c r="M43" s="55">
        <f>SUM(feb!H43 + mrt!K43 + apr!K43+ L43)</f>
        <v>2</v>
      </c>
      <c r="N43" s="56">
        <f t="shared" si="4"/>
        <v>224</v>
      </c>
      <c r="O43" s="57">
        <f>SUM(feb!J43 + mrt!M43 + apr!M43+ N43)</f>
        <v>347</v>
      </c>
    </row>
    <row r="44" spans="1:15" x14ac:dyDescent="0.2">
      <c r="A44" s="11" t="s">
        <v>58</v>
      </c>
      <c r="B44" s="52">
        <v>56</v>
      </c>
      <c r="C44" s="52">
        <v>57</v>
      </c>
      <c r="D44" s="61">
        <v>110</v>
      </c>
      <c r="E44" s="52"/>
      <c r="F44" s="61">
        <v>85</v>
      </c>
      <c r="G44" s="52">
        <v>55</v>
      </c>
      <c r="H44" s="52">
        <v>54</v>
      </c>
      <c r="I44" s="52"/>
      <c r="J44" s="52">
        <v>59</v>
      </c>
      <c r="K44" s="52">
        <v>52</v>
      </c>
      <c r="L44" s="59">
        <f t="shared" si="1"/>
        <v>5</v>
      </c>
      <c r="M44" s="55">
        <f>SUM(feb!H44 + mrt!K44 + apr!K44+ L44)</f>
        <v>11</v>
      </c>
      <c r="N44" s="56">
        <f t="shared" si="4"/>
        <v>528</v>
      </c>
      <c r="O44" s="57">
        <f>SUM(feb!J44 + mrt!M44 + apr!M44+ N44)</f>
        <v>1581</v>
      </c>
    </row>
    <row r="45" spans="1:15" x14ac:dyDescent="0.2">
      <c r="A45" s="11" t="s">
        <v>129</v>
      </c>
      <c r="B45" s="52">
        <v>78</v>
      </c>
      <c r="C45" s="52">
        <v>123</v>
      </c>
      <c r="D45" s="61">
        <v>110</v>
      </c>
      <c r="E45" s="52">
        <v>77</v>
      </c>
      <c r="F45" s="61">
        <v>108</v>
      </c>
      <c r="G45" s="52"/>
      <c r="H45" s="52"/>
      <c r="I45" s="52">
        <v>82</v>
      </c>
      <c r="J45" s="74">
        <v>110</v>
      </c>
      <c r="K45" s="52"/>
      <c r="L45" s="59">
        <v>5</v>
      </c>
      <c r="M45" s="55">
        <f>SUM(feb!H45 + mrt!K45 + apr!K45+ L45)</f>
        <v>5</v>
      </c>
      <c r="N45" s="56">
        <f t="shared" si="4"/>
        <v>688</v>
      </c>
      <c r="O45" s="57">
        <f>SUM(feb!J45 + mrt!M45 + apr!M45+ N45)</f>
        <v>1443</v>
      </c>
    </row>
    <row r="46" spans="1:15" x14ac:dyDescent="0.2">
      <c r="A46" s="11" t="s">
        <v>91</v>
      </c>
      <c r="B46" s="52"/>
      <c r="C46" s="52"/>
      <c r="D46" s="61">
        <v>140</v>
      </c>
      <c r="E46" s="52"/>
      <c r="F46" s="61"/>
      <c r="G46" s="52"/>
      <c r="H46" s="52"/>
      <c r="I46" s="52"/>
      <c r="J46" s="52"/>
      <c r="K46" s="52"/>
      <c r="L46" s="59">
        <f t="shared" si="1"/>
        <v>0</v>
      </c>
      <c r="M46" s="55">
        <f>SUM(feb!H46 + mrt!K46 + apr!K46+ L46)</f>
        <v>4</v>
      </c>
      <c r="N46" s="56">
        <f t="shared" si="4"/>
        <v>140</v>
      </c>
      <c r="O46" s="57">
        <f>SUM(feb!J46 + mrt!M46 + apr!M46+ N46)</f>
        <v>1060</v>
      </c>
    </row>
    <row r="47" spans="1:15" x14ac:dyDescent="0.2">
      <c r="A47" s="11" t="s">
        <v>130</v>
      </c>
      <c r="B47" s="52"/>
      <c r="C47" s="52"/>
      <c r="D47" s="61"/>
      <c r="E47" s="52"/>
      <c r="F47" s="61"/>
      <c r="G47" s="52"/>
      <c r="H47" s="52"/>
      <c r="I47" s="52"/>
      <c r="J47" s="52"/>
      <c r="K47" s="52"/>
      <c r="L47" s="59">
        <f t="shared" si="1"/>
        <v>0</v>
      </c>
      <c r="M47" s="55">
        <f>SUM(feb!H47 + mrt!K47 + apr!K47+ L47)</f>
        <v>0</v>
      </c>
      <c r="N47" s="56">
        <f t="shared" si="4"/>
        <v>0</v>
      </c>
      <c r="O47" s="57">
        <f>SUM(feb!J47 + mrt!M47 + apr!M47+ N47)</f>
        <v>0</v>
      </c>
    </row>
    <row r="48" spans="1:15" x14ac:dyDescent="0.2">
      <c r="A48" s="11" t="s">
        <v>29</v>
      </c>
      <c r="B48" s="52">
        <v>80</v>
      </c>
      <c r="C48" s="52"/>
      <c r="D48" s="61"/>
      <c r="E48" s="52"/>
      <c r="F48" s="61"/>
      <c r="G48" s="52"/>
      <c r="H48" s="52"/>
      <c r="I48" s="52"/>
      <c r="J48" s="52"/>
      <c r="K48" s="52"/>
      <c r="L48" s="59">
        <f t="shared" si="1"/>
        <v>1</v>
      </c>
      <c r="M48" s="55">
        <f>SUM(feb!H48 + mrt!K48 + apr!K48+ L48)</f>
        <v>4</v>
      </c>
      <c r="N48" s="56">
        <f t="shared" si="4"/>
        <v>80</v>
      </c>
      <c r="O48" s="57">
        <f>SUM(feb!J48 + mrt!M48 + apr!M48+ N48)</f>
        <v>632</v>
      </c>
    </row>
    <row r="49" spans="1:15" x14ac:dyDescent="0.2">
      <c r="A49" s="11" t="s">
        <v>73</v>
      </c>
      <c r="B49" s="52"/>
      <c r="C49" s="52"/>
      <c r="D49" s="61"/>
      <c r="E49" s="52"/>
      <c r="F49" s="61"/>
      <c r="G49" s="52"/>
      <c r="H49" s="52"/>
      <c r="I49" s="52"/>
      <c r="J49" s="52"/>
      <c r="K49" s="52"/>
      <c r="L49" s="59">
        <f t="shared" si="1"/>
        <v>0</v>
      </c>
      <c r="M49" s="55">
        <f>SUM(feb!H49 + mrt!K49 + apr!K49+ L49)</f>
        <v>0</v>
      </c>
      <c r="N49" s="56">
        <f t="shared" si="4"/>
        <v>0</v>
      </c>
      <c r="O49" s="57">
        <f>SUM(feb!J49 + mrt!M49 + apr!M49+ N49)</f>
        <v>0</v>
      </c>
    </row>
    <row r="50" spans="1:15" x14ac:dyDescent="0.2">
      <c r="A50" s="11" t="s">
        <v>13</v>
      </c>
      <c r="B50" s="52"/>
      <c r="C50" s="52"/>
      <c r="D50" s="61"/>
      <c r="E50" s="52"/>
      <c r="F50" s="61"/>
      <c r="G50" s="52"/>
      <c r="H50" s="52"/>
      <c r="I50" s="52"/>
      <c r="J50" s="52"/>
      <c r="K50" s="52"/>
      <c r="L50" s="59">
        <f t="shared" si="1"/>
        <v>0</v>
      </c>
      <c r="M50" s="55">
        <f>SUM(feb!H50 + mrt!K50 + apr!K50+ L50)</f>
        <v>0</v>
      </c>
      <c r="N50" s="56">
        <f t="shared" si="4"/>
        <v>0</v>
      </c>
      <c r="O50" s="57">
        <f>SUM(feb!J50 + mrt!M50 + apr!M50+ N50)</f>
        <v>0</v>
      </c>
    </row>
    <row r="51" spans="1:15" x14ac:dyDescent="0.2">
      <c r="A51" s="11" t="s">
        <v>89</v>
      </c>
      <c r="B51" s="52">
        <v>80</v>
      </c>
      <c r="C51" s="52">
        <v>123</v>
      </c>
      <c r="D51" s="61">
        <v>110</v>
      </c>
      <c r="E51" s="52"/>
      <c r="F51" s="61">
        <v>108</v>
      </c>
      <c r="G51" s="52">
        <v>80</v>
      </c>
      <c r="H51" s="52"/>
      <c r="I51" s="52"/>
      <c r="J51" s="52"/>
      <c r="K51" s="52">
        <v>76</v>
      </c>
      <c r="L51" s="59">
        <f t="shared" si="1"/>
        <v>4</v>
      </c>
      <c r="M51" s="55">
        <f>SUM(feb!H51 + mrt!K51 + apr!K51+ L51)</f>
        <v>10</v>
      </c>
      <c r="N51" s="56">
        <f t="shared" si="4"/>
        <v>577</v>
      </c>
      <c r="O51" s="57">
        <f>SUM(feb!J51 + mrt!M51 + apr!M51+ N51)</f>
        <v>1488</v>
      </c>
    </row>
    <row r="52" spans="1:15" x14ac:dyDescent="0.2">
      <c r="A52" s="11" t="s">
        <v>14</v>
      </c>
      <c r="B52" s="52">
        <v>80</v>
      </c>
      <c r="C52" s="52">
        <v>100</v>
      </c>
      <c r="D52" s="61">
        <v>140</v>
      </c>
      <c r="E52" s="52">
        <v>85</v>
      </c>
      <c r="F52" s="61">
        <v>137</v>
      </c>
      <c r="G52" s="52">
        <v>80</v>
      </c>
      <c r="H52" s="52">
        <v>85</v>
      </c>
      <c r="I52" s="52"/>
      <c r="J52" s="74">
        <v>140</v>
      </c>
      <c r="K52" s="52">
        <v>86</v>
      </c>
      <c r="L52" s="59">
        <v>7</v>
      </c>
      <c r="M52" s="55">
        <f>SUM(feb!H52 + mrt!K52 + apr!K52+ L52)</f>
        <v>17</v>
      </c>
      <c r="N52" s="56">
        <f t="shared" si="4"/>
        <v>933</v>
      </c>
      <c r="O52" s="57">
        <f>SUM(feb!J52 + mrt!M52 + apr!M52+ N52)</f>
        <v>2175</v>
      </c>
    </row>
    <row r="53" spans="1:15" x14ac:dyDescent="0.2">
      <c r="A53" s="11" t="s">
        <v>61</v>
      </c>
      <c r="B53" s="52">
        <v>56</v>
      </c>
      <c r="C53" s="52"/>
      <c r="D53" s="61">
        <v>63</v>
      </c>
      <c r="E53" s="52">
        <v>57</v>
      </c>
      <c r="F53" s="61">
        <v>51</v>
      </c>
      <c r="G53" s="52">
        <v>55</v>
      </c>
      <c r="H53" s="52"/>
      <c r="I53" s="52"/>
      <c r="J53" s="52">
        <v>59</v>
      </c>
      <c r="K53" s="52">
        <v>52</v>
      </c>
      <c r="L53" s="59">
        <f t="shared" si="1"/>
        <v>4</v>
      </c>
      <c r="M53" s="55">
        <f>SUM(feb!H53 + mrt!K53 + apr!K53+ L53)</f>
        <v>10</v>
      </c>
      <c r="N53" s="56">
        <f t="shared" si="4"/>
        <v>393</v>
      </c>
      <c r="O53" s="57">
        <f>SUM(feb!J53 + mrt!M53 + apr!M53+ N53)</f>
        <v>965</v>
      </c>
    </row>
    <row r="54" spans="1:15" x14ac:dyDescent="0.2">
      <c r="A54" s="11" t="s">
        <v>15</v>
      </c>
      <c r="B54" s="52"/>
      <c r="C54" s="52"/>
      <c r="D54" s="61"/>
      <c r="E54" s="52"/>
      <c r="F54" s="61"/>
      <c r="G54" s="52"/>
      <c r="H54" s="52"/>
      <c r="I54" s="52"/>
      <c r="J54" s="52"/>
      <c r="K54" s="52"/>
      <c r="L54" s="59">
        <f t="shared" si="1"/>
        <v>0</v>
      </c>
      <c r="M54" s="55">
        <f>SUM(feb!H54 + mrt!K54 + apr!K54+ L54)</f>
        <v>3</v>
      </c>
      <c r="N54" s="56">
        <f t="shared" si="4"/>
        <v>0</v>
      </c>
      <c r="O54" s="57">
        <f>SUM(feb!J54 + mrt!M54 + apr!M54+ N54)</f>
        <v>157</v>
      </c>
    </row>
    <row r="55" spans="1:15" x14ac:dyDescent="0.2">
      <c r="A55" s="11" t="s">
        <v>16</v>
      </c>
      <c r="B55" s="52"/>
      <c r="C55" s="52"/>
      <c r="D55" s="61"/>
      <c r="E55" s="52"/>
      <c r="F55" s="61"/>
      <c r="G55" s="52"/>
      <c r="H55" s="52"/>
      <c r="I55" s="52"/>
      <c r="J55" s="52"/>
      <c r="K55" s="52"/>
      <c r="L55" s="59">
        <f t="shared" si="1"/>
        <v>0</v>
      </c>
      <c r="M55" s="55">
        <f>SUM(feb!H55 + mrt!K55 + apr!K55+ L55)</f>
        <v>0</v>
      </c>
      <c r="N55" s="56">
        <f t="shared" si="4"/>
        <v>0</v>
      </c>
      <c r="O55" s="57">
        <f>SUM(feb!J55 + mrt!M55 + apr!M55+ N55)</f>
        <v>0</v>
      </c>
    </row>
    <row r="56" spans="1:15" x14ac:dyDescent="0.2">
      <c r="A56" s="11" t="s">
        <v>56</v>
      </c>
      <c r="B56" s="52">
        <v>80</v>
      </c>
      <c r="C56" s="52">
        <v>85</v>
      </c>
      <c r="D56" s="61"/>
      <c r="E56" s="52">
        <v>85</v>
      </c>
      <c r="F56" s="61">
        <v>108</v>
      </c>
      <c r="G56" s="52">
        <v>80</v>
      </c>
      <c r="H56" s="52"/>
      <c r="I56" s="52"/>
      <c r="J56" s="52"/>
      <c r="K56" s="52"/>
      <c r="L56" s="59">
        <f t="shared" si="1"/>
        <v>4</v>
      </c>
      <c r="M56" s="55">
        <f>SUM(feb!H56 + mrt!K56 + apr!K56+ L56)</f>
        <v>10</v>
      </c>
      <c r="N56" s="56">
        <f t="shared" si="4"/>
        <v>438</v>
      </c>
      <c r="O56" s="57">
        <f>SUM(feb!J56 + mrt!M56 + apr!M56+ N56)</f>
        <v>1144</v>
      </c>
    </row>
    <row r="57" spans="1:15" x14ac:dyDescent="0.2">
      <c r="A57" s="11" t="s">
        <v>28</v>
      </c>
      <c r="B57" s="52"/>
      <c r="C57" s="52"/>
      <c r="D57" s="61"/>
      <c r="E57" s="52"/>
      <c r="F57" s="61"/>
      <c r="G57" s="52"/>
      <c r="H57" s="52"/>
      <c r="I57" s="52"/>
      <c r="J57" s="52"/>
      <c r="K57" s="52"/>
      <c r="L57" s="59">
        <f t="shared" si="1"/>
        <v>0</v>
      </c>
      <c r="M57" s="55">
        <f>SUM(feb!H57 + mrt!K57 + apr!K57+ L57)</f>
        <v>0</v>
      </c>
      <c r="N57" s="56">
        <f t="shared" si="4"/>
        <v>0</v>
      </c>
      <c r="O57" s="57">
        <f>SUM(feb!J57 + mrt!M57 + apr!M57+ N57)</f>
        <v>0</v>
      </c>
    </row>
    <row r="58" spans="1:15" x14ac:dyDescent="0.2">
      <c r="A58" s="11" t="s">
        <v>96</v>
      </c>
      <c r="B58" s="52">
        <v>78</v>
      </c>
      <c r="C58" s="52">
        <v>123</v>
      </c>
      <c r="D58" s="61">
        <v>110</v>
      </c>
      <c r="E58" s="52">
        <v>77</v>
      </c>
      <c r="F58" s="61">
        <v>108</v>
      </c>
      <c r="G58" s="52">
        <v>82</v>
      </c>
      <c r="H58" s="52">
        <v>74</v>
      </c>
      <c r="I58" s="52"/>
      <c r="J58" s="74">
        <v>110</v>
      </c>
      <c r="K58" s="52">
        <v>76</v>
      </c>
      <c r="L58" s="59">
        <v>7</v>
      </c>
      <c r="M58" s="55">
        <f>SUM(feb!H58 + mrt!K58 + apr!K58+ L58)</f>
        <v>13</v>
      </c>
      <c r="N58" s="56">
        <f t="shared" si="4"/>
        <v>838</v>
      </c>
      <c r="O58" s="57">
        <f>SUM(feb!J58 + mrt!M58 + apr!M58+ N58)</f>
        <v>1738</v>
      </c>
    </row>
    <row r="59" spans="1:15" x14ac:dyDescent="0.2">
      <c r="A59" s="11" t="s">
        <v>78</v>
      </c>
      <c r="B59" s="52"/>
      <c r="C59" s="52"/>
      <c r="D59" s="61"/>
      <c r="E59" s="52"/>
      <c r="F59" s="61"/>
      <c r="G59" s="52"/>
      <c r="H59" s="52"/>
      <c r="I59" s="52"/>
      <c r="J59" s="52"/>
      <c r="K59" s="52"/>
      <c r="L59" s="59">
        <f t="shared" si="1"/>
        <v>0</v>
      </c>
      <c r="M59" s="55">
        <f>SUM(feb!H59 + mrt!K59 + apr!K59+ L59)</f>
        <v>0</v>
      </c>
      <c r="N59" s="56">
        <f t="shared" si="4"/>
        <v>0</v>
      </c>
      <c r="O59" s="57">
        <f>SUM(feb!J59 + mrt!M59 + apr!M59+ N59)</f>
        <v>0</v>
      </c>
    </row>
    <row r="60" spans="1:15" x14ac:dyDescent="0.2">
      <c r="A60" s="11" t="s">
        <v>79</v>
      </c>
      <c r="B60" s="52">
        <v>78</v>
      </c>
      <c r="C60" s="52">
        <v>123</v>
      </c>
      <c r="D60" s="61">
        <v>110</v>
      </c>
      <c r="E60" s="52">
        <v>77</v>
      </c>
      <c r="F60" s="61">
        <v>108</v>
      </c>
      <c r="G60" s="52">
        <v>82</v>
      </c>
      <c r="H60" s="52">
        <v>74</v>
      </c>
      <c r="I60" s="52"/>
      <c r="J60" s="74">
        <v>110</v>
      </c>
      <c r="K60" s="52">
        <v>76</v>
      </c>
      <c r="L60" s="59">
        <v>7</v>
      </c>
      <c r="M60" s="55">
        <f>SUM(feb!H60 + mrt!K60 + apr!K60+ L60)</f>
        <v>11</v>
      </c>
      <c r="N60" s="56">
        <f t="shared" si="4"/>
        <v>838</v>
      </c>
      <c r="O60" s="57">
        <f>SUM(feb!J60 + mrt!M60 + apr!M60+ N60)</f>
        <v>1404</v>
      </c>
    </row>
    <row r="61" spans="1:15" x14ac:dyDescent="0.2">
      <c r="A61" s="11" t="s">
        <v>128</v>
      </c>
      <c r="B61" s="52"/>
      <c r="C61" s="52"/>
      <c r="D61" s="61"/>
      <c r="E61" s="52"/>
      <c r="F61" s="61"/>
      <c r="G61" s="52"/>
      <c r="H61" s="52"/>
      <c r="I61" s="52"/>
      <c r="J61" s="52"/>
      <c r="K61" s="52"/>
      <c r="L61" s="59">
        <f t="shared" si="1"/>
        <v>0</v>
      </c>
      <c r="M61" s="55">
        <f>SUM(feb!H61 + mrt!K61 + apr!K61+ L61)</f>
        <v>0</v>
      </c>
      <c r="N61" s="56">
        <f t="shared" si="4"/>
        <v>0</v>
      </c>
      <c r="O61" s="57">
        <f>SUM(feb!J61 + mrt!M61 + apr!M61+ N61)</f>
        <v>0</v>
      </c>
    </row>
    <row r="62" spans="1:15" x14ac:dyDescent="0.2">
      <c r="A62" s="11" t="s">
        <v>120</v>
      </c>
      <c r="B62" s="52"/>
      <c r="C62" s="52"/>
      <c r="D62" s="61"/>
      <c r="E62" s="52"/>
      <c r="F62" s="61"/>
      <c r="G62" s="52"/>
      <c r="H62" s="52"/>
      <c r="I62" s="52"/>
      <c r="J62" s="52"/>
      <c r="K62" s="52"/>
      <c r="L62" s="59">
        <f t="shared" si="1"/>
        <v>0</v>
      </c>
      <c r="M62" s="55">
        <f>SUM(feb!H62 + mrt!K62 + apr!K62+ L62)</f>
        <v>1</v>
      </c>
      <c r="N62" s="56">
        <f t="shared" si="4"/>
        <v>0</v>
      </c>
      <c r="O62" s="57">
        <f>SUM(feb!J62 + mrt!M62 + apr!M62+ N62)</f>
        <v>114</v>
      </c>
    </row>
    <row r="63" spans="1:15" x14ac:dyDescent="0.2">
      <c r="A63" s="11" t="s">
        <v>65</v>
      </c>
      <c r="B63" s="52">
        <v>78</v>
      </c>
      <c r="C63" s="52"/>
      <c r="D63" s="61">
        <v>110</v>
      </c>
      <c r="E63" s="52"/>
      <c r="F63" s="61"/>
      <c r="G63" s="52"/>
      <c r="H63" s="52"/>
      <c r="I63" s="52"/>
      <c r="J63" s="74">
        <v>110</v>
      </c>
      <c r="K63" s="52"/>
      <c r="L63" s="59">
        <v>2</v>
      </c>
      <c r="M63" s="55">
        <f>SUM(feb!H63 + mrt!K63 + apr!K63+ L63)</f>
        <v>6</v>
      </c>
      <c r="N63" s="56">
        <f t="shared" si="4"/>
        <v>298</v>
      </c>
      <c r="O63" s="57">
        <f>SUM(feb!J63 + mrt!M63 + apr!M63+ N63)</f>
        <v>1112</v>
      </c>
    </row>
    <row r="64" spans="1:15" x14ac:dyDescent="0.2">
      <c r="A64" s="11" t="s">
        <v>59</v>
      </c>
      <c r="B64" s="52">
        <v>78</v>
      </c>
      <c r="C64" s="52">
        <v>123</v>
      </c>
      <c r="D64" s="61">
        <v>110</v>
      </c>
      <c r="E64" s="52">
        <v>77</v>
      </c>
      <c r="F64" s="61"/>
      <c r="G64" s="52"/>
      <c r="H64" s="52"/>
      <c r="I64" s="52"/>
      <c r="J64" s="74">
        <v>110</v>
      </c>
      <c r="K64" s="52"/>
      <c r="L64" s="59">
        <v>4</v>
      </c>
      <c r="M64" s="55">
        <f>SUM(feb!H64 + mrt!K64 + apr!K64+ L64)</f>
        <v>12</v>
      </c>
      <c r="N64" s="56">
        <f t="shared" ref="N64:N94" si="5">SUM(B64:K64)</f>
        <v>498</v>
      </c>
      <c r="O64" s="57">
        <f>SUM(feb!J64 + mrt!M64 + apr!M64+ N64)</f>
        <v>1930</v>
      </c>
    </row>
    <row r="65" spans="1:15" x14ac:dyDescent="0.2">
      <c r="A65" s="11" t="s">
        <v>80</v>
      </c>
      <c r="B65" s="52"/>
      <c r="C65" s="52"/>
      <c r="D65" s="61"/>
      <c r="E65" s="52"/>
      <c r="F65" s="61"/>
      <c r="G65" s="52"/>
      <c r="H65" s="52"/>
      <c r="I65" s="52"/>
      <c r="J65" s="52"/>
      <c r="K65" s="52"/>
      <c r="L65" s="59">
        <f t="shared" si="1"/>
        <v>0</v>
      </c>
      <c r="M65" s="55">
        <f>SUM(feb!H65 + mrt!K65 + apr!K65+ L65)</f>
        <v>0</v>
      </c>
      <c r="N65" s="56">
        <f t="shared" si="5"/>
        <v>0</v>
      </c>
      <c r="O65" s="57">
        <f>SUM(feb!J65 + mrt!M65 + apr!M65+ N65)</f>
        <v>0</v>
      </c>
    </row>
    <row r="66" spans="1:15" x14ac:dyDescent="0.2">
      <c r="A66" s="11" t="s">
        <v>17</v>
      </c>
      <c r="B66" s="52"/>
      <c r="C66" s="52"/>
      <c r="D66" s="61"/>
      <c r="E66" s="52"/>
      <c r="F66" s="61"/>
      <c r="G66" s="52"/>
      <c r="H66" s="52"/>
      <c r="I66" s="52"/>
      <c r="J66" s="52"/>
      <c r="K66" s="52"/>
      <c r="L66" s="59">
        <f t="shared" si="1"/>
        <v>0</v>
      </c>
      <c r="M66" s="55">
        <f>SUM(feb!H66 + mrt!K66 + apr!K66+ L66)</f>
        <v>0</v>
      </c>
      <c r="N66" s="56">
        <f t="shared" si="5"/>
        <v>0</v>
      </c>
      <c r="O66" s="57">
        <f>SUM(feb!J66 + mrt!M66 + apr!M66+ N66)</f>
        <v>268</v>
      </c>
    </row>
    <row r="67" spans="1:15" x14ac:dyDescent="0.2">
      <c r="A67" s="11" t="s">
        <v>57</v>
      </c>
      <c r="B67" s="52"/>
      <c r="C67" s="52"/>
      <c r="D67" s="61"/>
      <c r="E67" s="52">
        <v>57</v>
      </c>
      <c r="F67" s="61"/>
      <c r="G67" s="52"/>
      <c r="H67" s="52"/>
      <c r="I67" s="52"/>
      <c r="J67" s="52"/>
      <c r="K67" s="52"/>
      <c r="L67" s="59">
        <f t="shared" si="1"/>
        <v>1</v>
      </c>
      <c r="M67" s="55">
        <f>SUM(feb!H67 + mrt!K67 + apr!K67+ L67)</f>
        <v>1</v>
      </c>
      <c r="N67" s="56">
        <f t="shared" si="5"/>
        <v>57</v>
      </c>
      <c r="O67" s="57">
        <f>SUM(feb!J67 + mrt!M67 + apr!M67+ N67)</f>
        <v>57</v>
      </c>
    </row>
    <row r="68" spans="1:15" x14ac:dyDescent="0.2">
      <c r="A68" s="11" t="s">
        <v>70</v>
      </c>
      <c r="B68" s="52"/>
      <c r="C68" s="52"/>
      <c r="D68" s="61"/>
      <c r="E68" s="52"/>
      <c r="F68" s="61"/>
      <c r="G68" s="52"/>
      <c r="H68" s="52"/>
      <c r="I68" s="52"/>
      <c r="J68" s="52"/>
      <c r="K68" s="52"/>
      <c r="L68" s="59">
        <f t="shared" si="1"/>
        <v>0</v>
      </c>
      <c r="M68" s="55">
        <f>SUM(feb!H68 + mrt!K68 + apr!K68+ L68)</f>
        <v>0</v>
      </c>
      <c r="N68" s="56">
        <f t="shared" si="5"/>
        <v>0</v>
      </c>
      <c r="O68" s="57">
        <f>SUM(feb!J68 + mrt!M68 + apr!M68+ N68)</f>
        <v>0</v>
      </c>
    </row>
    <row r="69" spans="1:15" x14ac:dyDescent="0.2">
      <c r="A69" s="11" t="s">
        <v>83</v>
      </c>
      <c r="B69" s="52">
        <v>80</v>
      </c>
      <c r="C69" s="52">
        <v>85</v>
      </c>
      <c r="D69" s="61"/>
      <c r="E69" s="52">
        <v>85</v>
      </c>
      <c r="F69" s="61"/>
      <c r="G69" s="52">
        <v>83</v>
      </c>
      <c r="H69" s="52">
        <v>85</v>
      </c>
      <c r="I69" s="52"/>
      <c r="J69" s="74">
        <v>112</v>
      </c>
      <c r="K69" s="52"/>
      <c r="L69" s="59">
        <v>6</v>
      </c>
      <c r="M69" s="55">
        <f>SUM(feb!H69 + mrt!K69 + apr!K69+ L69)</f>
        <v>9</v>
      </c>
      <c r="N69" s="56">
        <f t="shared" si="5"/>
        <v>530</v>
      </c>
      <c r="O69" s="57">
        <f>SUM(feb!J69 + mrt!M69 + apr!M69+ N69)</f>
        <v>969</v>
      </c>
    </row>
    <row r="70" spans="1:15" x14ac:dyDescent="0.2">
      <c r="A70" s="11" t="s">
        <v>18</v>
      </c>
      <c r="B70" s="52">
        <v>80</v>
      </c>
      <c r="C70" s="52"/>
      <c r="D70" s="61">
        <v>140</v>
      </c>
      <c r="E70" s="52">
        <v>77</v>
      </c>
      <c r="F70" s="61"/>
      <c r="G70" s="52">
        <v>80</v>
      </c>
      <c r="H70" s="52">
        <v>80</v>
      </c>
      <c r="I70" s="52"/>
      <c r="J70" s="52"/>
      <c r="K70" s="52"/>
      <c r="L70" s="59">
        <f t="shared" ref="L70:L105" si="6">COUNT(B70,C70,E70,G70,H70,I70,K70)</f>
        <v>4</v>
      </c>
      <c r="M70" s="55">
        <f>SUM(feb!H70 + mrt!K70 + apr!K70+ L70)</f>
        <v>9</v>
      </c>
      <c r="N70" s="56">
        <f t="shared" si="5"/>
        <v>457</v>
      </c>
      <c r="O70" s="57">
        <f>SUM(feb!J70 + mrt!M70 + apr!M70+ N70)</f>
        <v>1219</v>
      </c>
    </row>
    <row r="71" spans="1:15" x14ac:dyDescent="0.2">
      <c r="A71" s="11" t="s">
        <v>54</v>
      </c>
      <c r="B71" s="52">
        <v>80</v>
      </c>
      <c r="C71" s="52">
        <v>84</v>
      </c>
      <c r="D71" s="61">
        <v>142</v>
      </c>
      <c r="E71" s="52">
        <v>85</v>
      </c>
      <c r="F71" s="61">
        <v>137</v>
      </c>
      <c r="G71" s="52">
        <v>80</v>
      </c>
      <c r="H71" s="52">
        <v>85</v>
      </c>
      <c r="I71" s="52">
        <v>82</v>
      </c>
      <c r="J71" s="74">
        <v>150</v>
      </c>
      <c r="K71" s="52"/>
      <c r="L71" s="59">
        <v>7</v>
      </c>
      <c r="M71" s="55">
        <f>SUM(feb!H71 + mrt!K71 + apr!K71+ L71)</f>
        <v>17</v>
      </c>
      <c r="N71" s="56">
        <f t="shared" si="5"/>
        <v>925</v>
      </c>
      <c r="O71" s="57">
        <f>SUM(feb!J71 + mrt!M71 + apr!M71+ N71)</f>
        <v>2756</v>
      </c>
    </row>
    <row r="72" spans="1:15" x14ac:dyDescent="0.2">
      <c r="A72" s="11" t="s">
        <v>97</v>
      </c>
      <c r="B72" s="52">
        <v>56</v>
      </c>
      <c r="C72" s="52"/>
      <c r="D72" s="61"/>
      <c r="E72" s="52"/>
      <c r="F72" s="61"/>
      <c r="G72" s="52">
        <v>55</v>
      </c>
      <c r="H72" s="52"/>
      <c r="I72" s="52"/>
      <c r="J72" s="52"/>
      <c r="K72" s="52">
        <v>52</v>
      </c>
      <c r="L72" s="59">
        <f t="shared" si="6"/>
        <v>3</v>
      </c>
      <c r="M72" s="55">
        <f>SUM(feb!H72 + mrt!K72 + apr!K72+ L72)</f>
        <v>5</v>
      </c>
      <c r="N72" s="56">
        <f t="shared" si="5"/>
        <v>163</v>
      </c>
      <c r="O72" s="57">
        <f>SUM(feb!J72 + mrt!M72 + apr!M72+ N72)</f>
        <v>421</v>
      </c>
    </row>
    <row r="73" spans="1:15" x14ac:dyDescent="0.2">
      <c r="A73" s="11" t="s">
        <v>19</v>
      </c>
      <c r="B73" s="52">
        <v>80</v>
      </c>
      <c r="C73" s="52">
        <v>100</v>
      </c>
      <c r="D73" s="61">
        <v>140</v>
      </c>
      <c r="E73" s="52">
        <v>85</v>
      </c>
      <c r="F73" s="61">
        <v>137</v>
      </c>
      <c r="G73" s="52">
        <v>80</v>
      </c>
      <c r="H73" s="52">
        <v>85</v>
      </c>
      <c r="I73" s="52">
        <v>82</v>
      </c>
      <c r="J73" s="74">
        <v>140</v>
      </c>
      <c r="K73" s="52">
        <v>86</v>
      </c>
      <c r="L73" s="59">
        <f t="shared" si="6"/>
        <v>7</v>
      </c>
      <c r="M73" s="55">
        <f>SUM(feb!H73 + mrt!K73 + apr!K73+ L73)</f>
        <v>15</v>
      </c>
      <c r="N73" s="56">
        <f t="shared" si="5"/>
        <v>1015</v>
      </c>
      <c r="O73" s="57">
        <f>SUM(feb!J73 + mrt!M73 + apr!M73+ N73)</f>
        <v>2683</v>
      </c>
    </row>
    <row r="74" spans="1:15" x14ac:dyDescent="0.2">
      <c r="A74" s="11" t="s">
        <v>53</v>
      </c>
      <c r="B74" s="52">
        <v>56</v>
      </c>
      <c r="C74" s="52">
        <v>57</v>
      </c>
      <c r="D74" s="61">
        <v>110</v>
      </c>
      <c r="E74" s="52">
        <v>57</v>
      </c>
      <c r="F74" s="61"/>
      <c r="G74" s="52">
        <v>55</v>
      </c>
      <c r="H74" s="52">
        <v>54</v>
      </c>
      <c r="I74" s="52"/>
      <c r="J74" s="74">
        <v>91</v>
      </c>
      <c r="K74" s="52"/>
      <c r="L74" s="59">
        <v>6</v>
      </c>
      <c r="M74" s="55">
        <f>SUM(feb!H74 + mrt!K74 + apr!K74+ L74)</f>
        <v>8</v>
      </c>
      <c r="N74" s="56">
        <f t="shared" si="5"/>
        <v>480</v>
      </c>
      <c r="O74" s="57">
        <f>SUM(feb!J74 + mrt!M74 + apr!M74+ N74)</f>
        <v>696</v>
      </c>
    </row>
    <row r="75" spans="1:15" x14ac:dyDescent="0.2">
      <c r="A75" s="11" t="s">
        <v>20</v>
      </c>
      <c r="B75" s="52"/>
      <c r="C75" s="52"/>
      <c r="D75" s="61"/>
      <c r="E75" s="52"/>
      <c r="F75" s="61"/>
      <c r="G75" s="52"/>
      <c r="H75" s="52"/>
      <c r="I75" s="52"/>
      <c r="J75" s="52"/>
      <c r="K75" s="52"/>
      <c r="L75" s="59">
        <f t="shared" si="6"/>
        <v>0</v>
      </c>
      <c r="M75" s="55">
        <f>SUM(feb!H75 + mrt!K75 + apr!K75+ L75)</f>
        <v>0</v>
      </c>
      <c r="N75" s="56">
        <f t="shared" si="5"/>
        <v>0</v>
      </c>
      <c r="O75" s="57">
        <f>SUM(feb!J75 + mrt!M75 + apr!M75+ N75)</f>
        <v>0</v>
      </c>
    </row>
    <row r="76" spans="1:15" x14ac:dyDescent="0.2">
      <c r="A76" s="11" t="s">
        <v>62</v>
      </c>
      <c r="B76" s="52"/>
      <c r="C76" s="52"/>
      <c r="D76" s="61">
        <v>140</v>
      </c>
      <c r="E76" s="52">
        <v>85</v>
      </c>
      <c r="F76" s="61"/>
      <c r="G76" s="52"/>
      <c r="H76" s="52"/>
      <c r="I76" s="52"/>
      <c r="J76" s="52"/>
      <c r="K76" s="52"/>
      <c r="L76" s="59">
        <f t="shared" si="6"/>
        <v>1</v>
      </c>
      <c r="M76" s="55">
        <f>SUM(feb!H76 + mrt!K76 + apr!K76+ L76)</f>
        <v>7</v>
      </c>
      <c r="N76" s="56">
        <f t="shared" si="5"/>
        <v>225</v>
      </c>
      <c r="O76" s="57">
        <f>SUM(feb!J76 + mrt!M76 + apr!M76+ N76)</f>
        <v>1355</v>
      </c>
    </row>
    <row r="77" spans="1:15" x14ac:dyDescent="0.2">
      <c r="A77" s="11" t="s">
        <v>118</v>
      </c>
      <c r="B77" s="52">
        <v>80</v>
      </c>
      <c r="C77" s="52">
        <v>84</v>
      </c>
      <c r="D77" s="61">
        <v>142</v>
      </c>
      <c r="E77" s="52">
        <v>85</v>
      </c>
      <c r="F77" s="61"/>
      <c r="G77" s="52"/>
      <c r="H77" s="52"/>
      <c r="I77" s="52">
        <v>82</v>
      </c>
      <c r="J77" s="74">
        <v>150</v>
      </c>
      <c r="K77" s="52"/>
      <c r="L77" s="59">
        <v>5</v>
      </c>
      <c r="M77" s="55">
        <f>SUM(feb!H77 + mrt!K77 + apr!K77+ L77)</f>
        <v>11</v>
      </c>
      <c r="N77" s="56">
        <f t="shared" si="5"/>
        <v>623</v>
      </c>
      <c r="O77" s="57">
        <f>SUM(feb!J77 + mrt!M77 + apr!M77+ N77)</f>
        <v>1649</v>
      </c>
    </row>
    <row r="78" spans="1:15" x14ac:dyDescent="0.2">
      <c r="A78" s="11" t="s">
        <v>63</v>
      </c>
      <c r="B78" s="52"/>
      <c r="C78" s="52"/>
      <c r="D78" s="61"/>
      <c r="E78" s="52"/>
      <c r="F78" s="61"/>
      <c r="G78" s="52"/>
      <c r="H78" s="52"/>
      <c r="I78" s="52"/>
      <c r="J78" s="52"/>
      <c r="K78" s="52"/>
      <c r="L78" s="59">
        <f t="shared" si="6"/>
        <v>0</v>
      </c>
      <c r="M78" s="55">
        <f>SUM(feb!H78 + mrt!K78 + apr!K78+ L78)</f>
        <v>0</v>
      </c>
      <c r="N78" s="56">
        <f t="shared" si="5"/>
        <v>0</v>
      </c>
      <c r="O78" s="57">
        <f>SUM(feb!J78 + mrt!M78 + apr!M78+ N78)</f>
        <v>0</v>
      </c>
    </row>
    <row r="79" spans="1:15" x14ac:dyDescent="0.2">
      <c r="A79" s="11" t="s">
        <v>21</v>
      </c>
      <c r="B79" s="52"/>
      <c r="C79" s="52">
        <v>57</v>
      </c>
      <c r="D79" s="61">
        <v>63</v>
      </c>
      <c r="E79" s="52">
        <v>57</v>
      </c>
      <c r="F79" s="61"/>
      <c r="G79" s="52"/>
      <c r="H79" s="52"/>
      <c r="I79" s="52"/>
      <c r="J79" s="52">
        <v>59</v>
      </c>
      <c r="K79" s="52"/>
      <c r="L79" s="59">
        <f t="shared" si="6"/>
        <v>2</v>
      </c>
      <c r="M79" s="55">
        <f>SUM(feb!H79 + mrt!K79 + apr!K79+ L79)</f>
        <v>4</v>
      </c>
      <c r="N79" s="56">
        <f t="shared" si="5"/>
        <v>236</v>
      </c>
      <c r="O79" s="57">
        <f>SUM(feb!J79 + mrt!M79 + apr!M79+ N79)</f>
        <v>506</v>
      </c>
    </row>
    <row r="80" spans="1:15" x14ac:dyDescent="0.2">
      <c r="A80" s="11" t="s">
        <v>92</v>
      </c>
      <c r="B80" s="52"/>
      <c r="C80" s="52"/>
      <c r="D80" s="61"/>
      <c r="E80" s="52"/>
      <c r="F80" s="61">
        <v>137</v>
      </c>
      <c r="G80" s="52"/>
      <c r="H80" s="52">
        <v>85</v>
      </c>
      <c r="I80" s="52"/>
      <c r="J80" s="74">
        <v>140</v>
      </c>
      <c r="K80" s="52"/>
      <c r="L80" s="59">
        <v>2</v>
      </c>
      <c r="M80" s="55">
        <f>SUM(feb!H80 + mrt!K80 + apr!K80+ L80)</f>
        <v>7</v>
      </c>
      <c r="N80" s="56">
        <f t="shared" si="5"/>
        <v>362</v>
      </c>
      <c r="O80" s="57">
        <f>SUM(feb!J80 + mrt!M80 + apr!M80+ N80)</f>
        <v>1415</v>
      </c>
    </row>
    <row r="81" spans="1:15" x14ac:dyDescent="0.2">
      <c r="A81" s="11" t="s">
        <v>158</v>
      </c>
      <c r="B81" s="52">
        <v>80</v>
      </c>
      <c r="C81" s="52"/>
      <c r="D81" s="61">
        <v>142</v>
      </c>
      <c r="E81" s="52"/>
      <c r="F81" s="61"/>
      <c r="G81" s="52"/>
      <c r="H81" s="52"/>
      <c r="I81" s="52"/>
      <c r="J81" s="74">
        <v>150</v>
      </c>
      <c r="K81" s="52"/>
      <c r="L81" s="59">
        <v>2</v>
      </c>
      <c r="M81" s="55">
        <f>SUM(feb!H81 + mrt!K81 + apr!K81+ L81)</f>
        <v>3</v>
      </c>
      <c r="N81" s="56">
        <f t="shared" ref="N81" si="7">SUM(B81:K81)</f>
        <v>372</v>
      </c>
      <c r="O81" s="57">
        <f>SUM(feb!J81 + mrt!M81 + apr!M81+ N81)</f>
        <v>687</v>
      </c>
    </row>
    <row r="82" spans="1:15" x14ac:dyDescent="0.2">
      <c r="A82" s="11" t="s">
        <v>22</v>
      </c>
      <c r="B82" s="52">
        <v>80</v>
      </c>
      <c r="C82" s="52"/>
      <c r="D82" s="61"/>
      <c r="E82" s="52"/>
      <c r="F82" s="61"/>
      <c r="G82" s="52"/>
      <c r="H82" s="52"/>
      <c r="I82" s="52"/>
      <c r="J82" s="74">
        <v>140</v>
      </c>
      <c r="K82" s="52"/>
      <c r="L82" s="59">
        <v>2</v>
      </c>
      <c r="M82" s="55">
        <f>SUM(feb!H82 + mrt!K82 + apr!K82+ L82)</f>
        <v>9</v>
      </c>
      <c r="N82" s="56">
        <f t="shared" si="5"/>
        <v>220</v>
      </c>
      <c r="O82" s="57">
        <f>SUM(feb!J82 + mrt!M82 + apr!M82+ N82)</f>
        <v>1627</v>
      </c>
    </row>
    <row r="83" spans="1:15" x14ac:dyDescent="0.2">
      <c r="A83" s="11" t="s">
        <v>23</v>
      </c>
      <c r="B83" s="52">
        <v>80</v>
      </c>
      <c r="C83" s="52">
        <v>100</v>
      </c>
      <c r="D83" s="61"/>
      <c r="E83" s="52">
        <v>85</v>
      </c>
      <c r="F83" s="61"/>
      <c r="G83" s="52">
        <v>80</v>
      </c>
      <c r="H83" s="52">
        <v>85</v>
      </c>
      <c r="I83" s="52">
        <v>82</v>
      </c>
      <c r="J83" s="52"/>
      <c r="K83" s="52">
        <v>86</v>
      </c>
      <c r="L83" s="59">
        <f t="shared" si="6"/>
        <v>7</v>
      </c>
      <c r="M83" s="55">
        <f>SUM(feb!H83 + mrt!K83 + apr!K83+ L83)</f>
        <v>11</v>
      </c>
      <c r="N83" s="56">
        <f t="shared" si="5"/>
        <v>598</v>
      </c>
      <c r="O83" s="57">
        <f>SUM(feb!J83 + mrt!M83 + apr!M83+ N83)</f>
        <v>1043</v>
      </c>
    </row>
    <row r="84" spans="1:15" x14ac:dyDescent="0.2">
      <c r="A84" s="11" t="s">
        <v>122</v>
      </c>
      <c r="B84" s="52"/>
      <c r="C84" s="52"/>
      <c r="D84" s="61"/>
      <c r="E84" s="52"/>
      <c r="F84" s="61">
        <v>137</v>
      </c>
      <c r="G84" s="52"/>
      <c r="H84" s="52"/>
      <c r="I84" s="52"/>
      <c r="J84" s="52"/>
      <c r="K84" s="52"/>
      <c r="L84" s="59">
        <f t="shared" si="6"/>
        <v>0</v>
      </c>
      <c r="M84" s="55">
        <f>SUM(feb!H84 + mrt!K84 + apr!K84+ L84)</f>
        <v>4</v>
      </c>
      <c r="N84" s="56">
        <f t="shared" si="5"/>
        <v>137</v>
      </c>
      <c r="O84" s="57">
        <f>SUM(feb!J84 + mrt!M84 + apr!M84+ N84)</f>
        <v>749</v>
      </c>
    </row>
    <row r="85" spans="1:15" x14ac:dyDescent="0.2">
      <c r="A85" s="11" t="s">
        <v>134</v>
      </c>
      <c r="B85" s="52"/>
      <c r="C85" s="52"/>
      <c r="D85" s="61">
        <v>140</v>
      </c>
      <c r="E85" s="52"/>
      <c r="F85" s="61"/>
      <c r="G85" s="52"/>
      <c r="H85" s="52"/>
      <c r="I85" s="52"/>
      <c r="J85" s="52"/>
      <c r="K85" s="52"/>
      <c r="L85" s="59">
        <f t="shared" si="6"/>
        <v>0</v>
      </c>
      <c r="M85" s="55">
        <f>SUM(feb!H85 + mrt!K85 + apr!K85+ L85)</f>
        <v>1</v>
      </c>
      <c r="N85" s="56">
        <f t="shared" si="5"/>
        <v>140</v>
      </c>
      <c r="O85" s="57">
        <f>SUM(feb!J85 + mrt!M85 + apr!M85+ N85)</f>
        <v>308</v>
      </c>
    </row>
    <row r="86" spans="1:15" x14ac:dyDescent="0.2">
      <c r="A86" s="11" t="s">
        <v>66</v>
      </c>
      <c r="B86" s="52"/>
      <c r="C86" s="52"/>
      <c r="D86" s="61"/>
      <c r="E86" s="52"/>
      <c r="F86" s="61"/>
      <c r="G86" s="52"/>
      <c r="H86" s="52"/>
      <c r="I86" s="52"/>
      <c r="J86" s="52"/>
      <c r="K86" s="52"/>
      <c r="L86" s="59">
        <f t="shared" si="6"/>
        <v>0</v>
      </c>
      <c r="M86" s="55">
        <f>SUM(feb!H86 + mrt!K86 + apr!K86+ L86)</f>
        <v>0</v>
      </c>
      <c r="N86" s="56">
        <f t="shared" si="5"/>
        <v>0</v>
      </c>
      <c r="O86" s="57">
        <f>SUM(feb!J86 + mrt!M86 + apr!M86+ N86)</f>
        <v>0</v>
      </c>
    </row>
    <row r="87" spans="1:15" x14ac:dyDescent="0.2">
      <c r="A87" s="11" t="s">
        <v>24</v>
      </c>
      <c r="B87" s="52">
        <v>80</v>
      </c>
      <c r="C87" s="52">
        <v>85</v>
      </c>
      <c r="D87" s="61">
        <v>140</v>
      </c>
      <c r="E87" s="52">
        <v>77</v>
      </c>
      <c r="F87" s="61">
        <v>108</v>
      </c>
      <c r="G87" s="52">
        <v>80</v>
      </c>
      <c r="H87" s="52">
        <v>74</v>
      </c>
      <c r="I87" s="52">
        <v>82</v>
      </c>
      <c r="J87" s="74">
        <v>140</v>
      </c>
      <c r="K87" s="52"/>
      <c r="L87" s="59">
        <v>7</v>
      </c>
      <c r="M87" s="55">
        <f>SUM(feb!H87 + mrt!K87 + apr!K87+ L87)</f>
        <v>13</v>
      </c>
      <c r="N87" s="56">
        <f t="shared" si="5"/>
        <v>866</v>
      </c>
      <c r="O87" s="57">
        <f>SUM(feb!J87 + mrt!M87 + apr!M87+ N87)</f>
        <v>1847</v>
      </c>
    </row>
    <row r="88" spans="1:15" x14ac:dyDescent="0.2">
      <c r="A88" s="11" t="s">
        <v>86</v>
      </c>
      <c r="B88" s="52">
        <v>78</v>
      </c>
      <c r="C88" s="52">
        <v>57</v>
      </c>
      <c r="D88" s="61">
        <v>110</v>
      </c>
      <c r="E88" s="52">
        <v>77</v>
      </c>
      <c r="F88" s="61"/>
      <c r="G88" s="52">
        <v>82</v>
      </c>
      <c r="H88" s="52"/>
      <c r="I88" s="52"/>
      <c r="J88" s="74">
        <v>110</v>
      </c>
      <c r="K88" s="52">
        <v>76</v>
      </c>
      <c r="L88" s="59">
        <v>6</v>
      </c>
      <c r="M88" s="55">
        <f>SUM(feb!H88 + mrt!K88 + apr!K88+ L88)</f>
        <v>9</v>
      </c>
      <c r="N88" s="56">
        <f t="shared" si="5"/>
        <v>590</v>
      </c>
      <c r="O88" s="57">
        <f>SUM(feb!J88 + mrt!M88 + apr!M88+ N88)</f>
        <v>1206</v>
      </c>
    </row>
    <row r="89" spans="1:15" x14ac:dyDescent="0.2">
      <c r="A89" s="11" t="s">
        <v>25</v>
      </c>
      <c r="B89" s="52">
        <v>56</v>
      </c>
      <c r="C89" s="52">
        <v>57</v>
      </c>
      <c r="D89" s="61">
        <v>110</v>
      </c>
      <c r="E89" s="52">
        <v>57</v>
      </c>
      <c r="F89" s="61">
        <v>51</v>
      </c>
      <c r="G89" s="52">
        <v>55</v>
      </c>
      <c r="H89" s="52">
        <v>54</v>
      </c>
      <c r="I89" s="52"/>
      <c r="J89" s="52"/>
      <c r="K89" s="52">
        <v>52</v>
      </c>
      <c r="L89" s="59">
        <f t="shared" si="6"/>
        <v>6</v>
      </c>
      <c r="M89" s="55">
        <f>SUM(feb!H89 + mrt!K89 + apr!K89+ L89)</f>
        <v>12</v>
      </c>
      <c r="N89" s="56">
        <f t="shared" si="5"/>
        <v>492</v>
      </c>
      <c r="O89" s="57">
        <f>SUM(feb!J89 + mrt!M89 + apr!M89+ N89)</f>
        <v>1151</v>
      </c>
    </row>
    <row r="90" spans="1:15" x14ac:dyDescent="0.2">
      <c r="A90" s="11" t="s">
        <v>74</v>
      </c>
      <c r="B90" s="52"/>
      <c r="C90" s="52"/>
      <c r="D90" s="61"/>
      <c r="E90" s="52">
        <v>57</v>
      </c>
      <c r="F90" s="61"/>
      <c r="G90" s="52"/>
      <c r="H90" s="52"/>
      <c r="I90" s="52"/>
      <c r="J90" s="52"/>
      <c r="K90" s="52"/>
      <c r="L90" s="59">
        <f t="shared" si="6"/>
        <v>1</v>
      </c>
      <c r="M90" s="55">
        <f>SUM(feb!H90 + mrt!K90 + apr!K90+ L90)</f>
        <v>1</v>
      </c>
      <c r="N90" s="56">
        <f t="shared" si="5"/>
        <v>57</v>
      </c>
      <c r="O90" s="57">
        <f>SUM(feb!J90 + mrt!M90 + apr!M90+ N90)</f>
        <v>57</v>
      </c>
    </row>
    <row r="91" spans="1:15" x14ac:dyDescent="0.2">
      <c r="A91" s="11" t="s">
        <v>31</v>
      </c>
      <c r="B91" s="52"/>
      <c r="C91" s="52">
        <v>57</v>
      </c>
      <c r="D91" s="61"/>
      <c r="E91" s="52"/>
      <c r="F91" s="61"/>
      <c r="G91" s="52"/>
      <c r="H91" s="52"/>
      <c r="I91" s="52"/>
      <c r="J91" s="52"/>
      <c r="K91" s="52"/>
      <c r="L91" s="59">
        <f t="shared" si="6"/>
        <v>1</v>
      </c>
      <c r="M91" s="55">
        <f>SUM(feb!H91 + mrt!K91 + apr!K91+ L91)</f>
        <v>3</v>
      </c>
      <c r="N91" s="56">
        <f t="shared" si="5"/>
        <v>57</v>
      </c>
      <c r="O91" s="57">
        <f>SUM(feb!J91 + mrt!M91 + apr!M91+ N91)</f>
        <v>221</v>
      </c>
    </row>
    <row r="92" spans="1:15" x14ac:dyDescent="0.2">
      <c r="A92" s="11" t="s">
        <v>50</v>
      </c>
      <c r="B92" s="52">
        <v>80</v>
      </c>
      <c r="C92" s="52">
        <v>123</v>
      </c>
      <c r="D92" s="61">
        <v>110</v>
      </c>
      <c r="E92" s="52">
        <v>77</v>
      </c>
      <c r="F92" s="61">
        <v>108</v>
      </c>
      <c r="G92" s="52">
        <v>80</v>
      </c>
      <c r="H92" s="52">
        <v>80</v>
      </c>
      <c r="I92" s="52">
        <v>82</v>
      </c>
      <c r="J92" s="74">
        <v>140</v>
      </c>
      <c r="K92" s="52">
        <v>76</v>
      </c>
      <c r="L92" s="59">
        <f t="shared" si="6"/>
        <v>7</v>
      </c>
      <c r="M92" s="55">
        <f>SUM(feb!H92 + mrt!K92 + apr!K92+ L92)</f>
        <v>13</v>
      </c>
      <c r="N92" s="56">
        <f t="shared" si="5"/>
        <v>956</v>
      </c>
      <c r="O92" s="57">
        <f>SUM(feb!J92 + mrt!M92 + apr!M92+ N92)</f>
        <v>2066</v>
      </c>
    </row>
    <row r="93" spans="1:15" x14ac:dyDescent="0.2">
      <c r="A93" s="11" t="s">
        <v>68</v>
      </c>
      <c r="B93" s="52"/>
      <c r="C93" s="52"/>
      <c r="D93" s="61"/>
      <c r="E93" s="52"/>
      <c r="F93" s="61"/>
      <c r="G93" s="52"/>
      <c r="H93" s="52"/>
      <c r="I93" s="52"/>
      <c r="J93" s="52"/>
      <c r="K93" s="52"/>
      <c r="L93" s="59">
        <f t="shared" si="6"/>
        <v>0</v>
      </c>
      <c r="M93" s="55">
        <f>SUM(feb!H93 + mrt!K93 + apr!K93+ L93)</f>
        <v>0</v>
      </c>
      <c r="N93" s="56">
        <f t="shared" si="5"/>
        <v>0</v>
      </c>
      <c r="O93" s="57">
        <f>SUM(feb!J93 + mrt!M93 + apr!M93+ N93)</f>
        <v>0</v>
      </c>
    </row>
    <row r="94" spans="1:15" x14ac:dyDescent="0.2">
      <c r="A94" s="11" t="s">
        <v>71</v>
      </c>
      <c r="B94" s="52"/>
      <c r="C94" s="52"/>
      <c r="D94" s="61"/>
      <c r="E94" s="52"/>
      <c r="F94" s="61"/>
      <c r="G94" s="52"/>
      <c r="H94" s="52"/>
      <c r="I94" s="52"/>
      <c r="J94" s="52"/>
      <c r="K94" s="52"/>
      <c r="L94" s="59">
        <f t="shared" si="6"/>
        <v>0</v>
      </c>
      <c r="M94" s="55">
        <f>SUM(feb!H94 + mrt!K94 + apr!K94+ L94)</f>
        <v>1</v>
      </c>
      <c r="N94" s="56">
        <f t="shared" si="5"/>
        <v>0</v>
      </c>
      <c r="O94" s="57">
        <f>SUM(feb!J94 + mrt!M94 + apr!M94+ N94)</f>
        <v>60</v>
      </c>
    </row>
    <row r="95" spans="1:15" x14ac:dyDescent="0.2">
      <c r="A95" s="11" t="s">
        <v>160</v>
      </c>
      <c r="B95" s="52"/>
      <c r="C95" s="52"/>
      <c r="D95" s="61"/>
      <c r="E95" s="52"/>
      <c r="F95" s="61"/>
      <c r="G95" s="52"/>
      <c r="H95" s="52"/>
      <c r="I95" s="52"/>
      <c r="J95" s="52"/>
      <c r="K95" s="52"/>
      <c r="L95" s="59">
        <f t="shared" si="6"/>
        <v>0</v>
      </c>
      <c r="M95" s="55">
        <f>SUM(feb!H95 + mrt!K95 + apr!K95+ L95)</f>
        <v>0</v>
      </c>
      <c r="N95" s="56">
        <f t="shared" ref="N95:N106" si="8">SUM(B95:K95)</f>
        <v>0</v>
      </c>
      <c r="O95" s="57">
        <f>SUM(feb!J95 + mrt!M95 + apr!M95+ N95)</f>
        <v>61</v>
      </c>
    </row>
    <row r="96" spans="1:15" x14ac:dyDescent="0.2">
      <c r="A96" s="11" t="s">
        <v>110</v>
      </c>
      <c r="B96" s="52"/>
      <c r="C96" s="52"/>
      <c r="D96" s="61"/>
      <c r="E96" s="52"/>
      <c r="F96" s="61"/>
      <c r="G96" s="52"/>
      <c r="H96" s="52"/>
      <c r="I96" s="52"/>
      <c r="J96" s="52"/>
      <c r="K96" s="52"/>
      <c r="L96" s="59">
        <f t="shared" si="6"/>
        <v>0</v>
      </c>
      <c r="M96" s="55">
        <f>SUM(feb!H96 + mrt!K96 + apr!K96+ L96)</f>
        <v>0</v>
      </c>
      <c r="N96" s="56">
        <f t="shared" si="8"/>
        <v>0</v>
      </c>
      <c r="O96" s="57">
        <f>SUM(feb!J96 + mrt!M96 + apr!M96+ N96)</f>
        <v>0</v>
      </c>
    </row>
    <row r="97" spans="1:15" x14ac:dyDescent="0.2">
      <c r="A97" s="11" t="s">
        <v>111</v>
      </c>
      <c r="B97" s="52"/>
      <c r="C97" s="52"/>
      <c r="D97" s="61"/>
      <c r="E97" s="52"/>
      <c r="F97" s="61"/>
      <c r="G97" s="52"/>
      <c r="H97" s="52"/>
      <c r="I97" s="52"/>
      <c r="J97" s="52"/>
      <c r="K97" s="52"/>
      <c r="L97" s="59">
        <f t="shared" si="6"/>
        <v>0</v>
      </c>
      <c r="M97" s="55">
        <f>SUM(feb!H97 + mrt!K97 + apr!K97+ L97)</f>
        <v>0</v>
      </c>
      <c r="N97" s="56">
        <f t="shared" si="8"/>
        <v>0</v>
      </c>
      <c r="O97" s="57">
        <f>SUM(feb!J97 + mrt!M97 + apr!M97+ N97)</f>
        <v>0</v>
      </c>
    </row>
    <row r="98" spans="1:15" x14ac:dyDescent="0.2">
      <c r="A98" s="11" t="s">
        <v>94</v>
      </c>
      <c r="B98" s="52"/>
      <c r="C98" s="52"/>
      <c r="D98" s="61"/>
      <c r="E98" s="52"/>
      <c r="F98" s="61"/>
      <c r="G98" s="52">
        <v>83</v>
      </c>
      <c r="H98" s="52"/>
      <c r="I98" s="52"/>
      <c r="J98" s="74">
        <v>112</v>
      </c>
      <c r="K98" s="52"/>
      <c r="L98" s="59">
        <v>2</v>
      </c>
      <c r="M98" s="55">
        <f>SUM(feb!H98 + mrt!K98 + apr!K98+ L98)</f>
        <v>3</v>
      </c>
      <c r="N98" s="56">
        <f t="shared" si="8"/>
        <v>195</v>
      </c>
      <c r="O98" s="57">
        <f>SUM(feb!J98 + mrt!M98 + apr!M98+ N98)</f>
        <v>665</v>
      </c>
    </row>
    <row r="99" spans="1:15" x14ac:dyDescent="0.2">
      <c r="A99" s="11" t="s">
        <v>84</v>
      </c>
      <c r="B99" s="52"/>
      <c r="C99" s="52"/>
      <c r="D99" s="61"/>
      <c r="E99" s="52"/>
      <c r="F99" s="61"/>
      <c r="G99" s="52"/>
      <c r="H99" s="52"/>
      <c r="I99" s="52"/>
      <c r="J99" s="52"/>
      <c r="K99" s="52"/>
      <c r="L99" s="59">
        <f t="shared" si="6"/>
        <v>0</v>
      </c>
      <c r="M99" s="55">
        <f>SUM(feb!H99 + mrt!K99 + apr!K99+ L99)</f>
        <v>0</v>
      </c>
      <c r="N99" s="56">
        <f t="shared" si="8"/>
        <v>0</v>
      </c>
      <c r="O99" s="57">
        <f>SUM(feb!J99 + mrt!M99 + apr!M99+ N99)</f>
        <v>0</v>
      </c>
    </row>
    <row r="100" spans="1:15" x14ac:dyDescent="0.2">
      <c r="A100" s="11" t="s">
        <v>88</v>
      </c>
      <c r="B100" s="52"/>
      <c r="C100" s="52"/>
      <c r="D100" s="61"/>
      <c r="E100" s="52"/>
      <c r="F100" s="61"/>
      <c r="G100" s="52"/>
      <c r="H100" s="52"/>
      <c r="I100" s="52"/>
      <c r="J100" s="52"/>
      <c r="K100" s="52"/>
      <c r="L100" s="59">
        <f t="shared" si="6"/>
        <v>0</v>
      </c>
      <c r="M100" s="55">
        <f>SUM(feb!H100 + mrt!K100 + apr!K100+ L100)</f>
        <v>4</v>
      </c>
      <c r="N100" s="56">
        <f t="shared" si="8"/>
        <v>0</v>
      </c>
      <c r="O100" s="57">
        <f>SUM(feb!J100 + mrt!M100 + apr!M100+ N100)</f>
        <v>278</v>
      </c>
    </row>
    <row r="101" spans="1:15" x14ac:dyDescent="0.2">
      <c r="A101" s="20" t="s">
        <v>133</v>
      </c>
      <c r="B101" s="52"/>
      <c r="C101" s="52"/>
      <c r="D101" s="61"/>
      <c r="E101" s="52"/>
      <c r="F101" s="61"/>
      <c r="G101" s="52"/>
      <c r="H101" s="52"/>
      <c r="I101" s="52"/>
      <c r="J101" s="52"/>
      <c r="K101" s="52"/>
      <c r="L101" s="59">
        <f t="shared" si="6"/>
        <v>0</v>
      </c>
      <c r="M101" s="55">
        <f>SUM(feb!H101 + mrt!K101 + apr!K101+ L101)</f>
        <v>0</v>
      </c>
      <c r="N101" s="56">
        <f t="shared" si="8"/>
        <v>0</v>
      </c>
      <c r="O101" s="57">
        <f>SUM(feb!J101 + mrt!M101 + apr!M101+ N101)</f>
        <v>0</v>
      </c>
    </row>
    <row r="102" spans="1:15" x14ac:dyDescent="0.2">
      <c r="A102" s="20" t="s">
        <v>112</v>
      </c>
      <c r="B102" s="52"/>
      <c r="C102" s="52">
        <v>57</v>
      </c>
      <c r="D102" s="61"/>
      <c r="E102" s="52">
        <v>57</v>
      </c>
      <c r="F102" s="61"/>
      <c r="G102" s="52"/>
      <c r="H102" s="52"/>
      <c r="I102" s="52"/>
      <c r="J102" s="52"/>
      <c r="K102" s="52">
        <v>30</v>
      </c>
      <c r="L102" s="59">
        <f t="shared" si="6"/>
        <v>3</v>
      </c>
      <c r="M102" s="55">
        <f>SUM(feb!H102 + mrt!K102 + apr!K102+ L102)</f>
        <v>8</v>
      </c>
      <c r="N102" s="56">
        <f t="shared" si="8"/>
        <v>144</v>
      </c>
      <c r="O102" s="57">
        <f>SUM(feb!J102 + mrt!M102 + apr!M102+ N102)</f>
        <v>678</v>
      </c>
    </row>
    <row r="103" spans="1:15" x14ac:dyDescent="0.2">
      <c r="A103" s="20" t="s">
        <v>116</v>
      </c>
      <c r="B103" s="52">
        <v>78</v>
      </c>
      <c r="C103" s="52"/>
      <c r="D103" s="61">
        <v>110</v>
      </c>
      <c r="E103" s="52">
        <v>77</v>
      </c>
      <c r="F103" s="61">
        <v>124</v>
      </c>
      <c r="G103" s="52">
        <v>82</v>
      </c>
      <c r="H103" s="52">
        <v>74</v>
      </c>
      <c r="I103" s="52"/>
      <c r="J103" s="74">
        <v>110</v>
      </c>
      <c r="K103" s="52">
        <v>76</v>
      </c>
      <c r="L103" s="59">
        <v>6</v>
      </c>
      <c r="M103" s="55">
        <f>SUM(feb!H103 + mrt!K103 + apr!K103+ L103)</f>
        <v>15</v>
      </c>
      <c r="N103" s="56">
        <f t="shared" si="8"/>
        <v>731</v>
      </c>
      <c r="O103" s="57">
        <f>SUM(feb!J103 + mrt!M103 + apr!M103+ N103)</f>
        <v>2120</v>
      </c>
    </row>
    <row r="104" spans="1:15" x14ac:dyDescent="0.2">
      <c r="A104" s="20" t="s">
        <v>113</v>
      </c>
      <c r="B104" s="52">
        <v>80</v>
      </c>
      <c r="C104" s="52">
        <v>100</v>
      </c>
      <c r="D104" s="61">
        <v>140</v>
      </c>
      <c r="E104" s="52"/>
      <c r="F104" s="61">
        <v>137</v>
      </c>
      <c r="G104" s="52">
        <v>80</v>
      </c>
      <c r="H104" s="52"/>
      <c r="I104" s="52"/>
      <c r="J104" s="74">
        <v>140</v>
      </c>
      <c r="K104" s="52"/>
      <c r="L104" s="59">
        <v>4</v>
      </c>
      <c r="M104" s="55">
        <f>SUM(feb!H104 + mrt!K104 + apr!K104+ L104)</f>
        <v>10</v>
      </c>
      <c r="N104" s="56">
        <f t="shared" si="8"/>
        <v>677</v>
      </c>
      <c r="O104" s="57">
        <f>SUM(feb!J104 + mrt!M104 + apr!M104+ N104)</f>
        <v>1921</v>
      </c>
    </row>
    <row r="105" spans="1:15" x14ac:dyDescent="0.2">
      <c r="A105" s="20" t="s">
        <v>85</v>
      </c>
      <c r="B105" s="52">
        <v>56</v>
      </c>
      <c r="C105" s="52">
        <v>57</v>
      </c>
      <c r="D105" s="61">
        <v>63</v>
      </c>
      <c r="E105" s="52">
        <v>57</v>
      </c>
      <c r="F105" s="61">
        <v>51</v>
      </c>
      <c r="G105" s="52">
        <v>55</v>
      </c>
      <c r="H105" s="52">
        <v>54</v>
      </c>
      <c r="I105" s="52"/>
      <c r="J105" s="52"/>
      <c r="K105" s="52">
        <v>52</v>
      </c>
      <c r="L105" s="59">
        <f t="shared" si="6"/>
        <v>6</v>
      </c>
      <c r="M105" s="55">
        <f>SUM(feb!H105 + mrt!K105 + apr!K105+ L105)</f>
        <v>11</v>
      </c>
      <c r="N105" s="56">
        <f t="shared" si="8"/>
        <v>445</v>
      </c>
      <c r="O105" s="57">
        <f>SUM(feb!J105 + mrt!M105 + apr!M105+ N105)</f>
        <v>1024</v>
      </c>
    </row>
    <row r="106" spans="1:15" ht="13.5" thickBot="1" x14ac:dyDescent="0.25">
      <c r="A106" s="12" t="s">
        <v>26</v>
      </c>
      <c r="B106" s="58">
        <v>56</v>
      </c>
      <c r="C106" s="58"/>
      <c r="D106" s="62"/>
      <c r="E106" s="58"/>
      <c r="F106" s="62"/>
      <c r="G106" s="58"/>
      <c r="H106" s="58"/>
      <c r="I106" s="58"/>
      <c r="J106" s="76">
        <v>91</v>
      </c>
      <c r="K106" s="58"/>
      <c r="L106" s="59">
        <v>2</v>
      </c>
      <c r="M106" s="55">
        <f>SUM(feb!H106 + mrt!K106 + apr!K106+ L106)</f>
        <v>3</v>
      </c>
      <c r="N106" s="56">
        <f t="shared" si="8"/>
        <v>147</v>
      </c>
      <c r="O106" s="57">
        <f>SUM(feb!J106 + mrt!M106 + apr!M106+ N106)</f>
        <v>248</v>
      </c>
    </row>
  </sheetData>
  <mergeCells count="4">
    <mergeCell ref="N2:N3"/>
    <mergeCell ref="O2:O3"/>
    <mergeCell ref="L2:L3"/>
    <mergeCell ref="M2:M3"/>
  </mergeCells>
  <phoneticPr fontId="8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="130" zoomScaleNormal="130" workbookViewId="0">
      <pane ySplit="3" topLeftCell="A4" activePane="bottomLeft" state="frozen"/>
      <selection activeCell="H95" sqref="H95"/>
      <selection pane="bottomLeft"/>
    </sheetView>
  </sheetViews>
  <sheetFormatPr defaultColWidth="9.28515625" defaultRowHeight="12.75" x14ac:dyDescent="0.2"/>
  <cols>
    <col min="1" max="1" width="16.7109375" style="6" customWidth="1"/>
    <col min="2" max="9" width="4" style="6" customWidth="1"/>
    <col min="10" max="13" width="5.7109375" style="6" customWidth="1"/>
    <col min="14" max="16384" width="9.28515625" style="6"/>
  </cols>
  <sheetData>
    <row r="1" spans="1:13" ht="27.75" customHeight="1" thickBot="1" x14ac:dyDescent="0.3">
      <c r="A1" s="29" t="s">
        <v>146</v>
      </c>
      <c r="M1" s="30" t="s">
        <v>32</v>
      </c>
    </row>
    <row r="2" spans="1:13" s="8" customFormat="1" ht="57" customHeight="1" x14ac:dyDescent="0.2">
      <c r="A2" s="16"/>
      <c r="B2" s="15" t="s">
        <v>1</v>
      </c>
      <c r="C2" s="15" t="s">
        <v>2</v>
      </c>
      <c r="D2" s="15" t="s">
        <v>1</v>
      </c>
      <c r="E2" s="15" t="s">
        <v>2</v>
      </c>
      <c r="F2" s="15" t="s">
        <v>1</v>
      </c>
      <c r="G2" s="15" t="s">
        <v>2</v>
      </c>
      <c r="H2" s="15" t="s">
        <v>1</v>
      </c>
      <c r="I2" s="15" t="s">
        <v>2</v>
      </c>
      <c r="J2" s="92" t="s">
        <v>125</v>
      </c>
      <c r="K2" s="90" t="s">
        <v>35</v>
      </c>
      <c r="L2" s="84" t="s">
        <v>36</v>
      </c>
      <c r="M2" s="86" t="s">
        <v>37</v>
      </c>
    </row>
    <row r="3" spans="1:13" ht="18" customHeight="1" thickBot="1" x14ac:dyDescent="0.25">
      <c r="A3" s="17"/>
      <c r="B3" s="5">
        <v>4</v>
      </c>
      <c r="C3" s="5">
        <v>5</v>
      </c>
      <c r="D3" s="5">
        <v>11</v>
      </c>
      <c r="E3" s="5">
        <v>12</v>
      </c>
      <c r="F3" s="5">
        <v>18</v>
      </c>
      <c r="G3" s="5">
        <v>19</v>
      </c>
      <c r="H3" s="5">
        <v>25</v>
      </c>
      <c r="I3" s="5">
        <v>26</v>
      </c>
      <c r="J3" s="93"/>
      <c r="K3" s="91"/>
      <c r="L3" s="85"/>
      <c r="M3" s="87"/>
    </row>
    <row r="4" spans="1:13" x14ac:dyDescent="0.2">
      <c r="A4" s="11" t="s">
        <v>95</v>
      </c>
      <c r="B4" s="52">
        <v>126</v>
      </c>
      <c r="C4" s="52"/>
      <c r="D4" s="52">
        <v>154</v>
      </c>
      <c r="E4" s="52">
        <v>90</v>
      </c>
      <c r="F4" s="52">
        <v>116</v>
      </c>
      <c r="G4" s="52">
        <v>110</v>
      </c>
      <c r="H4" s="52">
        <v>94</v>
      </c>
      <c r="I4" s="52">
        <v>128</v>
      </c>
      <c r="J4" s="59">
        <f>COUNT(C4,E4,G4,I4)</f>
        <v>3</v>
      </c>
      <c r="K4" s="55">
        <f>SUM(feb!H4 + mrt!K4 + apr!K4+ mei!L4+ J4)</f>
        <v>9</v>
      </c>
      <c r="L4" s="56">
        <f t="shared" ref="L4:L35" si="0">SUM(B4:I4)</f>
        <v>818</v>
      </c>
      <c r="M4" s="57">
        <f>SUM(feb!J4 + mrt!M4 + apr!M4+ mei!N4+ L4)</f>
        <v>1398</v>
      </c>
    </row>
    <row r="5" spans="1:13" x14ac:dyDescent="0.2">
      <c r="A5" s="11" t="s">
        <v>4</v>
      </c>
      <c r="B5" s="52"/>
      <c r="C5" s="52"/>
      <c r="D5" s="52"/>
      <c r="E5" s="52"/>
      <c r="F5" s="52"/>
      <c r="G5" s="52"/>
      <c r="H5" s="52"/>
      <c r="I5" s="52"/>
      <c r="J5" s="59">
        <f t="shared" ref="J5:J68" si="1">COUNT(C5,E5,G5,I5)</f>
        <v>0</v>
      </c>
      <c r="K5" s="55">
        <f>SUM(feb!H5 + mrt!K5 + apr!K5+ mei!L5+ J5)</f>
        <v>0</v>
      </c>
      <c r="L5" s="56">
        <f t="shared" si="0"/>
        <v>0</v>
      </c>
      <c r="M5" s="57">
        <f>SUM(feb!J5 + mrt!M5 + apr!M5+ mei!N5+ L5)</f>
        <v>0</v>
      </c>
    </row>
    <row r="6" spans="1:13" x14ac:dyDescent="0.2">
      <c r="A6" s="11" t="s">
        <v>27</v>
      </c>
      <c r="B6" s="52"/>
      <c r="C6" s="52"/>
      <c r="D6" s="52"/>
      <c r="E6" s="52"/>
      <c r="F6" s="52"/>
      <c r="G6" s="52"/>
      <c r="H6" s="52"/>
      <c r="I6" s="52"/>
      <c r="J6" s="59">
        <f t="shared" si="1"/>
        <v>0</v>
      </c>
      <c r="K6" s="55">
        <f>SUM(feb!H6 + mrt!K6 + apr!K6+ mei!L6+ J6)</f>
        <v>0</v>
      </c>
      <c r="L6" s="56">
        <f t="shared" si="0"/>
        <v>0</v>
      </c>
      <c r="M6" s="57">
        <f>SUM(feb!J6 + mrt!M6 + apr!M6+ mei!N6+ L6)</f>
        <v>0</v>
      </c>
    </row>
    <row r="7" spans="1:13" x14ac:dyDescent="0.2">
      <c r="A7" s="11" t="s">
        <v>72</v>
      </c>
      <c r="B7" s="52"/>
      <c r="C7" s="52"/>
      <c r="D7" s="52"/>
      <c r="E7" s="52"/>
      <c r="F7" s="52"/>
      <c r="G7" s="52"/>
      <c r="H7" s="52"/>
      <c r="I7" s="52"/>
      <c r="J7" s="59">
        <f t="shared" si="1"/>
        <v>0</v>
      </c>
      <c r="K7" s="55">
        <f>SUM(feb!H7 + mrt!K7 + apr!K7+ mei!L7+ J7)</f>
        <v>0</v>
      </c>
      <c r="L7" s="56">
        <f t="shared" si="0"/>
        <v>0</v>
      </c>
      <c r="M7" s="57">
        <f>SUM(feb!J7 + mrt!M7 + apr!M7+ mei!N7+ L7)</f>
        <v>0</v>
      </c>
    </row>
    <row r="8" spans="1:13" x14ac:dyDescent="0.2">
      <c r="A8" s="11" t="s">
        <v>64</v>
      </c>
      <c r="B8" s="52"/>
      <c r="C8" s="52"/>
      <c r="D8" s="52"/>
      <c r="E8" s="52"/>
      <c r="F8" s="52"/>
      <c r="G8" s="52"/>
      <c r="H8" s="52"/>
      <c r="I8" s="52"/>
      <c r="J8" s="59">
        <f t="shared" si="1"/>
        <v>0</v>
      </c>
      <c r="K8" s="55">
        <f>SUM(feb!H8 + mrt!K8 + apr!K8+ mei!L8+ J8)</f>
        <v>0</v>
      </c>
      <c r="L8" s="56">
        <f t="shared" si="0"/>
        <v>0</v>
      </c>
      <c r="M8" s="57">
        <f>SUM(feb!J8 + mrt!M8 + apr!M8+ mei!N8+ L8)</f>
        <v>0</v>
      </c>
    </row>
    <row r="9" spans="1:13" x14ac:dyDescent="0.2">
      <c r="A9" s="11" t="s">
        <v>69</v>
      </c>
      <c r="B9" s="52"/>
      <c r="C9" s="52"/>
      <c r="D9" s="52"/>
      <c r="E9" s="52"/>
      <c r="F9" s="52"/>
      <c r="G9" s="52">
        <v>55</v>
      </c>
      <c r="H9" s="52"/>
      <c r="I9" s="52">
        <v>48</v>
      </c>
      <c r="J9" s="59">
        <f t="shared" si="1"/>
        <v>2</v>
      </c>
      <c r="K9" s="55">
        <f>SUM(feb!H9 + mrt!K9 + apr!K9+ mei!L9+ J9)</f>
        <v>7</v>
      </c>
      <c r="L9" s="56">
        <f t="shared" si="0"/>
        <v>103</v>
      </c>
      <c r="M9" s="57">
        <f>SUM(feb!J9 + mrt!M9 + apr!M9+ mei!N9+ L9)</f>
        <v>659</v>
      </c>
    </row>
    <row r="10" spans="1:13" x14ac:dyDescent="0.2">
      <c r="A10" s="11" t="s">
        <v>5</v>
      </c>
      <c r="B10" s="52">
        <v>114</v>
      </c>
      <c r="C10" s="52">
        <v>128</v>
      </c>
      <c r="D10" s="52">
        <v>85</v>
      </c>
      <c r="E10" s="52">
        <v>90</v>
      </c>
      <c r="F10" s="52"/>
      <c r="G10" s="52"/>
      <c r="H10" s="52"/>
      <c r="I10" s="52"/>
      <c r="J10" s="59">
        <f t="shared" si="1"/>
        <v>2</v>
      </c>
      <c r="K10" s="55">
        <f>SUM(feb!H10 + mrt!K10 + apr!K10+ mei!L10+ J10)</f>
        <v>9</v>
      </c>
      <c r="L10" s="56">
        <f t="shared" si="0"/>
        <v>417</v>
      </c>
      <c r="M10" s="57">
        <f>SUM(feb!J10 + mrt!M10 + apr!M10+ mei!N10+ L10)</f>
        <v>1455</v>
      </c>
    </row>
    <row r="11" spans="1:13" x14ac:dyDescent="0.2">
      <c r="A11" s="11" t="s">
        <v>67</v>
      </c>
      <c r="B11" s="52"/>
      <c r="C11" s="52"/>
      <c r="D11" s="52">
        <v>137</v>
      </c>
      <c r="E11" s="52"/>
      <c r="F11" s="52"/>
      <c r="G11" s="52">
        <v>79</v>
      </c>
      <c r="H11" s="52"/>
      <c r="I11" s="52"/>
      <c r="J11" s="59">
        <f t="shared" si="1"/>
        <v>1</v>
      </c>
      <c r="K11" s="55">
        <f>SUM(feb!H11 + mrt!K11 + apr!K11+ mei!L11+ J11)</f>
        <v>14</v>
      </c>
      <c r="L11" s="56">
        <f t="shared" si="0"/>
        <v>216</v>
      </c>
      <c r="M11" s="57">
        <f>SUM(feb!J11 + mrt!M11 + apr!M11+ mei!N11+ L11)</f>
        <v>1279</v>
      </c>
    </row>
    <row r="12" spans="1:13" x14ac:dyDescent="0.2">
      <c r="A12" s="11" t="s">
        <v>51</v>
      </c>
      <c r="B12" s="52">
        <v>114</v>
      </c>
      <c r="C12" s="52">
        <v>128</v>
      </c>
      <c r="D12" s="52"/>
      <c r="E12" s="52"/>
      <c r="F12" s="52">
        <v>90</v>
      </c>
      <c r="G12" s="52">
        <v>122</v>
      </c>
      <c r="H12" s="52">
        <v>81</v>
      </c>
      <c r="I12" s="52">
        <v>75</v>
      </c>
      <c r="J12" s="59">
        <f t="shared" si="1"/>
        <v>3</v>
      </c>
      <c r="K12" s="55">
        <f>SUM(feb!H12 + mrt!K12 + apr!K12+ mei!L12+ J12)</f>
        <v>16</v>
      </c>
      <c r="L12" s="56">
        <f t="shared" si="0"/>
        <v>610</v>
      </c>
      <c r="M12" s="57">
        <f>SUM(feb!J12 + mrt!M12 + apr!M12+ mei!N12+ L12)</f>
        <v>2372</v>
      </c>
    </row>
    <row r="13" spans="1:13" x14ac:dyDescent="0.2">
      <c r="A13" s="11" t="s">
        <v>55</v>
      </c>
      <c r="B13" s="52"/>
      <c r="C13" s="52"/>
      <c r="D13" s="52"/>
      <c r="E13" s="52"/>
      <c r="F13" s="52">
        <v>90</v>
      </c>
      <c r="G13" s="52">
        <v>122</v>
      </c>
      <c r="H13" s="52">
        <v>83</v>
      </c>
      <c r="I13" s="52">
        <v>75</v>
      </c>
      <c r="J13" s="59">
        <f t="shared" si="1"/>
        <v>2</v>
      </c>
      <c r="K13" s="55">
        <f>SUM(feb!H13 + mrt!K13 + apr!K13+ mei!L13+ J13)</f>
        <v>11</v>
      </c>
      <c r="L13" s="56">
        <f t="shared" si="0"/>
        <v>370</v>
      </c>
      <c r="M13" s="57">
        <f>SUM(feb!J13 + mrt!M13 + apr!M13+ mei!N13+ L13)</f>
        <v>2277</v>
      </c>
    </row>
    <row r="14" spans="1:13" x14ac:dyDescent="0.2">
      <c r="A14" s="11" t="s">
        <v>52</v>
      </c>
      <c r="B14" s="52"/>
      <c r="C14" s="52"/>
      <c r="D14" s="52"/>
      <c r="E14" s="52">
        <v>80</v>
      </c>
      <c r="F14" s="52"/>
      <c r="G14" s="52">
        <v>79</v>
      </c>
      <c r="H14" s="52"/>
      <c r="I14" s="52">
        <v>83</v>
      </c>
      <c r="J14" s="59">
        <f t="shared" si="1"/>
        <v>3</v>
      </c>
      <c r="K14" s="55">
        <f>SUM(feb!H14 + mrt!K14 + apr!K14+ mei!L14+ J14)</f>
        <v>13</v>
      </c>
      <c r="L14" s="56">
        <f t="shared" si="0"/>
        <v>242</v>
      </c>
      <c r="M14" s="57">
        <f>SUM(feb!J14 + mrt!M14 + apr!M14+ mei!N14+ L14)</f>
        <v>927</v>
      </c>
    </row>
    <row r="15" spans="1:13" x14ac:dyDescent="0.2">
      <c r="A15" s="11" t="s">
        <v>60</v>
      </c>
      <c r="B15" s="52">
        <v>114</v>
      </c>
      <c r="C15" s="52">
        <v>128</v>
      </c>
      <c r="D15" s="52"/>
      <c r="E15" s="52"/>
      <c r="F15" s="52">
        <v>90</v>
      </c>
      <c r="G15" s="52">
        <v>122</v>
      </c>
      <c r="H15" s="52">
        <v>71</v>
      </c>
      <c r="I15" s="52">
        <v>75</v>
      </c>
      <c r="J15" s="59">
        <f t="shared" si="1"/>
        <v>3</v>
      </c>
      <c r="K15" s="55">
        <f>SUM(feb!H15 + mrt!K15 + apr!K15+ mei!L15+ J15)</f>
        <v>11</v>
      </c>
      <c r="L15" s="56">
        <f t="shared" si="0"/>
        <v>600</v>
      </c>
      <c r="M15" s="57">
        <f>SUM(feb!J15 + mrt!M15 + apr!M15+ mei!N15+ L15)</f>
        <v>2014</v>
      </c>
    </row>
    <row r="16" spans="1:13" x14ac:dyDescent="0.2">
      <c r="A16" s="11" t="s">
        <v>157</v>
      </c>
      <c r="B16" s="52"/>
      <c r="C16" s="52"/>
      <c r="D16" s="52"/>
      <c r="E16" s="52"/>
      <c r="F16" s="52"/>
      <c r="G16" s="52"/>
      <c r="H16" s="52"/>
      <c r="I16" s="52"/>
      <c r="J16" s="59">
        <f t="shared" si="1"/>
        <v>0</v>
      </c>
      <c r="K16" s="55">
        <f>SUM(feb!H16 + mrt!K16 + apr!K16+ mei!L16+ J16)</f>
        <v>0</v>
      </c>
      <c r="L16" s="56">
        <f t="shared" si="0"/>
        <v>0</v>
      </c>
      <c r="M16" s="57">
        <f>SUM(feb!J16 + mrt!M16 + apr!M16+ mei!N16+ L16)</f>
        <v>0</v>
      </c>
    </row>
    <row r="17" spans="1:13" x14ac:dyDescent="0.2">
      <c r="A17" s="11" t="s">
        <v>132</v>
      </c>
      <c r="B17" s="52">
        <v>72</v>
      </c>
      <c r="C17" s="52">
        <v>60</v>
      </c>
      <c r="D17" s="52">
        <v>120</v>
      </c>
      <c r="E17" s="52"/>
      <c r="F17" s="52">
        <v>90</v>
      </c>
      <c r="G17" s="52">
        <v>122</v>
      </c>
      <c r="H17" s="52">
        <v>74</v>
      </c>
      <c r="I17" s="52">
        <v>75</v>
      </c>
      <c r="J17" s="59">
        <f t="shared" si="1"/>
        <v>3</v>
      </c>
      <c r="K17" s="55">
        <f>SUM(feb!H17 + mrt!K17 + apr!K17+ mei!L17+ J17)</f>
        <v>14</v>
      </c>
      <c r="L17" s="56">
        <f t="shared" si="0"/>
        <v>613</v>
      </c>
      <c r="M17" s="57">
        <f>SUM(feb!J17 + mrt!M17 + apr!M17+ mei!N17+ L17)</f>
        <v>2248</v>
      </c>
    </row>
    <row r="18" spans="1:13" x14ac:dyDescent="0.2">
      <c r="A18" s="11" t="s">
        <v>75</v>
      </c>
      <c r="B18" s="52">
        <v>50</v>
      </c>
      <c r="C18" s="52">
        <v>50</v>
      </c>
      <c r="D18" s="52"/>
      <c r="E18" s="52"/>
      <c r="F18" s="52"/>
      <c r="G18" s="52"/>
      <c r="H18" s="52"/>
      <c r="I18" s="52"/>
      <c r="J18" s="59">
        <f t="shared" si="1"/>
        <v>1</v>
      </c>
      <c r="K18" s="55">
        <f>SUM(feb!H18 + mrt!K18 + apr!K18+ mei!L18+ J18)</f>
        <v>4</v>
      </c>
      <c r="L18" s="56">
        <f t="shared" si="0"/>
        <v>100</v>
      </c>
      <c r="M18" s="57">
        <f>SUM(feb!J18 + mrt!M18 + apr!M18+ mei!N18+ L18)</f>
        <v>543</v>
      </c>
    </row>
    <row r="19" spans="1:13" x14ac:dyDescent="0.2">
      <c r="A19" s="11" t="s">
        <v>108</v>
      </c>
      <c r="B19" s="52">
        <v>75</v>
      </c>
      <c r="C19" s="52"/>
      <c r="D19" s="52"/>
      <c r="E19" s="52"/>
      <c r="F19" s="52"/>
      <c r="G19" s="52"/>
      <c r="H19" s="52"/>
      <c r="I19" s="52"/>
      <c r="J19" s="59">
        <f t="shared" si="1"/>
        <v>0</v>
      </c>
      <c r="K19" s="55">
        <f>SUM(feb!H19 + mrt!K19 + apr!K19+ mei!L19+ J19)</f>
        <v>4</v>
      </c>
      <c r="L19" s="56">
        <f t="shared" si="0"/>
        <v>75</v>
      </c>
      <c r="M19" s="57">
        <f>SUM(feb!J19 + mrt!M19 + apr!M19+ mei!N19+ L19)</f>
        <v>442</v>
      </c>
    </row>
    <row r="20" spans="1:13" x14ac:dyDescent="0.2">
      <c r="A20" s="11" t="s">
        <v>6</v>
      </c>
      <c r="B20" s="52"/>
      <c r="C20" s="52"/>
      <c r="D20" s="52"/>
      <c r="E20" s="52"/>
      <c r="F20" s="52"/>
      <c r="G20" s="52"/>
      <c r="H20" s="52"/>
      <c r="I20" s="52"/>
      <c r="J20" s="59">
        <f t="shared" si="1"/>
        <v>0</v>
      </c>
      <c r="K20" s="55">
        <f>SUM(feb!H20 + mrt!K20 + apr!K20+ mei!L20+ J20)</f>
        <v>0</v>
      </c>
      <c r="L20" s="56">
        <f t="shared" si="0"/>
        <v>0</v>
      </c>
      <c r="M20" s="57">
        <f>SUM(feb!J20 + mrt!M20 + apr!M20+ mei!N20+ L20)</f>
        <v>0</v>
      </c>
    </row>
    <row r="21" spans="1:13" x14ac:dyDescent="0.2">
      <c r="A21" s="11" t="s">
        <v>81</v>
      </c>
      <c r="B21" s="52">
        <v>52</v>
      </c>
      <c r="C21" s="52"/>
      <c r="D21" s="52"/>
      <c r="E21" s="52"/>
      <c r="F21" s="52"/>
      <c r="G21" s="52"/>
      <c r="H21" s="52"/>
      <c r="I21" s="52"/>
      <c r="J21" s="59">
        <f t="shared" si="1"/>
        <v>0</v>
      </c>
      <c r="K21" s="55">
        <f>SUM(feb!H21 + mrt!K21 + apr!K21+ mei!L21+ J21)</f>
        <v>0</v>
      </c>
      <c r="L21" s="56">
        <f t="shared" si="0"/>
        <v>52</v>
      </c>
      <c r="M21" s="57">
        <f>SUM(feb!J21 + mrt!M21 + apr!M21+ mei!N21+ L21)</f>
        <v>56.5</v>
      </c>
    </row>
    <row r="22" spans="1:13" x14ac:dyDescent="0.2">
      <c r="A22" s="11" t="s">
        <v>93</v>
      </c>
      <c r="B22" s="52">
        <v>116</v>
      </c>
      <c r="C22" s="52"/>
      <c r="D22" s="52"/>
      <c r="E22" s="52"/>
      <c r="F22" s="52"/>
      <c r="G22" s="52"/>
      <c r="H22" s="52"/>
      <c r="I22" s="52"/>
      <c r="J22" s="59">
        <f t="shared" si="1"/>
        <v>0</v>
      </c>
      <c r="K22" s="55">
        <f>SUM(feb!H22 + mrt!K22 + apr!K22+ mei!L22+ J22)</f>
        <v>11</v>
      </c>
      <c r="L22" s="56">
        <f t="shared" si="0"/>
        <v>116</v>
      </c>
      <c r="M22" s="57">
        <f>SUM(feb!J22 + mrt!M22 + apr!M22+ mei!N22+ L22)</f>
        <v>1814</v>
      </c>
    </row>
    <row r="23" spans="1:13" x14ac:dyDescent="0.2">
      <c r="A23" s="11" t="s">
        <v>7</v>
      </c>
      <c r="B23" s="52">
        <v>75</v>
      </c>
      <c r="C23" s="52">
        <v>128</v>
      </c>
      <c r="D23" s="52"/>
      <c r="E23" s="52">
        <v>90</v>
      </c>
      <c r="F23" s="52">
        <v>126</v>
      </c>
      <c r="G23" s="52">
        <v>110</v>
      </c>
      <c r="H23" s="52">
        <v>81</v>
      </c>
      <c r="I23" s="52">
        <v>102</v>
      </c>
      <c r="J23" s="59">
        <f t="shared" si="1"/>
        <v>4</v>
      </c>
      <c r="K23" s="55">
        <f>SUM(feb!H23 + mrt!K23 + apr!K23+ mei!L23+ J23)</f>
        <v>20</v>
      </c>
      <c r="L23" s="56">
        <f t="shared" si="0"/>
        <v>712</v>
      </c>
      <c r="M23" s="57">
        <f>SUM(feb!J23 + mrt!M23 + apr!M23+ mei!N23+ L23)</f>
        <v>2962</v>
      </c>
    </row>
    <row r="24" spans="1:13" x14ac:dyDescent="0.2">
      <c r="A24" s="11" t="s">
        <v>98</v>
      </c>
      <c r="B24" s="52"/>
      <c r="C24" s="52"/>
      <c r="D24" s="52"/>
      <c r="E24" s="52"/>
      <c r="F24" s="52"/>
      <c r="G24" s="52"/>
      <c r="H24" s="52"/>
      <c r="I24" s="52"/>
      <c r="J24" s="59">
        <f t="shared" si="1"/>
        <v>0</v>
      </c>
      <c r="K24" s="55">
        <f>SUM(feb!H24 + mrt!K24 + apr!K24+ mei!L24+ J24)</f>
        <v>0</v>
      </c>
      <c r="L24" s="56">
        <f t="shared" si="0"/>
        <v>0</v>
      </c>
      <c r="M24" s="57">
        <f>SUM(feb!J24 + mrt!M24 + apr!M24+ mei!N24+ L24)</f>
        <v>0</v>
      </c>
    </row>
    <row r="25" spans="1:13" x14ac:dyDescent="0.2">
      <c r="A25" s="11" t="s">
        <v>30</v>
      </c>
      <c r="B25" s="52"/>
      <c r="C25" s="52"/>
      <c r="D25" s="52"/>
      <c r="E25" s="52"/>
      <c r="F25" s="52"/>
      <c r="G25" s="52"/>
      <c r="H25" s="52"/>
      <c r="I25" s="52"/>
      <c r="J25" s="59">
        <f t="shared" si="1"/>
        <v>0</v>
      </c>
      <c r="K25" s="55">
        <f>SUM(feb!H25 + mrt!K25 + apr!K25+ mei!L25+ J25)</f>
        <v>0</v>
      </c>
      <c r="L25" s="56">
        <f t="shared" si="0"/>
        <v>0</v>
      </c>
      <c r="M25" s="57">
        <f>SUM(feb!J25 + mrt!M25 + apr!M25+ mei!N25+ L25)</f>
        <v>0</v>
      </c>
    </row>
    <row r="26" spans="1:13" x14ac:dyDescent="0.2">
      <c r="A26" s="11" t="s">
        <v>114</v>
      </c>
      <c r="B26" s="52">
        <v>72</v>
      </c>
      <c r="C26" s="52">
        <v>60</v>
      </c>
      <c r="D26" s="52">
        <v>120</v>
      </c>
      <c r="E26" s="52"/>
      <c r="F26" s="52"/>
      <c r="G26" s="52">
        <v>79</v>
      </c>
      <c r="H26" s="52">
        <v>126</v>
      </c>
      <c r="I26" s="52">
        <v>70</v>
      </c>
      <c r="J26" s="59">
        <f t="shared" si="1"/>
        <v>3</v>
      </c>
      <c r="K26" s="55">
        <f>SUM(feb!H26 + mrt!K26 + apr!K26+ mei!L26+ J26)</f>
        <v>16</v>
      </c>
      <c r="L26" s="56">
        <f t="shared" si="0"/>
        <v>527</v>
      </c>
      <c r="M26" s="57">
        <f>SUM(feb!J26 + mrt!M26 + apr!M26+ mei!N26+ L26)</f>
        <v>2384</v>
      </c>
    </row>
    <row r="27" spans="1:13" x14ac:dyDescent="0.2">
      <c r="A27" s="11" t="s">
        <v>76</v>
      </c>
      <c r="B27" s="52"/>
      <c r="C27" s="52"/>
      <c r="D27" s="52"/>
      <c r="E27" s="52"/>
      <c r="F27" s="52"/>
      <c r="G27" s="52">
        <v>79</v>
      </c>
      <c r="H27" s="52"/>
      <c r="I27" s="52"/>
      <c r="J27" s="59">
        <f t="shared" si="1"/>
        <v>1</v>
      </c>
      <c r="K27" s="55">
        <f>SUM(feb!H27 + mrt!K27 + apr!K27+ mei!L27+ J27)</f>
        <v>7</v>
      </c>
      <c r="L27" s="56">
        <f t="shared" si="0"/>
        <v>79</v>
      </c>
      <c r="M27" s="57">
        <f>SUM(feb!J27 + mrt!M27 + apr!M27+ mei!N27+ L27)</f>
        <v>548</v>
      </c>
    </row>
    <row r="28" spans="1:13" x14ac:dyDescent="0.2">
      <c r="A28" s="11" t="s">
        <v>77</v>
      </c>
      <c r="B28" s="52">
        <v>50</v>
      </c>
      <c r="C28" s="52"/>
      <c r="D28" s="52">
        <v>120</v>
      </c>
      <c r="E28" s="52"/>
      <c r="F28" s="52"/>
      <c r="G28" s="52"/>
      <c r="H28" s="52"/>
      <c r="I28" s="52">
        <v>70</v>
      </c>
      <c r="J28" s="59">
        <f t="shared" si="1"/>
        <v>1</v>
      </c>
      <c r="K28" s="55">
        <f>SUM(feb!H28 + mrt!K28 + apr!K28+ mei!L28+ J28)</f>
        <v>13</v>
      </c>
      <c r="L28" s="56">
        <f t="shared" si="0"/>
        <v>240</v>
      </c>
      <c r="M28" s="57">
        <f>SUM(feb!J28 + mrt!M28 + apr!M28+ mei!N28+ L28)</f>
        <v>1946</v>
      </c>
    </row>
    <row r="29" spans="1:13" x14ac:dyDescent="0.2">
      <c r="A29" s="11" t="s">
        <v>8</v>
      </c>
      <c r="B29" s="52"/>
      <c r="C29" s="52"/>
      <c r="D29" s="52">
        <v>120</v>
      </c>
      <c r="E29" s="52"/>
      <c r="F29" s="52">
        <v>90</v>
      </c>
      <c r="G29" s="52">
        <v>122</v>
      </c>
      <c r="H29" s="52">
        <v>60</v>
      </c>
      <c r="I29" s="52">
        <v>75</v>
      </c>
      <c r="J29" s="59">
        <f t="shared" si="1"/>
        <v>2</v>
      </c>
      <c r="K29" s="55">
        <f>SUM(feb!H29 + mrt!K29 + apr!K29+ mei!L29+ J29)</f>
        <v>14</v>
      </c>
      <c r="L29" s="56">
        <f t="shared" si="0"/>
        <v>467</v>
      </c>
      <c r="M29" s="57">
        <f>SUM(feb!J29 + mrt!M29 + apr!M29+ mei!N29+ L29)</f>
        <v>2366</v>
      </c>
    </row>
    <row r="30" spans="1:13" x14ac:dyDescent="0.2">
      <c r="A30" s="11" t="s">
        <v>9</v>
      </c>
      <c r="B30" s="52"/>
      <c r="C30" s="52"/>
      <c r="D30" s="52"/>
      <c r="E30" s="52">
        <v>54</v>
      </c>
      <c r="F30" s="52"/>
      <c r="G30" s="52">
        <v>55</v>
      </c>
      <c r="H30" s="52"/>
      <c r="I30" s="52"/>
      <c r="J30" s="59">
        <f t="shared" si="1"/>
        <v>2</v>
      </c>
      <c r="K30" s="55">
        <f>SUM(feb!H30 + mrt!K30 + apr!K30+ mei!L30+ J30)</f>
        <v>7</v>
      </c>
      <c r="L30" s="56">
        <f t="shared" si="0"/>
        <v>109</v>
      </c>
      <c r="M30" s="57">
        <f>SUM(feb!J30 + mrt!M30 + apr!M30+ mei!N30+ L30)</f>
        <v>703</v>
      </c>
    </row>
    <row r="31" spans="1:13" x14ac:dyDescent="0.2">
      <c r="A31" s="11" t="s">
        <v>159</v>
      </c>
      <c r="B31" s="52"/>
      <c r="C31" s="52"/>
      <c r="D31" s="52"/>
      <c r="E31" s="52"/>
      <c r="F31" s="52"/>
      <c r="G31" s="52"/>
      <c r="H31" s="52"/>
      <c r="I31" s="52"/>
      <c r="J31" s="59">
        <f t="shared" si="1"/>
        <v>0</v>
      </c>
      <c r="K31" s="55">
        <f>SUM(feb!H31 + mrt!K31 + apr!K31+ mei!L31+ J31)</f>
        <v>8</v>
      </c>
      <c r="L31" s="56">
        <f t="shared" si="0"/>
        <v>0</v>
      </c>
      <c r="M31" s="57">
        <f>SUM(feb!J31 + mrt!M31 + apr!M31+ mei!N31+ L31)</f>
        <v>764</v>
      </c>
    </row>
    <row r="32" spans="1:13" x14ac:dyDescent="0.2">
      <c r="A32" s="11" t="s">
        <v>10</v>
      </c>
      <c r="B32" s="52">
        <v>117</v>
      </c>
      <c r="C32" s="52">
        <v>80</v>
      </c>
      <c r="D32" s="52">
        <v>137</v>
      </c>
      <c r="E32" s="52">
        <v>90</v>
      </c>
      <c r="F32" s="52"/>
      <c r="G32" s="52"/>
      <c r="H32" s="52">
        <v>120</v>
      </c>
      <c r="I32" s="52">
        <v>83</v>
      </c>
      <c r="J32" s="59">
        <f t="shared" si="1"/>
        <v>3</v>
      </c>
      <c r="K32" s="55">
        <f>SUM(feb!H32 + mrt!K32 + apr!K32+ mei!L32+ J32)</f>
        <v>17</v>
      </c>
      <c r="L32" s="56">
        <f t="shared" si="0"/>
        <v>627</v>
      </c>
      <c r="M32" s="57">
        <f>SUM(feb!J32 + mrt!M32 + apr!M32+ mei!N32+ L32)</f>
        <v>3049</v>
      </c>
    </row>
    <row r="33" spans="1:13" x14ac:dyDescent="0.2">
      <c r="A33" s="11" t="s">
        <v>117</v>
      </c>
      <c r="B33" s="52"/>
      <c r="C33" s="52"/>
      <c r="D33" s="52">
        <v>89</v>
      </c>
      <c r="E33" s="52"/>
      <c r="F33" s="52">
        <v>116</v>
      </c>
      <c r="G33" s="52">
        <v>68</v>
      </c>
      <c r="H33" s="52">
        <v>94</v>
      </c>
      <c r="I33" s="52">
        <v>60</v>
      </c>
      <c r="J33" s="59">
        <f t="shared" si="1"/>
        <v>2</v>
      </c>
      <c r="K33" s="55">
        <f>SUM(feb!H33 + mrt!K33 + apr!K33+ mei!L33+ J33)</f>
        <v>7</v>
      </c>
      <c r="L33" s="56">
        <f t="shared" si="0"/>
        <v>427</v>
      </c>
      <c r="M33" s="57">
        <f>SUM(feb!J33 + mrt!M33 + apr!M33+ mei!N33+ L33)</f>
        <v>1082</v>
      </c>
    </row>
    <row r="34" spans="1:13" x14ac:dyDescent="0.2">
      <c r="A34" s="22" t="s">
        <v>90</v>
      </c>
      <c r="B34" s="52"/>
      <c r="C34" s="52">
        <v>80</v>
      </c>
      <c r="D34" s="52">
        <v>89</v>
      </c>
      <c r="E34" s="52">
        <v>90</v>
      </c>
      <c r="F34" s="52">
        <v>116</v>
      </c>
      <c r="G34" s="52">
        <v>110</v>
      </c>
      <c r="H34" s="52">
        <v>52</v>
      </c>
      <c r="I34" s="52">
        <v>61</v>
      </c>
      <c r="J34" s="59">
        <f t="shared" si="1"/>
        <v>4</v>
      </c>
      <c r="K34" s="55">
        <f>SUM(feb!H34 + mrt!K34 + apr!K34+ mei!L34+ J34)</f>
        <v>15</v>
      </c>
      <c r="L34" s="56">
        <f t="shared" si="0"/>
        <v>598</v>
      </c>
      <c r="M34" s="57">
        <f>SUM(feb!J34 + mrt!M34 + apr!M34+ mei!N34+ L34)</f>
        <v>2245</v>
      </c>
    </row>
    <row r="35" spans="1:13" x14ac:dyDescent="0.2">
      <c r="A35" s="22" t="s">
        <v>107</v>
      </c>
      <c r="B35" s="52">
        <v>52</v>
      </c>
      <c r="C35" s="52">
        <v>48</v>
      </c>
      <c r="D35" s="52"/>
      <c r="E35" s="52"/>
      <c r="F35" s="52"/>
      <c r="G35" s="52"/>
      <c r="H35" s="52"/>
      <c r="I35" s="52"/>
      <c r="J35" s="59">
        <f t="shared" si="1"/>
        <v>1</v>
      </c>
      <c r="K35" s="55">
        <f>SUM(feb!H35 + mrt!K35 + apr!K35+ mei!L35+ J35)</f>
        <v>1</v>
      </c>
      <c r="L35" s="56">
        <f t="shared" si="0"/>
        <v>100</v>
      </c>
      <c r="M35" s="57">
        <f>SUM(feb!J35 + mrt!M35 + apr!M35+ mei!N35+ L35)</f>
        <v>162</v>
      </c>
    </row>
    <row r="36" spans="1:13" x14ac:dyDescent="0.2">
      <c r="A36" s="22" t="s">
        <v>109</v>
      </c>
      <c r="B36" s="52">
        <v>126</v>
      </c>
      <c r="C36" s="52"/>
      <c r="D36" s="52">
        <v>154</v>
      </c>
      <c r="E36" s="52"/>
      <c r="F36" s="52"/>
      <c r="G36" s="52"/>
      <c r="H36" s="52"/>
      <c r="I36" s="52"/>
      <c r="J36" s="59">
        <f t="shared" si="1"/>
        <v>0</v>
      </c>
      <c r="K36" s="55">
        <f>SUM(feb!H36 + mrt!K36 + apr!K36+ mei!L36+ J36)</f>
        <v>6</v>
      </c>
      <c r="L36" s="56">
        <f t="shared" ref="L36:L67" si="2">SUM(B36:I36)</f>
        <v>280</v>
      </c>
      <c r="M36" s="57">
        <f>SUM(feb!J36 + mrt!M36 + apr!M36+ mei!N36+ L36)</f>
        <v>860</v>
      </c>
    </row>
    <row r="37" spans="1:13" x14ac:dyDescent="0.2">
      <c r="A37" s="22" t="s">
        <v>119</v>
      </c>
      <c r="B37" s="52"/>
      <c r="C37" s="52">
        <v>80</v>
      </c>
      <c r="D37" s="52">
        <v>89</v>
      </c>
      <c r="E37" s="52"/>
      <c r="F37" s="52"/>
      <c r="G37" s="52"/>
      <c r="H37" s="52"/>
      <c r="I37" s="52"/>
      <c r="J37" s="59">
        <f t="shared" si="1"/>
        <v>1</v>
      </c>
      <c r="K37" s="55">
        <f>SUM(feb!H37 + mrt!K37 + apr!K37+ mei!L37+ J37)</f>
        <v>4</v>
      </c>
      <c r="L37" s="56">
        <f t="shared" si="2"/>
        <v>169</v>
      </c>
      <c r="M37" s="57">
        <f>SUM(feb!J37 + mrt!M37 + apr!M37+ mei!N37+ L37)</f>
        <v>1128</v>
      </c>
    </row>
    <row r="38" spans="1:13" x14ac:dyDescent="0.2">
      <c r="A38" s="22" t="s">
        <v>131</v>
      </c>
      <c r="B38" s="52"/>
      <c r="C38" s="52"/>
      <c r="D38" s="52"/>
      <c r="E38" s="52"/>
      <c r="F38" s="52">
        <v>90</v>
      </c>
      <c r="G38" s="52">
        <v>122</v>
      </c>
      <c r="H38" s="52">
        <v>58</v>
      </c>
      <c r="I38" s="52"/>
      <c r="J38" s="59">
        <f t="shared" si="1"/>
        <v>1</v>
      </c>
      <c r="K38" s="55">
        <f>SUM(feb!H38 + mrt!K38 + apr!K38+ mei!L38+ J38)</f>
        <v>10</v>
      </c>
      <c r="L38" s="56">
        <f t="shared" si="2"/>
        <v>270</v>
      </c>
      <c r="M38" s="57">
        <f>SUM(feb!J38 + mrt!M38 + apr!M38+ mei!N38+ L38)</f>
        <v>1419</v>
      </c>
    </row>
    <row r="39" spans="1:13" x14ac:dyDescent="0.2">
      <c r="A39" s="22" t="s">
        <v>82</v>
      </c>
      <c r="B39" s="52"/>
      <c r="C39" s="52"/>
      <c r="D39" s="52"/>
      <c r="E39" s="52"/>
      <c r="F39" s="52"/>
      <c r="G39" s="52"/>
      <c r="H39" s="52"/>
      <c r="I39" s="52"/>
      <c r="J39" s="59">
        <f t="shared" si="1"/>
        <v>0</v>
      </c>
      <c r="K39" s="55">
        <f>SUM(feb!H39 + mrt!K39 + apr!K39+ mei!L39+ J39)</f>
        <v>0</v>
      </c>
      <c r="L39" s="56">
        <f t="shared" si="2"/>
        <v>0</v>
      </c>
      <c r="M39" s="57">
        <f>SUM(feb!J39 + mrt!M39 + apr!M39+ mei!N39+ L39)</f>
        <v>0</v>
      </c>
    </row>
    <row r="40" spans="1:13" x14ac:dyDescent="0.2">
      <c r="A40" s="22" t="s">
        <v>103</v>
      </c>
      <c r="B40" s="52"/>
      <c r="C40" s="52">
        <v>80</v>
      </c>
      <c r="D40" s="52">
        <v>120</v>
      </c>
      <c r="E40" s="52"/>
      <c r="F40" s="52"/>
      <c r="G40" s="52">
        <v>79</v>
      </c>
      <c r="H40" s="52"/>
      <c r="I40" s="52">
        <v>70</v>
      </c>
      <c r="J40" s="59">
        <f t="shared" si="1"/>
        <v>3</v>
      </c>
      <c r="K40" s="55">
        <f>SUM(feb!H40 + mrt!K40 + apr!K40+ mei!L40+ J40)</f>
        <v>12</v>
      </c>
      <c r="L40" s="56">
        <f t="shared" si="2"/>
        <v>349</v>
      </c>
      <c r="M40" s="57">
        <f>SUM(feb!J40 + mrt!M40 + apr!M40+ mei!N40+ L40)</f>
        <v>1847</v>
      </c>
    </row>
    <row r="41" spans="1:13" x14ac:dyDescent="0.2">
      <c r="A41" s="11" t="s">
        <v>11</v>
      </c>
      <c r="B41" s="52"/>
      <c r="C41" s="52"/>
      <c r="D41" s="52"/>
      <c r="E41" s="52"/>
      <c r="F41" s="52"/>
      <c r="G41" s="52"/>
      <c r="H41" s="52"/>
      <c r="I41" s="52"/>
      <c r="J41" s="59">
        <f t="shared" si="1"/>
        <v>0</v>
      </c>
      <c r="K41" s="55">
        <f>SUM(feb!H41 + mrt!K41 + apr!K41+ mei!L41+ J41)</f>
        <v>0</v>
      </c>
      <c r="L41" s="56">
        <f t="shared" si="2"/>
        <v>0</v>
      </c>
      <c r="M41" s="57">
        <f>SUM(feb!J41 + mrt!M41 + apr!M41+ mei!N41+ L41)</f>
        <v>0</v>
      </c>
    </row>
    <row r="42" spans="1:13" x14ac:dyDescent="0.2">
      <c r="A42" s="11" t="s">
        <v>87</v>
      </c>
      <c r="B42" s="52"/>
      <c r="C42" s="52"/>
      <c r="D42" s="52"/>
      <c r="E42" s="52">
        <v>54</v>
      </c>
      <c r="F42" s="52"/>
      <c r="G42" s="52">
        <v>55</v>
      </c>
      <c r="H42" s="52"/>
      <c r="I42" s="52">
        <v>48</v>
      </c>
      <c r="J42" s="59">
        <f t="shared" si="1"/>
        <v>3</v>
      </c>
      <c r="K42" s="55">
        <f>SUM(feb!H42 + mrt!K42 + apr!K42+ mei!L42+ J42)</f>
        <v>10</v>
      </c>
      <c r="L42" s="56">
        <f t="shared" si="2"/>
        <v>157</v>
      </c>
      <c r="M42" s="57">
        <f>SUM(feb!J42 + mrt!M42 + apr!M42+ mei!N42+ L42)</f>
        <v>534</v>
      </c>
    </row>
    <row r="43" spans="1:13" x14ac:dyDescent="0.2">
      <c r="A43" s="11" t="s">
        <v>12</v>
      </c>
      <c r="B43" s="52"/>
      <c r="C43" s="52"/>
      <c r="D43" s="52"/>
      <c r="E43" s="52"/>
      <c r="F43" s="52"/>
      <c r="G43" s="52"/>
      <c r="H43" s="52"/>
      <c r="I43" s="52">
        <v>48</v>
      </c>
      <c r="J43" s="59">
        <f t="shared" si="1"/>
        <v>1</v>
      </c>
      <c r="K43" s="55">
        <f>SUM(feb!H43 + mrt!K43 + apr!K43+ mei!L43+ J43)</f>
        <v>3</v>
      </c>
      <c r="L43" s="56">
        <f t="shared" si="2"/>
        <v>48</v>
      </c>
      <c r="M43" s="57">
        <f>SUM(feb!J43 + mrt!M43 + apr!M43+ mei!N43+ L43)</f>
        <v>395</v>
      </c>
    </row>
    <row r="44" spans="1:13" x14ac:dyDescent="0.2">
      <c r="A44" s="11" t="s">
        <v>58</v>
      </c>
      <c r="B44" s="52">
        <v>79</v>
      </c>
      <c r="C44" s="52">
        <v>48</v>
      </c>
      <c r="D44" s="52"/>
      <c r="E44" s="52"/>
      <c r="F44" s="52">
        <v>110</v>
      </c>
      <c r="G44" s="52"/>
      <c r="H44" s="52">
        <v>126</v>
      </c>
      <c r="I44" s="52">
        <v>48</v>
      </c>
      <c r="J44" s="59">
        <f t="shared" si="1"/>
        <v>2</v>
      </c>
      <c r="K44" s="55">
        <f>SUM(feb!H44 + mrt!K44 + apr!K44+ mei!L44+ J44)</f>
        <v>13</v>
      </c>
      <c r="L44" s="56">
        <f t="shared" si="2"/>
        <v>411</v>
      </c>
      <c r="M44" s="57">
        <f>SUM(feb!J44 + mrt!M44 + apr!M44+ mei!N44+ L44)</f>
        <v>1992</v>
      </c>
    </row>
    <row r="45" spans="1:13" x14ac:dyDescent="0.2">
      <c r="A45" s="11" t="s">
        <v>129</v>
      </c>
      <c r="B45" s="52"/>
      <c r="C45" s="52">
        <v>80</v>
      </c>
      <c r="D45" s="52"/>
      <c r="E45" s="52"/>
      <c r="F45" s="52">
        <v>90</v>
      </c>
      <c r="G45" s="52">
        <v>122</v>
      </c>
      <c r="H45" s="52">
        <v>81</v>
      </c>
      <c r="I45" s="52">
        <v>75</v>
      </c>
      <c r="J45" s="59">
        <f t="shared" si="1"/>
        <v>3</v>
      </c>
      <c r="K45" s="55">
        <f>SUM(feb!H45 + mrt!K45 + apr!K45+ mei!L45+ J45)</f>
        <v>8</v>
      </c>
      <c r="L45" s="56">
        <f t="shared" si="2"/>
        <v>448</v>
      </c>
      <c r="M45" s="57">
        <f>SUM(feb!J45 + mrt!M45 + apr!M45+ mei!N45+ L45)</f>
        <v>1891</v>
      </c>
    </row>
    <row r="46" spans="1:13" x14ac:dyDescent="0.2">
      <c r="A46" s="11" t="s">
        <v>91</v>
      </c>
      <c r="B46" s="52"/>
      <c r="C46" s="52">
        <v>80</v>
      </c>
      <c r="D46" s="52">
        <v>89</v>
      </c>
      <c r="E46" s="52"/>
      <c r="F46" s="52"/>
      <c r="G46" s="52"/>
      <c r="H46" s="52"/>
      <c r="I46" s="52">
        <v>83</v>
      </c>
      <c r="J46" s="59">
        <f t="shared" si="1"/>
        <v>2</v>
      </c>
      <c r="K46" s="55">
        <f>SUM(feb!H46 + mrt!K46 + apr!K46+ mei!L46+ J46)</f>
        <v>6</v>
      </c>
      <c r="L46" s="56">
        <f t="shared" si="2"/>
        <v>252</v>
      </c>
      <c r="M46" s="57">
        <f>SUM(feb!J46 + mrt!M46 + apr!M46+ mei!N46+ L46)</f>
        <v>1312</v>
      </c>
    </row>
    <row r="47" spans="1:13" x14ac:dyDescent="0.2">
      <c r="A47" s="11" t="s">
        <v>130</v>
      </c>
      <c r="B47" s="52"/>
      <c r="C47" s="52"/>
      <c r="D47" s="52"/>
      <c r="E47" s="52"/>
      <c r="F47" s="52"/>
      <c r="G47" s="52"/>
      <c r="H47" s="52"/>
      <c r="I47" s="52"/>
      <c r="J47" s="59">
        <f t="shared" si="1"/>
        <v>0</v>
      </c>
      <c r="K47" s="55">
        <f>SUM(feb!H47 + mrt!K47 + apr!K47+ mei!L47+ J47)</f>
        <v>0</v>
      </c>
      <c r="L47" s="56">
        <f t="shared" si="2"/>
        <v>0</v>
      </c>
      <c r="M47" s="57">
        <f>SUM(feb!J47 + mrt!M47 + apr!M47+ mei!N47+ L47)</f>
        <v>0</v>
      </c>
    </row>
    <row r="48" spans="1:13" x14ac:dyDescent="0.2">
      <c r="A48" s="11" t="s">
        <v>29</v>
      </c>
      <c r="B48" s="52"/>
      <c r="C48" s="52"/>
      <c r="D48" s="52"/>
      <c r="E48" s="52"/>
      <c r="F48" s="52"/>
      <c r="G48" s="52"/>
      <c r="H48" s="52"/>
      <c r="I48" s="52"/>
      <c r="J48" s="59">
        <f t="shared" si="1"/>
        <v>0</v>
      </c>
      <c r="K48" s="55">
        <f>SUM(feb!H48 + mrt!K48 + apr!K48+ mei!L48+ J48)</f>
        <v>4</v>
      </c>
      <c r="L48" s="56">
        <f t="shared" si="2"/>
        <v>0</v>
      </c>
      <c r="M48" s="57">
        <f>SUM(feb!J48 + mrt!M48 + apr!M48+ mei!N48+ L48)</f>
        <v>632</v>
      </c>
    </row>
    <row r="49" spans="1:13" x14ac:dyDescent="0.2">
      <c r="A49" s="11" t="s">
        <v>73</v>
      </c>
      <c r="B49" s="52"/>
      <c r="C49" s="52"/>
      <c r="D49" s="52"/>
      <c r="E49" s="52"/>
      <c r="F49" s="52"/>
      <c r="G49" s="52"/>
      <c r="H49" s="52"/>
      <c r="I49" s="52"/>
      <c r="J49" s="59">
        <f t="shared" si="1"/>
        <v>0</v>
      </c>
      <c r="K49" s="55">
        <f>SUM(feb!H49 + mrt!K49 + apr!K49+ mei!L49+ J49)</f>
        <v>0</v>
      </c>
      <c r="L49" s="56">
        <f t="shared" si="2"/>
        <v>0</v>
      </c>
      <c r="M49" s="57">
        <f>SUM(feb!J49 + mrt!M49 + apr!M49+ mei!N49+ L49)</f>
        <v>0</v>
      </c>
    </row>
    <row r="50" spans="1:13" x14ac:dyDescent="0.2">
      <c r="A50" s="11" t="s">
        <v>13</v>
      </c>
      <c r="B50" s="52"/>
      <c r="C50" s="52"/>
      <c r="D50" s="52"/>
      <c r="E50" s="52"/>
      <c r="F50" s="52"/>
      <c r="G50" s="52"/>
      <c r="H50" s="52"/>
      <c r="I50" s="52"/>
      <c r="J50" s="59">
        <f t="shared" si="1"/>
        <v>0</v>
      </c>
      <c r="K50" s="55">
        <f>SUM(feb!H50 + mrt!K50 + apr!K50+ mei!L50+ J50)</f>
        <v>0</v>
      </c>
      <c r="L50" s="56">
        <f t="shared" si="2"/>
        <v>0</v>
      </c>
      <c r="M50" s="57">
        <f>SUM(feb!J50 + mrt!M50 + apr!M50+ mei!N50+ L50)</f>
        <v>0</v>
      </c>
    </row>
    <row r="51" spans="1:13" x14ac:dyDescent="0.2">
      <c r="A51" s="11" t="s">
        <v>89</v>
      </c>
      <c r="B51" s="52">
        <v>114</v>
      </c>
      <c r="C51" s="52">
        <v>128</v>
      </c>
      <c r="D51" s="52">
        <v>85</v>
      </c>
      <c r="E51" s="52">
        <v>80</v>
      </c>
      <c r="F51" s="52"/>
      <c r="G51" s="52">
        <v>79</v>
      </c>
      <c r="H51" s="52">
        <v>126</v>
      </c>
      <c r="I51" s="52">
        <v>83</v>
      </c>
      <c r="J51" s="59">
        <f t="shared" si="1"/>
        <v>4</v>
      </c>
      <c r="K51" s="55">
        <f>SUM(feb!H51 + mrt!K51 + apr!K51+ mei!L51+ J51)</f>
        <v>14</v>
      </c>
      <c r="L51" s="56">
        <f t="shared" si="2"/>
        <v>695</v>
      </c>
      <c r="M51" s="57">
        <f>SUM(feb!J51 + mrt!M51 + apr!M51+ mei!N51+ L51)</f>
        <v>2183</v>
      </c>
    </row>
    <row r="52" spans="1:13" x14ac:dyDescent="0.2">
      <c r="A52" s="11" t="s">
        <v>14</v>
      </c>
      <c r="B52" s="52">
        <v>117</v>
      </c>
      <c r="C52" s="52">
        <v>80</v>
      </c>
      <c r="D52" s="52">
        <v>105</v>
      </c>
      <c r="E52" s="52">
        <v>90</v>
      </c>
      <c r="F52" s="52">
        <v>126</v>
      </c>
      <c r="G52" s="52">
        <v>110</v>
      </c>
      <c r="H52" s="52">
        <v>94</v>
      </c>
      <c r="I52" s="52">
        <v>102</v>
      </c>
      <c r="J52" s="59">
        <f t="shared" si="1"/>
        <v>4</v>
      </c>
      <c r="K52" s="55">
        <f>SUM(feb!H52 + mrt!K52 + apr!K52+ mei!L52+ J52)</f>
        <v>21</v>
      </c>
      <c r="L52" s="56">
        <f t="shared" si="2"/>
        <v>824</v>
      </c>
      <c r="M52" s="57">
        <f>SUM(feb!J52 + mrt!M52 + apr!M52+ mei!N52+ L52)</f>
        <v>2999</v>
      </c>
    </row>
    <row r="53" spans="1:13" x14ac:dyDescent="0.2">
      <c r="A53" s="11" t="s">
        <v>61</v>
      </c>
      <c r="B53" s="52">
        <v>75</v>
      </c>
      <c r="C53" s="52"/>
      <c r="D53" s="52"/>
      <c r="E53" s="52"/>
      <c r="F53" s="52"/>
      <c r="G53" s="52"/>
      <c r="H53" s="52"/>
      <c r="I53" s="52">
        <v>48</v>
      </c>
      <c r="J53" s="59">
        <f t="shared" si="1"/>
        <v>1</v>
      </c>
      <c r="K53" s="55">
        <f>SUM(feb!H53 + mrt!K53 + apr!K53+ mei!L53+ J53)</f>
        <v>11</v>
      </c>
      <c r="L53" s="56">
        <f t="shared" si="2"/>
        <v>123</v>
      </c>
      <c r="M53" s="57">
        <f>SUM(feb!J53 + mrt!M53 + apr!M53+ mei!N53+ L53)</f>
        <v>1088</v>
      </c>
    </row>
    <row r="54" spans="1:13" x14ac:dyDescent="0.2">
      <c r="A54" s="11" t="s">
        <v>15</v>
      </c>
      <c r="B54" s="52"/>
      <c r="C54" s="52"/>
      <c r="D54" s="52"/>
      <c r="E54" s="52">
        <v>54</v>
      </c>
      <c r="F54" s="52"/>
      <c r="G54" s="52">
        <v>55</v>
      </c>
      <c r="H54" s="52"/>
      <c r="I54" s="52">
        <v>48</v>
      </c>
      <c r="J54" s="59">
        <f t="shared" si="1"/>
        <v>3</v>
      </c>
      <c r="K54" s="55">
        <f>SUM(feb!H54 + mrt!K54 + apr!K54+ mei!L54+ J54)</f>
        <v>6</v>
      </c>
      <c r="L54" s="56">
        <f t="shared" si="2"/>
        <v>157</v>
      </c>
      <c r="M54" s="57">
        <f>SUM(feb!J54 + mrt!M54 + apr!M54+ mei!N54+ L54)</f>
        <v>314</v>
      </c>
    </row>
    <row r="55" spans="1:13" x14ac:dyDescent="0.2">
      <c r="A55" s="11" t="s">
        <v>16</v>
      </c>
      <c r="B55" s="52"/>
      <c r="C55" s="52"/>
      <c r="D55" s="52"/>
      <c r="E55" s="52"/>
      <c r="F55" s="52"/>
      <c r="G55" s="52">
        <v>79</v>
      </c>
      <c r="H55" s="52"/>
      <c r="I55" s="52"/>
      <c r="J55" s="59">
        <f t="shared" si="1"/>
        <v>1</v>
      </c>
      <c r="K55" s="55">
        <f>SUM(feb!H55 + mrt!K55 + apr!K55+ mei!L55+ J55)</f>
        <v>1</v>
      </c>
      <c r="L55" s="56">
        <f t="shared" si="2"/>
        <v>79</v>
      </c>
      <c r="M55" s="57">
        <f>SUM(feb!J55 + mrt!M55 + apr!M55+ mei!N55+ L55)</f>
        <v>79</v>
      </c>
    </row>
    <row r="56" spans="1:13" x14ac:dyDescent="0.2">
      <c r="A56" s="11" t="s">
        <v>56</v>
      </c>
      <c r="B56" s="52">
        <v>114</v>
      </c>
      <c r="C56" s="52">
        <v>128</v>
      </c>
      <c r="D56" s="52"/>
      <c r="E56" s="52"/>
      <c r="F56" s="52"/>
      <c r="G56" s="52"/>
      <c r="H56" s="52"/>
      <c r="I56" s="52">
        <v>83</v>
      </c>
      <c r="J56" s="59">
        <f t="shared" si="1"/>
        <v>2</v>
      </c>
      <c r="K56" s="55">
        <f>SUM(feb!H56 + mrt!K56 + apr!K56+ mei!L56+ J56)</f>
        <v>12</v>
      </c>
      <c r="L56" s="56">
        <f t="shared" si="2"/>
        <v>325</v>
      </c>
      <c r="M56" s="57">
        <f>SUM(feb!J56 + mrt!M56 + apr!M56+ mei!N56+ L56)</f>
        <v>1469</v>
      </c>
    </row>
    <row r="57" spans="1:13" x14ac:dyDescent="0.2">
      <c r="A57" s="11" t="s">
        <v>28</v>
      </c>
      <c r="B57" s="52"/>
      <c r="C57" s="52"/>
      <c r="D57" s="52"/>
      <c r="E57" s="52"/>
      <c r="F57" s="52"/>
      <c r="G57" s="52"/>
      <c r="H57" s="52"/>
      <c r="I57" s="52"/>
      <c r="J57" s="59">
        <f t="shared" si="1"/>
        <v>0</v>
      </c>
      <c r="K57" s="55">
        <f>SUM(feb!H57 + mrt!K57 + apr!K57+ mei!L57+ J57)</f>
        <v>0</v>
      </c>
      <c r="L57" s="56">
        <f t="shared" si="2"/>
        <v>0</v>
      </c>
      <c r="M57" s="57">
        <f>SUM(feb!J57 + mrt!M57 + apr!M57+ mei!N57+ L57)</f>
        <v>0</v>
      </c>
    </row>
    <row r="58" spans="1:13" x14ac:dyDescent="0.2">
      <c r="A58" s="11" t="s">
        <v>96</v>
      </c>
      <c r="B58" s="52">
        <v>128</v>
      </c>
      <c r="C58" s="52"/>
      <c r="D58" s="52"/>
      <c r="E58" s="52"/>
      <c r="F58" s="52">
        <v>90</v>
      </c>
      <c r="G58" s="52">
        <v>122</v>
      </c>
      <c r="H58" s="52">
        <v>81</v>
      </c>
      <c r="I58" s="52">
        <v>75</v>
      </c>
      <c r="J58" s="59">
        <f t="shared" si="1"/>
        <v>2</v>
      </c>
      <c r="K58" s="55">
        <f>SUM(feb!H58 + mrt!K58 + apr!K58+ mei!L58+ J58)</f>
        <v>15</v>
      </c>
      <c r="L58" s="56">
        <f t="shared" si="2"/>
        <v>496</v>
      </c>
      <c r="M58" s="57">
        <f>SUM(feb!J58 + mrt!M58 + apr!M58+ mei!N58+ L58)</f>
        <v>2234</v>
      </c>
    </row>
    <row r="59" spans="1:13" x14ac:dyDescent="0.2">
      <c r="A59" s="11" t="s">
        <v>78</v>
      </c>
      <c r="B59" s="52"/>
      <c r="C59" s="52"/>
      <c r="D59" s="52"/>
      <c r="E59" s="52"/>
      <c r="F59" s="52"/>
      <c r="G59" s="52"/>
      <c r="H59" s="52"/>
      <c r="I59" s="52"/>
      <c r="J59" s="59">
        <f t="shared" si="1"/>
        <v>0</v>
      </c>
      <c r="K59" s="55">
        <f>SUM(feb!H59 + mrt!K59 + apr!K59+ mei!L59+ J59)</f>
        <v>0</v>
      </c>
      <c r="L59" s="56">
        <f t="shared" si="2"/>
        <v>0</v>
      </c>
      <c r="M59" s="57">
        <f>SUM(feb!J59 + mrt!M59 + apr!M59+ mei!N59+ L59)</f>
        <v>0</v>
      </c>
    </row>
    <row r="60" spans="1:13" x14ac:dyDescent="0.2">
      <c r="A60" s="11" t="s">
        <v>79</v>
      </c>
      <c r="B60" s="52">
        <v>114</v>
      </c>
      <c r="C60" s="52">
        <v>128</v>
      </c>
      <c r="D60" s="52"/>
      <c r="E60" s="52">
        <v>80</v>
      </c>
      <c r="F60" s="52"/>
      <c r="G60" s="52">
        <v>79</v>
      </c>
      <c r="H60" s="52"/>
      <c r="I60" s="52"/>
      <c r="J60" s="59">
        <f t="shared" si="1"/>
        <v>3</v>
      </c>
      <c r="K60" s="55">
        <f>SUM(feb!H60 + mrt!K60 + apr!K60+ mei!L60+ J60)</f>
        <v>14</v>
      </c>
      <c r="L60" s="56">
        <f t="shared" si="2"/>
        <v>401</v>
      </c>
      <c r="M60" s="57">
        <f>SUM(feb!J60 + mrt!M60 + apr!M60+ mei!N60+ L60)</f>
        <v>1805</v>
      </c>
    </row>
    <row r="61" spans="1:13" x14ac:dyDescent="0.2">
      <c r="A61" s="11" t="s">
        <v>128</v>
      </c>
      <c r="B61" s="52"/>
      <c r="C61" s="52"/>
      <c r="D61" s="52"/>
      <c r="E61" s="52"/>
      <c r="F61" s="52"/>
      <c r="G61" s="52"/>
      <c r="H61" s="52"/>
      <c r="I61" s="52"/>
      <c r="J61" s="59">
        <f t="shared" si="1"/>
        <v>0</v>
      </c>
      <c r="K61" s="55">
        <f>SUM(feb!H61 + mrt!K61 + apr!K61+ mei!L61+ J61)</f>
        <v>0</v>
      </c>
      <c r="L61" s="56">
        <f t="shared" si="2"/>
        <v>0</v>
      </c>
      <c r="M61" s="57">
        <f>SUM(feb!J61 + mrt!M61 + apr!M61+ mei!N61+ L61)</f>
        <v>0</v>
      </c>
    </row>
    <row r="62" spans="1:13" x14ac:dyDescent="0.2">
      <c r="A62" s="11" t="s">
        <v>120</v>
      </c>
      <c r="B62" s="52"/>
      <c r="C62" s="52"/>
      <c r="D62" s="52"/>
      <c r="E62" s="52"/>
      <c r="F62" s="52"/>
      <c r="G62" s="52"/>
      <c r="H62" s="52"/>
      <c r="I62" s="52"/>
      <c r="J62" s="59">
        <f t="shared" si="1"/>
        <v>0</v>
      </c>
      <c r="K62" s="55">
        <f>SUM(feb!H62 + mrt!K62 + apr!K62+ mei!L62+ J62)</f>
        <v>1</v>
      </c>
      <c r="L62" s="56">
        <f t="shared" si="2"/>
        <v>0</v>
      </c>
      <c r="M62" s="57">
        <f>SUM(feb!J62 + mrt!M62 + apr!M62+ mei!N62+ L62)</f>
        <v>114</v>
      </c>
    </row>
    <row r="63" spans="1:13" x14ac:dyDescent="0.2">
      <c r="A63" s="11" t="s">
        <v>65</v>
      </c>
      <c r="B63" s="52">
        <v>114</v>
      </c>
      <c r="C63" s="52">
        <v>128</v>
      </c>
      <c r="D63" s="52">
        <v>120</v>
      </c>
      <c r="E63" s="52"/>
      <c r="F63" s="52">
        <v>90</v>
      </c>
      <c r="G63" s="52">
        <v>122</v>
      </c>
      <c r="H63" s="52">
        <v>58</v>
      </c>
      <c r="I63" s="52">
        <v>75</v>
      </c>
      <c r="J63" s="59">
        <f t="shared" si="1"/>
        <v>3</v>
      </c>
      <c r="K63" s="55">
        <f>SUM(feb!H63 + mrt!K63 + apr!K63+ mei!L63+ J63)</f>
        <v>9</v>
      </c>
      <c r="L63" s="56">
        <f t="shared" si="2"/>
        <v>707</v>
      </c>
      <c r="M63" s="57">
        <f>SUM(feb!J63 + mrt!M63 + apr!M63+ mei!N63+ L63)</f>
        <v>1819</v>
      </c>
    </row>
    <row r="64" spans="1:13" x14ac:dyDescent="0.2">
      <c r="A64" s="11" t="s">
        <v>59</v>
      </c>
      <c r="B64" s="52">
        <v>72</v>
      </c>
      <c r="C64" s="52">
        <v>60</v>
      </c>
      <c r="D64" s="52">
        <v>120</v>
      </c>
      <c r="E64" s="52"/>
      <c r="F64" s="52"/>
      <c r="G64" s="52">
        <v>79</v>
      </c>
      <c r="H64" s="52">
        <v>126</v>
      </c>
      <c r="I64" s="52">
        <v>70</v>
      </c>
      <c r="J64" s="59">
        <f t="shared" si="1"/>
        <v>3</v>
      </c>
      <c r="K64" s="55">
        <f>SUM(feb!H64 + mrt!K64 + apr!K64+ mei!L64+ J64)</f>
        <v>15</v>
      </c>
      <c r="L64" s="56">
        <f t="shared" si="2"/>
        <v>527</v>
      </c>
      <c r="M64" s="57">
        <f>SUM(feb!J64 + mrt!M64 + apr!M64+ mei!N64+ L64)</f>
        <v>2457</v>
      </c>
    </row>
    <row r="65" spans="1:13" x14ac:dyDescent="0.2">
      <c r="A65" s="11" t="s">
        <v>80</v>
      </c>
      <c r="B65" s="52"/>
      <c r="C65" s="52"/>
      <c r="D65" s="52"/>
      <c r="E65" s="52"/>
      <c r="F65" s="52"/>
      <c r="G65" s="52"/>
      <c r="H65" s="52"/>
      <c r="I65" s="52"/>
      <c r="J65" s="59">
        <f t="shared" si="1"/>
        <v>0</v>
      </c>
      <c r="K65" s="55">
        <f>SUM(feb!H65 + mrt!K65 + apr!K65+ mei!L65+ J65)</f>
        <v>0</v>
      </c>
      <c r="L65" s="56">
        <f t="shared" si="2"/>
        <v>0</v>
      </c>
      <c r="M65" s="57">
        <f>SUM(feb!J65 + mrt!M65 + apr!M65+ mei!N65+ L65)</f>
        <v>0</v>
      </c>
    </row>
    <row r="66" spans="1:13" x14ac:dyDescent="0.2">
      <c r="A66" s="11" t="s">
        <v>17</v>
      </c>
      <c r="B66" s="52"/>
      <c r="C66" s="52"/>
      <c r="D66" s="52"/>
      <c r="E66" s="52"/>
      <c r="F66" s="52"/>
      <c r="G66" s="52"/>
      <c r="H66" s="52"/>
      <c r="I66" s="52"/>
      <c r="J66" s="59">
        <f t="shared" si="1"/>
        <v>0</v>
      </c>
      <c r="K66" s="55">
        <f>SUM(feb!H66 + mrt!K66 + apr!K66+ mei!L66+ J66)</f>
        <v>0</v>
      </c>
      <c r="L66" s="56">
        <f t="shared" si="2"/>
        <v>0</v>
      </c>
      <c r="M66" s="57">
        <f>SUM(feb!J66 + mrt!M66 + apr!M66+ mei!N66+ L66)</f>
        <v>268</v>
      </c>
    </row>
    <row r="67" spans="1:13" x14ac:dyDescent="0.2">
      <c r="A67" s="11" t="s">
        <v>57</v>
      </c>
      <c r="B67" s="52"/>
      <c r="C67" s="52"/>
      <c r="D67" s="52"/>
      <c r="E67" s="52">
        <v>54</v>
      </c>
      <c r="F67" s="52"/>
      <c r="G67" s="52"/>
      <c r="H67" s="52"/>
      <c r="I67" s="52"/>
      <c r="J67" s="59">
        <f t="shared" si="1"/>
        <v>1</v>
      </c>
      <c r="K67" s="55">
        <f>SUM(feb!H67 + mrt!K67 + apr!K67+ mei!L67+ J67)</f>
        <v>2</v>
      </c>
      <c r="L67" s="56">
        <f t="shared" si="2"/>
        <v>54</v>
      </c>
      <c r="M67" s="57">
        <f>SUM(feb!J67 + mrt!M67 + apr!M67+ mei!N67+ L67)</f>
        <v>111</v>
      </c>
    </row>
    <row r="68" spans="1:13" x14ac:dyDescent="0.2">
      <c r="A68" s="11" t="s">
        <v>70</v>
      </c>
      <c r="B68" s="52"/>
      <c r="C68" s="52">
        <v>58</v>
      </c>
      <c r="D68" s="52"/>
      <c r="E68" s="52"/>
      <c r="F68" s="52"/>
      <c r="G68" s="52"/>
      <c r="H68" s="52"/>
      <c r="I68" s="52"/>
      <c r="J68" s="59">
        <f t="shared" si="1"/>
        <v>1</v>
      </c>
      <c r="K68" s="55">
        <f>SUM(feb!H68 + mrt!K68 + apr!K68+ mei!L68+ J68)</f>
        <v>1</v>
      </c>
      <c r="L68" s="56">
        <f t="shared" ref="L68:L94" si="3">SUM(B68:I68)</f>
        <v>58</v>
      </c>
      <c r="M68" s="57">
        <f>SUM(feb!J68 + mrt!M68 + apr!M68+ mei!N68+ L68)</f>
        <v>58</v>
      </c>
    </row>
    <row r="69" spans="1:13" x14ac:dyDescent="0.2">
      <c r="A69" s="11" t="s">
        <v>83</v>
      </c>
      <c r="B69" s="52"/>
      <c r="C69" s="52">
        <v>58</v>
      </c>
      <c r="D69" s="52">
        <v>110</v>
      </c>
      <c r="E69" s="52"/>
      <c r="F69" s="52"/>
      <c r="G69" s="52">
        <v>79</v>
      </c>
      <c r="H69" s="52"/>
      <c r="I69" s="52">
        <v>83</v>
      </c>
      <c r="J69" s="59">
        <f t="shared" ref="J69:J106" si="4">COUNT(C69,E69,G69,I69)</f>
        <v>3</v>
      </c>
      <c r="K69" s="55">
        <f>SUM(feb!H69 + mrt!K69 + apr!K69+ mei!L69+ J69)</f>
        <v>12</v>
      </c>
      <c r="L69" s="56">
        <f t="shared" si="3"/>
        <v>330</v>
      </c>
      <c r="M69" s="57">
        <f>SUM(feb!J69 + mrt!M69 + apr!M69+ mei!N69+ L69)</f>
        <v>1299</v>
      </c>
    </row>
    <row r="70" spans="1:13" x14ac:dyDescent="0.2">
      <c r="A70" s="11" t="s">
        <v>18</v>
      </c>
      <c r="B70" s="52"/>
      <c r="C70" s="52"/>
      <c r="D70" s="52"/>
      <c r="E70" s="52"/>
      <c r="F70" s="52"/>
      <c r="G70" s="52">
        <v>79</v>
      </c>
      <c r="H70" s="52"/>
      <c r="I70" s="52">
        <v>83</v>
      </c>
      <c r="J70" s="59">
        <f t="shared" si="4"/>
        <v>2</v>
      </c>
      <c r="K70" s="55">
        <f>SUM(feb!H70 + mrt!K70 + apr!K70+ mei!L70+ J70)</f>
        <v>11</v>
      </c>
      <c r="L70" s="56">
        <f t="shared" si="3"/>
        <v>162</v>
      </c>
      <c r="M70" s="57">
        <f>SUM(feb!J70 + mrt!M70 + apr!M70+ mei!N70+ L70)</f>
        <v>1381</v>
      </c>
    </row>
    <row r="71" spans="1:13" x14ac:dyDescent="0.2">
      <c r="A71" s="11" t="s">
        <v>54</v>
      </c>
      <c r="B71" s="52"/>
      <c r="C71" s="52"/>
      <c r="D71" s="52"/>
      <c r="E71" s="52">
        <v>90</v>
      </c>
      <c r="F71" s="52">
        <v>121</v>
      </c>
      <c r="G71" s="52">
        <v>120</v>
      </c>
      <c r="H71" s="52">
        <v>150</v>
      </c>
      <c r="I71" s="52">
        <v>128</v>
      </c>
      <c r="J71" s="59">
        <f t="shared" si="4"/>
        <v>3</v>
      </c>
      <c r="K71" s="55">
        <f>SUM(feb!H71 + mrt!K71 + apr!K71+ mei!L71+ J71)</f>
        <v>20</v>
      </c>
      <c r="L71" s="56">
        <f t="shared" si="3"/>
        <v>609</v>
      </c>
      <c r="M71" s="57">
        <f>SUM(feb!J71 + mrt!M71 + apr!M71+ mei!N71+ L71)</f>
        <v>3365</v>
      </c>
    </row>
    <row r="72" spans="1:13" x14ac:dyDescent="0.2">
      <c r="A72" s="11" t="s">
        <v>97</v>
      </c>
      <c r="B72" s="52"/>
      <c r="C72" s="52"/>
      <c r="D72" s="52"/>
      <c r="E72" s="52"/>
      <c r="F72" s="52"/>
      <c r="G72" s="52">
        <v>55</v>
      </c>
      <c r="H72" s="52"/>
      <c r="I72" s="52">
        <v>48</v>
      </c>
      <c r="J72" s="59">
        <f t="shared" si="4"/>
        <v>2</v>
      </c>
      <c r="K72" s="55">
        <f>SUM(feb!H72 + mrt!K72 + apr!K72+ mei!L72+ J72)</f>
        <v>7</v>
      </c>
      <c r="L72" s="56">
        <f t="shared" si="3"/>
        <v>103</v>
      </c>
      <c r="M72" s="57">
        <f>SUM(feb!J72 + mrt!M72 + apr!M72+ mei!N72+ L72)</f>
        <v>524</v>
      </c>
    </row>
    <row r="73" spans="1:13" x14ac:dyDescent="0.2">
      <c r="A73" s="11" t="s">
        <v>19</v>
      </c>
      <c r="B73" s="52">
        <v>117</v>
      </c>
      <c r="C73" s="52"/>
      <c r="D73" s="52">
        <v>105</v>
      </c>
      <c r="E73" s="52">
        <v>90</v>
      </c>
      <c r="F73" s="52">
        <v>126</v>
      </c>
      <c r="G73" s="52">
        <v>98</v>
      </c>
      <c r="H73" s="52">
        <v>94</v>
      </c>
      <c r="I73" s="52">
        <v>102</v>
      </c>
      <c r="J73" s="59">
        <f t="shared" si="4"/>
        <v>3</v>
      </c>
      <c r="K73" s="55">
        <f>SUM(feb!H73 + mrt!K73 + apr!K73+ mei!L73+ J73)</f>
        <v>18</v>
      </c>
      <c r="L73" s="56">
        <f t="shared" si="3"/>
        <v>732</v>
      </c>
      <c r="M73" s="57">
        <f>SUM(feb!J73 + mrt!M73 + apr!M73+ mei!N73+ L73)</f>
        <v>3415</v>
      </c>
    </row>
    <row r="74" spans="1:13" ht="13.5" customHeight="1" x14ac:dyDescent="0.2">
      <c r="A74" s="11" t="s">
        <v>53</v>
      </c>
      <c r="B74" s="52">
        <v>60</v>
      </c>
      <c r="C74" s="52">
        <v>48</v>
      </c>
      <c r="D74" s="52"/>
      <c r="E74" s="52"/>
      <c r="F74" s="52">
        <v>30</v>
      </c>
      <c r="G74" s="52">
        <v>42</v>
      </c>
      <c r="H74" s="52">
        <v>31</v>
      </c>
      <c r="I74" s="52">
        <v>35</v>
      </c>
      <c r="J74" s="59">
        <f t="shared" si="4"/>
        <v>3</v>
      </c>
      <c r="K74" s="55">
        <f>SUM(feb!H74 + mrt!K74 + apr!K74+ mei!L74+ J74)</f>
        <v>11</v>
      </c>
      <c r="L74" s="56">
        <f t="shared" si="3"/>
        <v>246</v>
      </c>
      <c r="M74" s="57">
        <f>SUM(feb!J74 + mrt!M74 + apr!M74+ mei!N74+ L74)</f>
        <v>942</v>
      </c>
    </row>
    <row r="75" spans="1:13" ht="13.5" customHeight="1" x14ac:dyDescent="0.2">
      <c r="A75" s="11" t="s">
        <v>20</v>
      </c>
      <c r="B75" s="52"/>
      <c r="C75" s="52"/>
      <c r="D75" s="52"/>
      <c r="E75" s="52"/>
      <c r="F75" s="52"/>
      <c r="G75" s="52"/>
      <c r="H75" s="52"/>
      <c r="I75" s="52"/>
      <c r="J75" s="59">
        <f t="shared" si="4"/>
        <v>0</v>
      </c>
      <c r="K75" s="55">
        <f>SUM(feb!H75 + mrt!K75 + apr!K75+ mei!L75+ J75)</f>
        <v>0</v>
      </c>
      <c r="L75" s="56">
        <f t="shared" si="3"/>
        <v>0</v>
      </c>
      <c r="M75" s="57">
        <f>SUM(feb!J75 + mrt!M75 + apr!M75+ mei!N75+ L75)</f>
        <v>0</v>
      </c>
    </row>
    <row r="76" spans="1:13" ht="13.5" customHeight="1" x14ac:dyDescent="0.2">
      <c r="A76" s="11" t="s">
        <v>62</v>
      </c>
      <c r="B76" s="52">
        <v>126</v>
      </c>
      <c r="C76" s="52">
        <v>80</v>
      </c>
      <c r="D76" s="52">
        <v>154</v>
      </c>
      <c r="E76" s="52"/>
      <c r="F76" s="52"/>
      <c r="G76" s="52"/>
      <c r="H76" s="52"/>
      <c r="I76" s="52"/>
      <c r="J76" s="59">
        <f t="shared" si="4"/>
        <v>1</v>
      </c>
      <c r="K76" s="55">
        <f>SUM(feb!H76 + mrt!K76 + apr!K76+ mei!L76+ J76)</f>
        <v>8</v>
      </c>
      <c r="L76" s="56">
        <f t="shared" si="3"/>
        <v>360</v>
      </c>
      <c r="M76" s="57">
        <f>SUM(feb!J76 + mrt!M76 + apr!M76+ mei!N76+ L76)</f>
        <v>1715</v>
      </c>
    </row>
    <row r="77" spans="1:13" ht="13.5" customHeight="1" x14ac:dyDescent="0.2">
      <c r="A77" s="11" t="s">
        <v>118</v>
      </c>
      <c r="B77" s="52">
        <v>116</v>
      </c>
      <c r="C77" s="52">
        <v>80</v>
      </c>
      <c r="D77" s="52">
        <v>154</v>
      </c>
      <c r="E77" s="52"/>
      <c r="F77" s="52"/>
      <c r="G77" s="52"/>
      <c r="H77" s="52"/>
      <c r="I77" s="52">
        <v>86</v>
      </c>
      <c r="J77" s="59">
        <f t="shared" si="4"/>
        <v>2</v>
      </c>
      <c r="K77" s="55">
        <f>SUM(feb!H77 + mrt!K77 + apr!K77+ mei!L77+ J77)</f>
        <v>13</v>
      </c>
      <c r="L77" s="56">
        <f t="shared" si="3"/>
        <v>436</v>
      </c>
      <c r="M77" s="57">
        <f>SUM(feb!J77 + mrt!M77 + apr!M77+ mei!N77+ L77)</f>
        <v>2085</v>
      </c>
    </row>
    <row r="78" spans="1:13" ht="13.5" customHeight="1" x14ac:dyDescent="0.2">
      <c r="A78" s="11" t="s">
        <v>63</v>
      </c>
      <c r="B78" s="52"/>
      <c r="C78" s="52"/>
      <c r="D78" s="52"/>
      <c r="E78" s="52"/>
      <c r="F78" s="52"/>
      <c r="G78" s="52"/>
      <c r="H78" s="52"/>
      <c r="I78" s="52"/>
      <c r="J78" s="59">
        <f t="shared" si="4"/>
        <v>0</v>
      </c>
      <c r="K78" s="55">
        <f>SUM(feb!H78 + mrt!K78 + apr!K78+ mei!L78+ J78)</f>
        <v>0</v>
      </c>
      <c r="L78" s="56">
        <f t="shared" si="3"/>
        <v>0</v>
      </c>
      <c r="M78" s="57">
        <f>SUM(feb!J78 + mrt!M78 + apr!M78+ mei!N78+ L78)</f>
        <v>0</v>
      </c>
    </row>
    <row r="79" spans="1:13" x14ac:dyDescent="0.2">
      <c r="A79" s="11" t="s">
        <v>21</v>
      </c>
      <c r="B79" s="52"/>
      <c r="C79" s="52"/>
      <c r="D79" s="52"/>
      <c r="E79" s="52"/>
      <c r="F79" s="52"/>
      <c r="G79" s="52"/>
      <c r="H79" s="52"/>
      <c r="I79" s="52">
        <v>48</v>
      </c>
      <c r="J79" s="59">
        <f t="shared" si="4"/>
        <v>1</v>
      </c>
      <c r="K79" s="55">
        <f>SUM(feb!H79 + mrt!K79 + apr!K79+ mei!L79+ J79)</f>
        <v>5</v>
      </c>
      <c r="L79" s="56">
        <f t="shared" si="3"/>
        <v>48</v>
      </c>
      <c r="M79" s="57">
        <f>SUM(feb!J79 + mrt!M79 + apr!M79+ mei!N79+ L79)</f>
        <v>554</v>
      </c>
    </row>
    <row r="80" spans="1:13" x14ac:dyDescent="0.2">
      <c r="A80" s="11" t="s">
        <v>92</v>
      </c>
      <c r="B80" s="52">
        <v>116</v>
      </c>
      <c r="C80" s="52">
        <v>80</v>
      </c>
      <c r="D80" s="52">
        <v>137</v>
      </c>
      <c r="E80" s="52">
        <v>90</v>
      </c>
      <c r="F80" s="52"/>
      <c r="G80" s="52">
        <v>79</v>
      </c>
      <c r="H80" s="52"/>
      <c r="I80" s="52">
        <v>83</v>
      </c>
      <c r="J80" s="59">
        <f t="shared" si="4"/>
        <v>4</v>
      </c>
      <c r="K80" s="55">
        <f>SUM(feb!H80 + mrt!K80 + apr!K80+ mei!L80+ J80)</f>
        <v>11</v>
      </c>
      <c r="L80" s="56">
        <f t="shared" si="3"/>
        <v>585</v>
      </c>
      <c r="M80" s="57">
        <f>SUM(feb!J80 + mrt!M80 + apr!M80+ mei!N80+ L80)</f>
        <v>2000</v>
      </c>
    </row>
    <row r="81" spans="1:13" x14ac:dyDescent="0.2">
      <c r="A81" s="11" t="s">
        <v>158</v>
      </c>
      <c r="B81" s="52"/>
      <c r="C81" s="52"/>
      <c r="D81" s="52"/>
      <c r="E81" s="52"/>
      <c r="F81" s="52"/>
      <c r="G81" s="52"/>
      <c r="H81" s="52"/>
      <c r="I81" s="52"/>
      <c r="J81" s="59">
        <f t="shared" si="4"/>
        <v>0</v>
      </c>
      <c r="K81" s="55">
        <f>SUM(feb!H81 + mrt!K81 + apr!K81+ mei!L81+ J81)</f>
        <v>3</v>
      </c>
      <c r="L81" s="56">
        <f t="shared" si="3"/>
        <v>0</v>
      </c>
      <c r="M81" s="57">
        <f>SUM(feb!J81 + mrt!M81 + apr!M81+ mei!N81+ L81)</f>
        <v>687</v>
      </c>
    </row>
    <row r="82" spans="1:13" x14ac:dyDescent="0.2">
      <c r="A82" s="11" t="s">
        <v>22</v>
      </c>
      <c r="B82" s="52"/>
      <c r="C82" s="52">
        <v>80</v>
      </c>
      <c r="D82" s="52"/>
      <c r="E82" s="52">
        <v>80</v>
      </c>
      <c r="F82" s="52"/>
      <c r="G82" s="52"/>
      <c r="H82" s="52"/>
      <c r="I82" s="52"/>
      <c r="J82" s="59">
        <f t="shared" si="4"/>
        <v>2</v>
      </c>
      <c r="K82" s="55">
        <f>SUM(feb!H82 + mrt!K82 + apr!K82+ mei!L82+ J82)</f>
        <v>11</v>
      </c>
      <c r="L82" s="56">
        <f t="shared" si="3"/>
        <v>160</v>
      </c>
      <c r="M82" s="57">
        <f>SUM(feb!J82 + mrt!M82 + apr!M82+ mei!N82+ L82)</f>
        <v>1787</v>
      </c>
    </row>
    <row r="83" spans="1:13" x14ac:dyDescent="0.2">
      <c r="A83" s="11" t="s">
        <v>23</v>
      </c>
      <c r="B83" s="52"/>
      <c r="C83" s="52">
        <v>80</v>
      </c>
      <c r="D83" s="52"/>
      <c r="E83" s="52">
        <v>90</v>
      </c>
      <c r="F83" s="52"/>
      <c r="G83" s="52"/>
      <c r="H83" s="52"/>
      <c r="I83" s="52"/>
      <c r="J83" s="59">
        <f t="shared" si="4"/>
        <v>2</v>
      </c>
      <c r="K83" s="55">
        <f>SUM(feb!H83 + mrt!K83 + apr!K83+ mei!L83+ J83)</f>
        <v>13</v>
      </c>
      <c r="L83" s="56">
        <f t="shared" si="3"/>
        <v>170</v>
      </c>
      <c r="M83" s="57">
        <f>SUM(feb!J83 + mrt!M83 + apr!M83+ mei!N83+ L83)</f>
        <v>1213</v>
      </c>
    </row>
    <row r="84" spans="1:13" x14ac:dyDescent="0.2">
      <c r="A84" s="11" t="s">
        <v>122</v>
      </c>
      <c r="B84" s="52">
        <v>117</v>
      </c>
      <c r="C84" s="52"/>
      <c r="D84" s="52">
        <v>105</v>
      </c>
      <c r="E84" s="52"/>
      <c r="F84" s="52">
        <v>90</v>
      </c>
      <c r="G84" s="52">
        <v>122</v>
      </c>
      <c r="H84" s="52">
        <v>81</v>
      </c>
      <c r="I84" s="52">
        <v>75</v>
      </c>
      <c r="J84" s="59">
        <f t="shared" si="4"/>
        <v>2</v>
      </c>
      <c r="K84" s="55">
        <f>SUM(feb!H84 + mrt!K84 + apr!K84+ mei!L84+ J84)</f>
        <v>6</v>
      </c>
      <c r="L84" s="56">
        <f t="shared" si="3"/>
        <v>590</v>
      </c>
      <c r="M84" s="57">
        <f>SUM(feb!J84 + mrt!M84 + apr!M84+ mei!N84+ L84)</f>
        <v>1339</v>
      </c>
    </row>
    <row r="85" spans="1:13" x14ac:dyDescent="0.2">
      <c r="A85" s="11" t="s">
        <v>134</v>
      </c>
      <c r="B85" s="52"/>
      <c r="C85" s="52"/>
      <c r="D85" s="52"/>
      <c r="E85" s="52"/>
      <c r="F85" s="52"/>
      <c r="G85" s="52"/>
      <c r="H85" s="52"/>
      <c r="I85" s="52"/>
      <c r="J85" s="59">
        <f t="shared" si="4"/>
        <v>0</v>
      </c>
      <c r="K85" s="55">
        <f>SUM(feb!H85 + mrt!K85 + apr!K85+ mei!L85+ J85)</f>
        <v>1</v>
      </c>
      <c r="L85" s="56">
        <f t="shared" si="3"/>
        <v>0</v>
      </c>
      <c r="M85" s="57">
        <f>SUM(feb!J85 + mrt!M85 + apr!M85+ mei!N85+ L85)</f>
        <v>308</v>
      </c>
    </row>
    <row r="86" spans="1:13" x14ac:dyDescent="0.2">
      <c r="A86" s="11" t="s">
        <v>66</v>
      </c>
      <c r="B86" s="52"/>
      <c r="C86" s="52"/>
      <c r="D86" s="52"/>
      <c r="E86" s="52"/>
      <c r="F86" s="52"/>
      <c r="G86" s="52"/>
      <c r="H86" s="52"/>
      <c r="I86" s="52"/>
      <c r="J86" s="59">
        <f t="shared" si="4"/>
        <v>0</v>
      </c>
      <c r="K86" s="55">
        <f>SUM(feb!H86 + mrt!K86 + apr!K86+ mei!L87+ J86)</f>
        <v>7</v>
      </c>
      <c r="L86" s="56">
        <f t="shared" si="3"/>
        <v>0</v>
      </c>
      <c r="M86" s="57">
        <f>SUM(feb!J86 + mrt!M86 + apr!M86+ mei!N87+ L86)</f>
        <v>866</v>
      </c>
    </row>
    <row r="87" spans="1:13" x14ac:dyDescent="0.2">
      <c r="A87" s="11" t="s">
        <v>24</v>
      </c>
      <c r="B87" s="52"/>
      <c r="C87" s="52"/>
      <c r="D87" s="52">
        <v>120</v>
      </c>
      <c r="E87" s="52">
        <v>80</v>
      </c>
      <c r="F87" s="52">
        <v>90</v>
      </c>
      <c r="G87" s="52">
        <v>122</v>
      </c>
      <c r="H87" s="52">
        <v>55</v>
      </c>
      <c r="I87" s="52">
        <v>40</v>
      </c>
      <c r="J87" s="59">
        <f t="shared" si="4"/>
        <v>3</v>
      </c>
      <c r="K87" s="55">
        <f>SUM(feb!H87 + mrt!K87 + apr!K87+ mei!L88+ J87)</f>
        <v>15</v>
      </c>
      <c r="L87" s="56">
        <f t="shared" si="3"/>
        <v>507</v>
      </c>
      <c r="M87" s="57">
        <f>SUM(feb!J87 + mrt!M87 + apr!M87+ mei!N88+ L87)</f>
        <v>2078</v>
      </c>
    </row>
    <row r="88" spans="1:13" x14ac:dyDescent="0.2">
      <c r="A88" s="11" t="s">
        <v>86</v>
      </c>
      <c r="B88" s="52">
        <v>60</v>
      </c>
      <c r="C88" s="52"/>
      <c r="D88" s="52">
        <v>120</v>
      </c>
      <c r="E88" s="52"/>
      <c r="F88" s="52">
        <v>90</v>
      </c>
      <c r="G88" s="52">
        <v>30</v>
      </c>
      <c r="H88" s="52"/>
      <c r="I88" s="52"/>
      <c r="J88" s="59">
        <f t="shared" si="4"/>
        <v>1</v>
      </c>
      <c r="K88" s="55">
        <f>SUM(feb!H88 + mrt!K88 + apr!K88+ mei!L88+ J88)</f>
        <v>10</v>
      </c>
      <c r="L88" s="56">
        <f t="shared" si="3"/>
        <v>300</v>
      </c>
      <c r="M88" s="57">
        <f>SUM(feb!J88 + mrt!M88 + apr!M88+ mei!N88+ L88)</f>
        <v>1506</v>
      </c>
    </row>
    <row r="89" spans="1:13" x14ac:dyDescent="0.2">
      <c r="A89" s="11" t="s">
        <v>25</v>
      </c>
      <c r="B89" s="52"/>
      <c r="C89" s="52"/>
      <c r="D89" s="52">
        <v>75</v>
      </c>
      <c r="E89" s="52"/>
      <c r="F89" s="52"/>
      <c r="G89" s="52">
        <v>55</v>
      </c>
      <c r="H89" s="52">
        <v>126</v>
      </c>
      <c r="I89" s="52"/>
      <c r="J89" s="59">
        <f t="shared" si="4"/>
        <v>1</v>
      </c>
      <c r="K89" s="55">
        <f>SUM(feb!H89 + mrt!K89 + apr!K89+ mei!L89+ J89)</f>
        <v>13</v>
      </c>
      <c r="L89" s="56">
        <f t="shared" si="3"/>
        <v>256</v>
      </c>
      <c r="M89" s="57">
        <f>SUM(feb!J89 + mrt!M89 + apr!M89+ mei!N89+ L89)</f>
        <v>1407</v>
      </c>
    </row>
    <row r="90" spans="1:13" x14ac:dyDescent="0.2">
      <c r="A90" s="11" t="s">
        <v>74</v>
      </c>
      <c r="B90" s="52"/>
      <c r="C90" s="52"/>
      <c r="D90" s="52"/>
      <c r="E90" s="52"/>
      <c r="F90" s="52"/>
      <c r="G90" s="52"/>
      <c r="H90" s="52"/>
      <c r="I90" s="52"/>
      <c r="J90" s="59">
        <f t="shared" si="4"/>
        <v>0</v>
      </c>
      <c r="K90" s="55">
        <f>SUM(feb!H90 + mrt!K90 + apr!K90+ mei!L90+ J90)</f>
        <v>1</v>
      </c>
      <c r="L90" s="56">
        <f t="shared" si="3"/>
        <v>0</v>
      </c>
      <c r="M90" s="57">
        <f>SUM(feb!J90 + mrt!M90 + apr!M90+ mei!N90+ L90)</f>
        <v>57</v>
      </c>
    </row>
    <row r="91" spans="1:13" x14ac:dyDescent="0.2">
      <c r="A91" s="11" t="s">
        <v>31</v>
      </c>
      <c r="B91" s="52">
        <v>52</v>
      </c>
      <c r="C91" s="52">
        <v>48</v>
      </c>
      <c r="D91" s="52"/>
      <c r="E91" s="52"/>
      <c r="F91" s="52">
        <v>30</v>
      </c>
      <c r="G91" s="52">
        <v>42</v>
      </c>
      <c r="H91" s="52">
        <v>31</v>
      </c>
      <c r="I91" s="52">
        <v>35</v>
      </c>
      <c r="J91" s="59">
        <f t="shared" si="4"/>
        <v>3</v>
      </c>
      <c r="K91" s="55">
        <f>SUM(feb!H91 + mrt!K91 + apr!K91+ mei!L91+ J91)</f>
        <v>6</v>
      </c>
      <c r="L91" s="56">
        <f t="shared" si="3"/>
        <v>238</v>
      </c>
      <c r="M91" s="57">
        <f>SUM(feb!J91 + mrt!M91 + apr!M91+ mei!N91+ L91)</f>
        <v>459</v>
      </c>
    </row>
    <row r="92" spans="1:13" x14ac:dyDescent="0.2">
      <c r="A92" s="11" t="s">
        <v>50</v>
      </c>
      <c r="B92" s="52">
        <v>114</v>
      </c>
      <c r="C92" s="52">
        <v>128</v>
      </c>
      <c r="D92" s="52">
        <v>120</v>
      </c>
      <c r="E92" s="52">
        <v>80</v>
      </c>
      <c r="F92" s="52">
        <v>90</v>
      </c>
      <c r="G92" s="52">
        <v>122</v>
      </c>
      <c r="H92" s="52">
        <v>81</v>
      </c>
      <c r="I92" s="52">
        <v>75</v>
      </c>
      <c r="J92" s="59">
        <f t="shared" si="4"/>
        <v>4</v>
      </c>
      <c r="K92" s="55">
        <f>SUM(feb!H92 + mrt!K92 + apr!K92+ mei!L92+ J92)</f>
        <v>17</v>
      </c>
      <c r="L92" s="56">
        <f t="shared" si="3"/>
        <v>810</v>
      </c>
      <c r="M92" s="57">
        <f>SUM(feb!J92 + mrt!M92 + apr!M92+ mei!N92+ L92)</f>
        <v>2876</v>
      </c>
    </row>
    <row r="93" spans="1:13" x14ac:dyDescent="0.2">
      <c r="A93" s="11" t="s">
        <v>68</v>
      </c>
      <c r="B93" s="52"/>
      <c r="C93" s="52"/>
      <c r="D93" s="52"/>
      <c r="E93" s="52"/>
      <c r="F93" s="52"/>
      <c r="G93" s="52"/>
      <c r="H93" s="52"/>
      <c r="I93" s="52"/>
      <c r="J93" s="59">
        <f t="shared" si="4"/>
        <v>0</v>
      </c>
      <c r="K93" s="55">
        <f>SUM(feb!H93 + mrt!K93 + apr!K93+ mei!L93+ J93)</f>
        <v>0</v>
      </c>
      <c r="L93" s="56">
        <f t="shared" si="3"/>
        <v>0</v>
      </c>
      <c r="M93" s="57">
        <f>SUM(feb!J93 + mrt!M93 + apr!M93+ mei!N93+ L93)</f>
        <v>0</v>
      </c>
    </row>
    <row r="94" spans="1:13" x14ac:dyDescent="0.2">
      <c r="A94" s="11" t="s">
        <v>71</v>
      </c>
      <c r="B94" s="52"/>
      <c r="C94" s="52"/>
      <c r="D94" s="52"/>
      <c r="E94" s="52"/>
      <c r="F94" s="52"/>
      <c r="G94" s="52"/>
      <c r="H94" s="52"/>
      <c r="I94" s="52"/>
      <c r="J94" s="59">
        <f t="shared" si="4"/>
        <v>0</v>
      </c>
      <c r="K94" s="55">
        <f>SUM(feb!H94 + mrt!K94 + apr!K94+ mei!L94+ J94)</f>
        <v>1</v>
      </c>
      <c r="L94" s="56">
        <f t="shared" si="3"/>
        <v>0</v>
      </c>
      <c r="M94" s="57">
        <f>SUM(feb!J94 + mrt!M94 + apr!M94+ mei!N94+ L94)</f>
        <v>60</v>
      </c>
    </row>
    <row r="95" spans="1:13" x14ac:dyDescent="0.2">
      <c r="A95" s="11" t="s">
        <v>160</v>
      </c>
      <c r="B95" s="52"/>
      <c r="C95" s="52"/>
      <c r="D95" s="52"/>
      <c r="E95" s="52"/>
      <c r="F95" s="52"/>
      <c r="G95" s="52"/>
      <c r="H95" s="52"/>
      <c r="I95" s="52"/>
      <c r="J95" s="59">
        <f t="shared" si="4"/>
        <v>0</v>
      </c>
      <c r="K95" s="55">
        <f>SUM(feb!H95 + mrt!K95 + apr!K95+ mei!L95+ J95)</f>
        <v>0</v>
      </c>
      <c r="L95" s="56">
        <f t="shared" ref="L95:L106" si="5">SUM(B95:I95)</f>
        <v>0</v>
      </c>
      <c r="M95" s="57">
        <f>SUM(feb!J95 + mrt!M95 + apr!M95+ mei!N95+ L95)</f>
        <v>61</v>
      </c>
    </row>
    <row r="96" spans="1:13" x14ac:dyDescent="0.2">
      <c r="A96" s="11" t="s">
        <v>110</v>
      </c>
      <c r="B96" s="52"/>
      <c r="C96" s="52"/>
      <c r="D96" s="52"/>
      <c r="E96" s="52"/>
      <c r="F96" s="52"/>
      <c r="G96" s="52"/>
      <c r="H96" s="52"/>
      <c r="I96" s="52"/>
      <c r="J96" s="59">
        <f t="shared" si="4"/>
        <v>0</v>
      </c>
      <c r="K96" s="55">
        <f>SUM(feb!H96 + mrt!K96 + apr!K96+ mei!L96+ J96)</f>
        <v>0</v>
      </c>
      <c r="L96" s="56">
        <f t="shared" si="5"/>
        <v>0</v>
      </c>
      <c r="M96" s="57">
        <f>SUM(feb!J96 + mrt!M96 + apr!M96+ mei!N96+ L96)</f>
        <v>0</v>
      </c>
    </row>
    <row r="97" spans="1:13" ht="13.5" customHeight="1" x14ac:dyDescent="0.2">
      <c r="A97" s="11" t="s">
        <v>111</v>
      </c>
      <c r="B97" s="52"/>
      <c r="C97" s="52"/>
      <c r="D97" s="52"/>
      <c r="E97" s="52"/>
      <c r="F97" s="52"/>
      <c r="G97" s="52"/>
      <c r="H97" s="52"/>
      <c r="I97" s="52"/>
      <c r="J97" s="59">
        <f t="shared" si="4"/>
        <v>0</v>
      </c>
      <c r="K97" s="55">
        <f>SUM(feb!H97 + mrt!K97 + apr!K97+ mei!L97+ J97)</f>
        <v>0</v>
      </c>
      <c r="L97" s="56">
        <f t="shared" si="5"/>
        <v>0</v>
      </c>
      <c r="M97" s="57">
        <f>SUM(feb!J97 + mrt!M97 + apr!M97+ mei!N97+ L97)</f>
        <v>0</v>
      </c>
    </row>
    <row r="98" spans="1:13" ht="13.5" customHeight="1" x14ac:dyDescent="0.2">
      <c r="A98" s="11" t="s">
        <v>94</v>
      </c>
      <c r="B98" s="52"/>
      <c r="C98" s="52"/>
      <c r="D98" s="52"/>
      <c r="E98" s="52"/>
      <c r="F98" s="52"/>
      <c r="G98" s="52"/>
      <c r="H98" s="52"/>
      <c r="I98" s="52"/>
      <c r="J98" s="59">
        <f t="shared" si="4"/>
        <v>0</v>
      </c>
      <c r="K98" s="55">
        <f>SUM(feb!H98 + mrt!K98 + apr!K98+ mei!L98+ J98)</f>
        <v>3</v>
      </c>
      <c r="L98" s="56">
        <f t="shared" si="5"/>
        <v>0</v>
      </c>
      <c r="M98" s="57">
        <f>SUM(feb!J98 + mrt!M98 + apr!M98+ mei!N98+ L98)</f>
        <v>665</v>
      </c>
    </row>
    <row r="99" spans="1:13" x14ac:dyDescent="0.2">
      <c r="A99" s="11" t="s">
        <v>84</v>
      </c>
      <c r="B99" s="52"/>
      <c r="C99" s="52"/>
      <c r="D99" s="52"/>
      <c r="E99" s="52"/>
      <c r="F99" s="52"/>
      <c r="G99" s="52"/>
      <c r="H99" s="52"/>
      <c r="I99" s="52"/>
      <c r="J99" s="59">
        <f t="shared" si="4"/>
        <v>0</v>
      </c>
      <c r="K99" s="55">
        <f>SUM(feb!H99 + mrt!K99 + apr!K99+ mei!L99+ J99)</f>
        <v>0</v>
      </c>
      <c r="L99" s="56">
        <f t="shared" si="5"/>
        <v>0</v>
      </c>
      <c r="M99" s="57">
        <f>SUM(feb!J99 + mrt!M99 + apr!M99+ mei!N99+ L99)</f>
        <v>0</v>
      </c>
    </row>
    <row r="100" spans="1:13" x14ac:dyDescent="0.2">
      <c r="A100" s="11" t="s">
        <v>88</v>
      </c>
      <c r="B100" s="52"/>
      <c r="C100" s="52"/>
      <c r="D100" s="52"/>
      <c r="E100" s="52"/>
      <c r="F100" s="52">
        <v>90</v>
      </c>
      <c r="G100" s="52">
        <v>122</v>
      </c>
      <c r="H100" s="52"/>
      <c r="I100" s="52"/>
      <c r="J100" s="59">
        <f t="shared" si="4"/>
        <v>1</v>
      </c>
      <c r="K100" s="55">
        <f>SUM(feb!H100 + mrt!K100 + apr!K100+ mei!L100+ J100)</f>
        <v>5</v>
      </c>
      <c r="L100" s="56">
        <f t="shared" si="5"/>
        <v>212</v>
      </c>
      <c r="M100" s="57">
        <f>SUM(feb!J100 + mrt!M100 + apr!M100+ mei!N100+ L100)</f>
        <v>490</v>
      </c>
    </row>
    <row r="101" spans="1:13" x14ac:dyDescent="0.2">
      <c r="A101" s="20" t="s">
        <v>133</v>
      </c>
      <c r="B101" s="52"/>
      <c r="C101" s="52"/>
      <c r="D101" s="52"/>
      <c r="E101" s="52"/>
      <c r="F101" s="52"/>
      <c r="G101" s="52"/>
      <c r="H101" s="52"/>
      <c r="I101" s="52"/>
      <c r="J101" s="59">
        <f t="shared" si="4"/>
        <v>0</v>
      </c>
      <c r="K101" s="55">
        <f>SUM(feb!H101 + mrt!K101 + apr!K101+ mei!L101+ J101)</f>
        <v>0</v>
      </c>
      <c r="L101" s="56">
        <f t="shared" si="5"/>
        <v>0</v>
      </c>
      <c r="M101" s="57">
        <f>SUM(feb!J101 + mrt!M101 + apr!M101+ mei!N101+ L101)</f>
        <v>0</v>
      </c>
    </row>
    <row r="102" spans="1:13" x14ac:dyDescent="0.2">
      <c r="A102" s="20" t="s">
        <v>112</v>
      </c>
      <c r="B102" s="52"/>
      <c r="C102" s="52"/>
      <c r="D102" s="52">
        <v>75</v>
      </c>
      <c r="E102" s="52">
        <v>54</v>
      </c>
      <c r="F102" s="52"/>
      <c r="G102" s="52">
        <v>79</v>
      </c>
      <c r="H102" s="52">
        <v>70</v>
      </c>
      <c r="I102" s="52">
        <v>70</v>
      </c>
      <c r="J102" s="59">
        <f t="shared" si="4"/>
        <v>3</v>
      </c>
      <c r="K102" s="55">
        <f>SUM(feb!H102 + mrt!K102 + apr!K102+ mei!L102+ J102)</f>
        <v>11</v>
      </c>
      <c r="L102" s="56">
        <f t="shared" si="5"/>
        <v>348</v>
      </c>
      <c r="M102" s="57">
        <f>SUM(feb!J102 + mrt!M102 + apr!M102+ mei!N102+ L102)</f>
        <v>1026</v>
      </c>
    </row>
    <row r="103" spans="1:13" x14ac:dyDescent="0.2">
      <c r="A103" s="20" t="s">
        <v>116</v>
      </c>
      <c r="B103" s="52">
        <v>72</v>
      </c>
      <c r="C103" s="52">
        <v>60</v>
      </c>
      <c r="D103" s="52">
        <v>120</v>
      </c>
      <c r="E103" s="52"/>
      <c r="F103" s="52">
        <v>85</v>
      </c>
      <c r="G103" s="52">
        <v>79</v>
      </c>
      <c r="H103" s="52">
        <v>126</v>
      </c>
      <c r="I103" s="52">
        <v>70</v>
      </c>
      <c r="J103" s="59">
        <f t="shared" si="4"/>
        <v>3</v>
      </c>
      <c r="K103" s="55">
        <f>SUM(feb!H103 + mrt!K103 + apr!K103+ mei!L103+ J103)</f>
        <v>18</v>
      </c>
      <c r="L103" s="56">
        <f t="shared" si="5"/>
        <v>612</v>
      </c>
      <c r="M103" s="57">
        <f>SUM(feb!J103 + mrt!M103 + apr!M103+ mei!N103+ L103)</f>
        <v>2732</v>
      </c>
    </row>
    <row r="104" spans="1:13" x14ac:dyDescent="0.2">
      <c r="A104" s="20" t="s">
        <v>113</v>
      </c>
      <c r="B104" s="52"/>
      <c r="C104" s="52"/>
      <c r="D104" s="52">
        <v>137</v>
      </c>
      <c r="E104" s="52">
        <v>90</v>
      </c>
      <c r="F104" s="52"/>
      <c r="G104" s="52"/>
      <c r="H104" s="52">
        <v>120</v>
      </c>
      <c r="I104" s="52"/>
      <c r="J104" s="59">
        <f t="shared" si="4"/>
        <v>1</v>
      </c>
      <c r="K104" s="55">
        <f>SUM(feb!H104 + mrt!K104 + apr!K104+ mei!L104+ J104)</f>
        <v>11</v>
      </c>
      <c r="L104" s="56">
        <f t="shared" si="5"/>
        <v>347</v>
      </c>
      <c r="M104" s="57">
        <f>SUM(feb!J104 + mrt!M104 + apr!M104+ mei!N104+ L104)</f>
        <v>2268</v>
      </c>
    </row>
    <row r="105" spans="1:13" x14ac:dyDescent="0.2">
      <c r="A105" s="20" t="s">
        <v>85</v>
      </c>
      <c r="B105" s="52">
        <v>52</v>
      </c>
      <c r="C105" s="52">
        <v>30</v>
      </c>
      <c r="D105" s="52"/>
      <c r="E105" s="52"/>
      <c r="F105" s="52"/>
      <c r="G105" s="52">
        <v>55</v>
      </c>
      <c r="H105" s="52"/>
      <c r="I105" s="52">
        <v>48</v>
      </c>
      <c r="J105" s="59">
        <f t="shared" si="4"/>
        <v>3</v>
      </c>
      <c r="K105" s="55">
        <f>SUM(feb!H105 + mrt!K105 + apr!K105+ mei!L105+ J105)</f>
        <v>14</v>
      </c>
      <c r="L105" s="56">
        <f t="shared" si="5"/>
        <v>185</v>
      </c>
      <c r="M105" s="57">
        <f>SUM(feb!J105 + mrt!M105 + apr!M105+ mei!N105+ L105)</f>
        <v>1209</v>
      </c>
    </row>
    <row r="106" spans="1:13" ht="13.5" thickBot="1" x14ac:dyDescent="0.25">
      <c r="A106" s="12" t="s">
        <v>26</v>
      </c>
      <c r="B106" s="58">
        <v>60</v>
      </c>
      <c r="C106" s="58">
        <v>48</v>
      </c>
      <c r="D106" s="58"/>
      <c r="E106" s="58"/>
      <c r="F106" s="58">
        <v>30</v>
      </c>
      <c r="G106" s="58">
        <v>31</v>
      </c>
      <c r="H106" s="62">
        <v>35</v>
      </c>
      <c r="I106" s="58">
        <v>35</v>
      </c>
      <c r="J106" s="59">
        <f t="shared" si="4"/>
        <v>3</v>
      </c>
      <c r="K106" s="55">
        <f>SUM(feb!H106 + mrt!K106 + apr!K106+ mei!L106+ J106)</f>
        <v>6</v>
      </c>
      <c r="L106" s="56">
        <f t="shared" si="5"/>
        <v>239</v>
      </c>
      <c r="M106" s="57">
        <f>SUM(feb!J106 + mrt!M106 + apr!M106+ mei!N106+ L106)</f>
        <v>487</v>
      </c>
    </row>
  </sheetData>
  <mergeCells count="4">
    <mergeCell ref="L2:L3"/>
    <mergeCell ref="M2:M3"/>
    <mergeCell ref="J2:J3"/>
    <mergeCell ref="K2:K3"/>
  </mergeCells>
  <phoneticPr fontId="8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zoomScale="145" zoomScaleNormal="145" workbookViewId="0">
      <pane ySplit="3" topLeftCell="A4" activePane="bottomLeft" state="frozen"/>
      <selection activeCell="H95" sqref="H95"/>
      <selection pane="bottomLeft"/>
    </sheetView>
  </sheetViews>
  <sheetFormatPr defaultColWidth="9.28515625" defaultRowHeight="12.75" x14ac:dyDescent="0.2"/>
  <cols>
    <col min="1" max="1" width="16.7109375" style="6" customWidth="1"/>
    <col min="2" max="12" width="4" style="6" customWidth="1"/>
    <col min="13" max="16" width="5.7109375" style="6" customWidth="1"/>
    <col min="17" max="16384" width="9.28515625" style="6"/>
  </cols>
  <sheetData>
    <row r="1" spans="1:16" ht="27.75" customHeight="1" thickBot="1" x14ac:dyDescent="0.3">
      <c r="A1" s="29" t="s">
        <v>149</v>
      </c>
      <c r="P1" s="30" t="s">
        <v>32</v>
      </c>
    </row>
    <row r="2" spans="1:16" s="8" customFormat="1" ht="54.75" customHeight="1" x14ac:dyDescent="0.2">
      <c r="A2" s="16"/>
      <c r="B2" s="15" t="s">
        <v>1</v>
      </c>
      <c r="C2" s="15" t="s">
        <v>2</v>
      </c>
      <c r="D2" s="15" t="s">
        <v>1</v>
      </c>
      <c r="E2" s="15" t="s">
        <v>2</v>
      </c>
      <c r="F2" s="15" t="s">
        <v>1</v>
      </c>
      <c r="G2" s="15" t="s">
        <v>2</v>
      </c>
      <c r="H2" s="15" t="s">
        <v>0</v>
      </c>
      <c r="I2" s="15" t="s">
        <v>1</v>
      </c>
      <c r="J2" s="15" t="s">
        <v>2</v>
      </c>
      <c r="K2" s="15" t="s">
        <v>1</v>
      </c>
      <c r="L2" s="15" t="s">
        <v>2</v>
      </c>
      <c r="M2" s="92" t="s">
        <v>126</v>
      </c>
      <c r="N2" s="90" t="s">
        <v>35</v>
      </c>
      <c r="O2" s="84" t="s">
        <v>33</v>
      </c>
      <c r="P2" s="86" t="s">
        <v>34</v>
      </c>
    </row>
    <row r="3" spans="1:16" ht="18" customHeight="1" thickBot="1" x14ac:dyDescent="0.25">
      <c r="A3" s="17"/>
      <c r="B3" s="5">
        <v>2</v>
      </c>
      <c r="C3" s="5">
        <v>3</v>
      </c>
      <c r="D3" s="5">
        <v>9</v>
      </c>
      <c r="E3" s="5">
        <v>10</v>
      </c>
      <c r="F3" s="5">
        <v>16</v>
      </c>
      <c r="G3" s="5">
        <v>17</v>
      </c>
      <c r="H3" s="5">
        <v>21</v>
      </c>
      <c r="I3" s="5">
        <v>23</v>
      </c>
      <c r="J3" s="5">
        <v>24</v>
      </c>
      <c r="K3" s="50">
        <v>30</v>
      </c>
      <c r="L3" s="50">
        <v>31</v>
      </c>
      <c r="M3" s="93"/>
      <c r="N3" s="91"/>
      <c r="O3" s="85"/>
      <c r="P3" s="87"/>
    </row>
    <row r="4" spans="1:16" x14ac:dyDescent="0.2">
      <c r="A4" s="11" t="s">
        <v>95</v>
      </c>
      <c r="B4" s="52"/>
      <c r="C4" s="52">
        <v>88</v>
      </c>
      <c r="D4" s="9">
        <v>108</v>
      </c>
      <c r="E4" s="52">
        <v>83</v>
      </c>
      <c r="F4" s="52"/>
      <c r="G4" s="52"/>
      <c r="H4" s="52"/>
      <c r="I4" s="52"/>
      <c r="J4" s="52">
        <v>80</v>
      </c>
      <c r="K4" s="53"/>
      <c r="L4" s="53">
        <v>87</v>
      </c>
      <c r="M4" s="59">
        <f>COUNT(C4,E4,G4,H4,J4,L4)</f>
        <v>4</v>
      </c>
      <c r="N4" s="63">
        <f>SUM(feb!H4 + mrt!K4 + apr!K4+ mei!L4+ jun!J4+ M4)</f>
        <v>13</v>
      </c>
      <c r="O4" s="56">
        <f>SUM(B4:L4)</f>
        <v>446</v>
      </c>
      <c r="P4" s="57">
        <f>SUM(feb!J4 + mrt!M4 + apr!M4+ mei!N4+ jun!L4+ O4)</f>
        <v>1844</v>
      </c>
    </row>
    <row r="5" spans="1:16" x14ac:dyDescent="0.2">
      <c r="A5" s="1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3"/>
      <c r="L5" s="53"/>
      <c r="M5" s="59">
        <f t="shared" ref="M5:M64" si="0">COUNT(C5,E5,G5,H5,J5,L5)</f>
        <v>0</v>
      </c>
      <c r="N5" s="63">
        <f>SUM(feb!H5 + mrt!K5 + apr!K5+ mei!L5+ jun!J5+ M5)</f>
        <v>0</v>
      </c>
      <c r="O5" s="56">
        <f t="shared" ref="O5:O64" si="1">SUM(B5:L5)</f>
        <v>0</v>
      </c>
      <c r="P5" s="57">
        <f>SUM(feb!J5 + mrt!M5 + apr!M5+ mei!N5+ jun!L5+ O5)</f>
        <v>0</v>
      </c>
    </row>
    <row r="6" spans="1:16" x14ac:dyDescent="0.2">
      <c r="A6" s="11" t="s">
        <v>27</v>
      </c>
      <c r="B6" s="52"/>
      <c r="C6" s="52"/>
      <c r="D6" s="52"/>
      <c r="E6" s="52"/>
      <c r="F6" s="52"/>
      <c r="G6" s="52"/>
      <c r="H6" s="52"/>
      <c r="I6" s="52"/>
      <c r="J6" s="52"/>
      <c r="K6" s="53"/>
      <c r="L6" s="53"/>
      <c r="M6" s="59">
        <f t="shared" si="0"/>
        <v>0</v>
      </c>
      <c r="N6" s="63">
        <f>SUM(feb!H6 + mrt!K6 + apr!K6+ mei!L6+ jun!J6+ M6)</f>
        <v>0</v>
      </c>
      <c r="O6" s="56">
        <f t="shared" si="1"/>
        <v>0</v>
      </c>
      <c r="P6" s="57">
        <f>SUM(feb!J6 + mrt!M6 + apr!M6+ mei!N6+ jun!L6+ O6)</f>
        <v>0</v>
      </c>
    </row>
    <row r="7" spans="1:16" x14ac:dyDescent="0.2">
      <c r="A7" s="11" t="s">
        <v>72</v>
      </c>
      <c r="B7" s="52"/>
      <c r="C7" s="52"/>
      <c r="D7" s="52"/>
      <c r="E7" s="52"/>
      <c r="F7" s="52"/>
      <c r="G7" s="52"/>
      <c r="H7" s="52"/>
      <c r="I7" s="52"/>
      <c r="J7" s="52"/>
      <c r="K7" s="53"/>
      <c r="L7" s="53"/>
      <c r="M7" s="59">
        <f t="shared" si="0"/>
        <v>0</v>
      </c>
      <c r="N7" s="63">
        <f>SUM(feb!H7 + mrt!K7 + apr!K7+ mei!L7+ jun!J7+ M7)</f>
        <v>0</v>
      </c>
      <c r="O7" s="56">
        <f t="shared" si="1"/>
        <v>0</v>
      </c>
      <c r="P7" s="57">
        <f>SUM(feb!J7 + mrt!M7 + apr!M7+ mei!N7+ jun!L7+ O7)</f>
        <v>0</v>
      </c>
    </row>
    <row r="8" spans="1:16" x14ac:dyDescent="0.2">
      <c r="A8" s="11" t="s">
        <v>64</v>
      </c>
      <c r="B8" s="52"/>
      <c r="C8" s="52"/>
      <c r="D8" s="52"/>
      <c r="E8" s="52"/>
      <c r="F8" s="52"/>
      <c r="G8" s="52"/>
      <c r="H8" s="52"/>
      <c r="I8" s="52"/>
      <c r="J8" s="52"/>
      <c r="K8" s="53"/>
      <c r="L8" s="53">
        <v>53</v>
      </c>
      <c r="M8" s="59">
        <f t="shared" si="0"/>
        <v>1</v>
      </c>
      <c r="N8" s="63">
        <f>SUM(feb!H8 + mrt!K8 + apr!K8+ mei!L8+ jun!J8+ M8)</f>
        <v>1</v>
      </c>
      <c r="O8" s="56">
        <f t="shared" si="1"/>
        <v>53</v>
      </c>
      <c r="P8" s="57">
        <f>SUM(feb!J8 + mrt!M8 + apr!M8+ mei!N8+ jun!L8+ O8)</f>
        <v>53</v>
      </c>
    </row>
    <row r="9" spans="1:16" x14ac:dyDescent="0.2">
      <c r="A9" s="11" t="s">
        <v>69</v>
      </c>
      <c r="B9" s="52"/>
      <c r="C9" s="52">
        <v>65</v>
      </c>
      <c r="D9" s="52">
        <v>91</v>
      </c>
      <c r="E9" s="52">
        <v>60</v>
      </c>
      <c r="F9" s="52">
        <v>83</v>
      </c>
      <c r="G9" s="52"/>
      <c r="H9" s="52">
        <v>56</v>
      </c>
      <c r="I9" s="52"/>
      <c r="J9" s="52"/>
      <c r="K9" s="53">
        <v>80</v>
      </c>
      <c r="L9" s="53">
        <v>53</v>
      </c>
      <c r="M9" s="59">
        <f t="shared" si="0"/>
        <v>4</v>
      </c>
      <c r="N9" s="63">
        <f>SUM(feb!H9 + mrt!K9 + apr!K9+ mei!L9+ jun!J9+ M9)</f>
        <v>11</v>
      </c>
      <c r="O9" s="56">
        <f t="shared" si="1"/>
        <v>488</v>
      </c>
      <c r="P9" s="57">
        <f>SUM(feb!J9 + mrt!M9 + apr!M9+ mei!N9+ jun!L9+ O9)</f>
        <v>1147</v>
      </c>
    </row>
    <row r="10" spans="1:16" x14ac:dyDescent="0.2">
      <c r="A10" s="11" t="s">
        <v>5</v>
      </c>
      <c r="B10" s="52"/>
      <c r="C10" s="52">
        <v>74</v>
      </c>
      <c r="D10" s="52"/>
      <c r="E10" s="52">
        <v>83</v>
      </c>
      <c r="F10" s="52"/>
      <c r="G10" s="52"/>
      <c r="H10" s="52"/>
      <c r="I10" s="52"/>
      <c r="J10" s="52">
        <v>80</v>
      </c>
      <c r="K10" s="53"/>
      <c r="L10" s="53"/>
      <c r="M10" s="59">
        <f t="shared" si="0"/>
        <v>3</v>
      </c>
      <c r="N10" s="63">
        <f>SUM(feb!H10 + mrt!K10 + apr!K10+ mei!L10+ jun!J10+ M10)</f>
        <v>12</v>
      </c>
      <c r="O10" s="56">
        <f t="shared" si="1"/>
        <v>237</v>
      </c>
      <c r="P10" s="57">
        <f>SUM(feb!J10 + mrt!M10 + apr!M10+ mei!N10+ jun!L10+ O10)</f>
        <v>1692</v>
      </c>
    </row>
    <row r="11" spans="1:16" x14ac:dyDescent="0.2">
      <c r="A11" s="11" t="s">
        <v>67</v>
      </c>
      <c r="B11" s="52"/>
      <c r="C11" s="52"/>
      <c r="D11" s="52"/>
      <c r="E11" s="52">
        <v>83</v>
      </c>
      <c r="F11" s="52"/>
      <c r="G11" s="52"/>
      <c r="H11" s="52"/>
      <c r="I11" s="52"/>
      <c r="J11" s="52"/>
      <c r="K11" s="53"/>
      <c r="L11" s="53"/>
      <c r="M11" s="59">
        <f t="shared" si="0"/>
        <v>1</v>
      </c>
      <c r="N11" s="63">
        <f>SUM(feb!H11 + mrt!K11 + apr!K11+ mei!L11+ jun!J11+ M11)</f>
        <v>15</v>
      </c>
      <c r="O11" s="56">
        <f t="shared" si="1"/>
        <v>83</v>
      </c>
      <c r="P11" s="57">
        <f>SUM(feb!J11 + mrt!M11 + apr!M11+ mei!N11+ jun!L11+ O11)</f>
        <v>1362</v>
      </c>
    </row>
    <row r="12" spans="1:16" x14ac:dyDescent="0.2">
      <c r="A12" s="11" t="s">
        <v>51</v>
      </c>
      <c r="B12" s="52"/>
      <c r="C12" s="52"/>
      <c r="D12" s="52"/>
      <c r="E12" s="52">
        <v>76</v>
      </c>
      <c r="F12" s="52"/>
      <c r="G12" s="52"/>
      <c r="H12" s="52">
        <v>56</v>
      </c>
      <c r="I12" s="52"/>
      <c r="J12" s="52">
        <v>80</v>
      </c>
      <c r="K12" s="53">
        <v>109</v>
      </c>
      <c r="L12" s="53">
        <v>80</v>
      </c>
      <c r="M12" s="59">
        <f t="shared" si="0"/>
        <v>4</v>
      </c>
      <c r="N12" s="63">
        <f>SUM(feb!H12 + mrt!K12 + apr!K12+ mei!L12+ jun!J12+ M12)</f>
        <v>20</v>
      </c>
      <c r="O12" s="56">
        <f t="shared" si="1"/>
        <v>401</v>
      </c>
      <c r="P12" s="57">
        <f>SUM(feb!J12 + mrt!M12 + apr!M12+ mei!N12+ jun!L12+ O12)</f>
        <v>2773</v>
      </c>
    </row>
    <row r="13" spans="1:16" x14ac:dyDescent="0.2">
      <c r="A13" s="11" t="s">
        <v>55</v>
      </c>
      <c r="B13" s="52">
        <v>153</v>
      </c>
      <c r="C13" s="52">
        <v>74</v>
      </c>
      <c r="D13" s="74">
        <v>130</v>
      </c>
      <c r="E13" s="52"/>
      <c r="F13" s="52">
        <v>115</v>
      </c>
      <c r="G13" s="52">
        <v>95</v>
      </c>
      <c r="H13" s="52">
        <v>85</v>
      </c>
      <c r="I13" s="52">
        <v>106</v>
      </c>
      <c r="J13" s="52"/>
      <c r="K13" s="53">
        <v>156</v>
      </c>
      <c r="L13" s="53"/>
      <c r="M13" s="59">
        <v>4</v>
      </c>
      <c r="N13" s="63">
        <f>SUM(feb!H13 + mrt!K13 + apr!K13+ mei!L13+ jun!J13+ M13)</f>
        <v>15</v>
      </c>
      <c r="O13" s="56">
        <f t="shared" si="1"/>
        <v>914</v>
      </c>
      <c r="P13" s="57">
        <f>SUM(feb!J13 + mrt!M13 + apr!M13+ mei!N13+ jun!L13+ O13)</f>
        <v>3191</v>
      </c>
    </row>
    <row r="14" spans="1:16" x14ac:dyDescent="0.2">
      <c r="A14" s="11" t="s">
        <v>52</v>
      </c>
      <c r="B14" s="52"/>
      <c r="C14" s="52"/>
      <c r="D14" s="52"/>
      <c r="E14" s="52"/>
      <c r="F14" s="52"/>
      <c r="G14" s="52"/>
      <c r="H14" s="52"/>
      <c r="I14" s="52"/>
      <c r="J14" s="52"/>
      <c r="K14" s="53"/>
      <c r="L14" s="53"/>
      <c r="M14" s="59">
        <f t="shared" si="0"/>
        <v>0</v>
      </c>
      <c r="N14" s="63">
        <f>SUM(feb!H14 + mrt!K14 + apr!K14+ mei!L14+ jun!J14+ M14)</f>
        <v>13</v>
      </c>
      <c r="O14" s="56">
        <f t="shared" si="1"/>
        <v>0</v>
      </c>
      <c r="P14" s="57">
        <f>SUM(feb!J14 + mrt!M14 + apr!M14+ mei!N14+ jun!L14+ O14)</f>
        <v>927</v>
      </c>
    </row>
    <row r="15" spans="1:16" x14ac:dyDescent="0.2">
      <c r="A15" s="11" t="s">
        <v>60</v>
      </c>
      <c r="B15" s="52">
        <v>100</v>
      </c>
      <c r="C15" s="52"/>
      <c r="D15" s="52"/>
      <c r="E15" s="52"/>
      <c r="F15" s="52">
        <v>115</v>
      </c>
      <c r="G15" s="52"/>
      <c r="H15" s="52"/>
      <c r="I15" s="52"/>
      <c r="J15" s="52"/>
      <c r="K15" s="53">
        <v>109</v>
      </c>
      <c r="L15" s="53">
        <v>87</v>
      </c>
      <c r="M15" s="59">
        <f t="shared" si="0"/>
        <v>1</v>
      </c>
      <c r="N15" s="63">
        <f>SUM(feb!H15 + mrt!K15 + apr!K15+ mei!L15+ jun!J15+ M15)</f>
        <v>12</v>
      </c>
      <c r="O15" s="56">
        <f t="shared" si="1"/>
        <v>411</v>
      </c>
      <c r="P15" s="57">
        <f>SUM(feb!J15 + mrt!M15 + apr!M15+ mei!N15+ jun!L15+ O15)</f>
        <v>2425</v>
      </c>
    </row>
    <row r="16" spans="1:16" x14ac:dyDescent="0.2">
      <c r="A16" s="11" t="s">
        <v>157</v>
      </c>
      <c r="B16" s="52"/>
      <c r="C16" s="52"/>
      <c r="D16" s="52"/>
      <c r="E16" s="52"/>
      <c r="F16" s="52"/>
      <c r="G16" s="52"/>
      <c r="H16" s="52"/>
      <c r="I16" s="52"/>
      <c r="J16" s="52"/>
      <c r="K16" s="53"/>
      <c r="L16" s="53"/>
      <c r="M16" s="59">
        <f t="shared" ref="M16" si="2">COUNT(C16,E16,G16,H16,J16,L16)</f>
        <v>0</v>
      </c>
      <c r="N16" s="63">
        <f>SUM(feb!H16 + mrt!K16 + apr!K16+ mei!L16+ jun!J16+ M16)</f>
        <v>0</v>
      </c>
      <c r="O16" s="56">
        <f t="shared" ref="O16" si="3">SUM(B16:L16)</f>
        <v>0</v>
      </c>
      <c r="P16" s="57">
        <f>SUM(feb!J16 + mrt!M16 + apr!M16+ mei!N16+ jun!L16+ O16)</f>
        <v>0</v>
      </c>
    </row>
    <row r="17" spans="1:16" x14ac:dyDescent="0.2">
      <c r="A17" s="11" t="s">
        <v>132</v>
      </c>
      <c r="B17" s="52">
        <v>104</v>
      </c>
      <c r="C17" s="52">
        <v>74</v>
      </c>
      <c r="D17" s="52"/>
      <c r="E17" s="52">
        <v>76</v>
      </c>
      <c r="F17" s="52">
        <v>124</v>
      </c>
      <c r="G17" s="52">
        <v>74</v>
      </c>
      <c r="H17" s="52">
        <v>85</v>
      </c>
      <c r="I17" s="52">
        <v>91</v>
      </c>
      <c r="J17" s="52">
        <v>80</v>
      </c>
      <c r="K17" s="53"/>
      <c r="L17" s="53">
        <v>80</v>
      </c>
      <c r="M17" s="59">
        <f t="shared" si="0"/>
        <v>6</v>
      </c>
      <c r="N17" s="63">
        <f>SUM(feb!H17 + mrt!K17 + apr!K17+ mei!L17+ jun!J17+ M17)</f>
        <v>20</v>
      </c>
      <c r="O17" s="56">
        <f t="shared" si="1"/>
        <v>788</v>
      </c>
      <c r="P17" s="57">
        <f>SUM(feb!J17 + mrt!M17 + apr!M17+ mei!N17+ jun!L17+ O17)</f>
        <v>3036</v>
      </c>
    </row>
    <row r="18" spans="1:16" x14ac:dyDescent="0.2">
      <c r="A18" s="11" t="s">
        <v>75</v>
      </c>
      <c r="B18" s="52"/>
      <c r="C18" s="52"/>
      <c r="D18" s="52"/>
      <c r="E18" s="52"/>
      <c r="F18" s="52"/>
      <c r="G18" s="52"/>
      <c r="H18" s="52"/>
      <c r="I18" s="52"/>
      <c r="J18" s="52"/>
      <c r="K18" s="53"/>
      <c r="L18" s="53"/>
      <c r="M18" s="59">
        <f t="shared" si="0"/>
        <v>0</v>
      </c>
      <c r="N18" s="63">
        <f>SUM(feb!H18 + mrt!K18 + apr!K18+ mei!L18+ jun!J18+ M18)</f>
        <v>4</v>
      </c>
      <c r="O18" s="56">
        <f t="shared" si="1"/>
        <v>0</v>
      </c>
      <c r="P18" s="57">
        <f>SUM(feb!J18 + mrt!M18 + apr!M18+ mei!N18+ jun!L18+ O18)</f>
        <v>543</v>
      </c>
    </row>
    <row r="19" spans="1:16" x14ac:dyDescent="0.2">
      <c r="A19" s="11" t="s">
        <v>108</v>
      </c>
      <c r="B19" s="52"/>
      <c r="C19" s="52"/>
      <c r="D19" s="52"/>
      <c r="E19" s="52"/>
      <c r="F19" s="52"/>
      <c r="G19" s="52"/>
      <c r="H19" s="52"/>
      <c r="I19" s="52"/>
      <c r="J19" s="52"/>
      <c r="K19" s="53"/>
      <c r="L19" s="53"/>
      <c r="M19" s="59">
        <f t="shared" si="0"/>
        <v>0</v>
      </c>
      <c r="N19" s="63">
        <f>SUM(feb!H19 + mrt!K19 + apr!K19+ mei!L19+ jun!J19+ M19)</f>
        <v>4</v>
      </c>
      <c r="O19" s="56">
        <f t="shared" si="1"/>
        <v>0</v>
      </c>
      <c r="P19" s="57">
        <f>SUM(feb!J19 + mrt!M19 + apr!M19+ mei!N19+ jun!L19+ O19)</f>
        <v>442</v>
      </c>
    </row>
    <row r="20" spans="1:16" x14ac:dyDescent="0.2">
      <c r="A20" s="11" t="s">
        <v>6</v>
      </c>
      <c r="B20" s="52"/>
      <c r="C20" s="52"/>
      <c r="D20" s="52"/>
      <c r="E20" s="52"/>
      <c r="F20" s="52"/>
      <c r="G20" s="52"/>
      <c r="H20" s="52"/>
      <c r="I20" s="52"/>
      <c r="J20" s="52"/>
      <c r="K20" s="53"/>
      <c r="L20" s="53"/>
      <c r="M20" s="59">
        <f t="shared" si="0"/>
        <v>0</v>
      </c>
      <c r="N20" s="63">
        <f>SUM(feb!H20 + mrt!K20 + apr!K20+ mei!L20+ jun!J20+ M20)</f>
        <v>0</v>
      </c>
      <c r="O20" s="56">
        <f t="shared" si="1"/>
        <v>0</v>
      </c>
      <c r="P20" s="57">
        <f>SUM(feb!J20 + mrt!M20 + apr!M20+ mei!N20+ jun!L20+ O20)</f>
        <v>0</v>
      </c>
    </row>
    <row r="21" spans="1:16" x14ac:dyDescent="0.2">
      <c r="A21" s="11" t="s">
        <v>81</v>
      </c>
      <c r="B21" s="52"/>
      <c r="C21" s="52"/>
      <c r="D21" s="52"/>
      <c r="E21" s="52"/>
      <c r="F21" s="52"/>
      <c r="G21" s="52"/>
      <c r="H21" s="52"/>
      <c r="I21" s="52"/>
      <c r="J21" s="52"/>
      <c r="K21" s="53"/>
      <c r="L21" s="53"/>
      <c r="M21" s="59">
        <f t="shared" si="0"/>
        <v>0</v>
      </c>
      <c r="N21" s="63">
        <f>SUM(feb!H21 + mrt!K21 + apr!K21+ mei!L21+ jun!J21+ M21)</f>
        <v>0</v>
      </c>
      <c r="O21" s="56">
        <f t="shared" si="1"/>
        <v>0</v>
      </c>
      <c r="P21" s="57">
        <f>SUM(feb!J21 + mrt!M21 + apr!M21+ mei!N21+ jun!L21+ O21)</f>
        <v>56.5</v>
      </c>
    </row>
    <row r="22" spans="1:16" x14ac:dyDescent="0.2">
      <c r="A22" s="11" t="s">
        <v>93</v>
      </c>
      <c r="B22" s="52"/>
      <c r="C22" s="52"/>
      <c r="D22" s="52"/>
      <c r="E22" s="52"/>
      <c r="F22" s="52"/>
      <c r="G22" s="52"/>
      <c r="H22" s="52"/>
      <c r="I22" s="52"/>
      <c r="J22" s="52"/>
      <c r="K22" s="53"/>
      <c r="L22" s="53"/>
      <c r="M22" s="59">
        <f t="shared" si="0"/>
        <v>0</v>
      </c>
      <c r="N22" s="63">
        <f>SUM(feb!H22 + mrt!K22 + apr!K22+ mei!L22+ jun!J22+ M22)</f>
        <v>11</v>
      </c>
      <c r="O22" s="56">
        <f t="shared" si="1"/>
        <v>0</v>
      </c>
      <c r="P22" s="57">
        <f>SUM(feb!J22 + mrt!M22 + apr!M22+ mei!N22+ jun!L22+ O22)</f>
        <v>1814</v>
      </c>
    </row>
    <row r="23" spans="1:16" x14ac:dyDescent="0.2">
      <c r="A23" s="11" t="s">
        <v>7</v>
      </c>
      <c r="B23" s="52"/>
      <c r="C23" s="52"/>
      <c r="D23" s="52"/>
      <c r="E23" s="52">
        <v>83</v>
      </c>
      <c r="F23" s="52">
        <v>115</v>
      </c>
      <c r="G23" s="52">
        <v>104</v>
      </c>
      <c r="H23" s="52">
        <v>85</v>
      </c>
      <c r="I23" s="52">
        <v>106</v>
      </c>
      <c r="J23" s="52">
        <v>81</v>
      </c>
      <c r="K23" s="53">
        <v>156</v>
      </c>
      <c r="L23" s="53"/>
      <c r="M23" s="59">
        <f t="shared" si="0"/>
        <v>4</v>
      </c>
      <c r="N23" s="63">
        <f>SUM(feb!H23 + mrt!K23 + apr!K23+ mei!L23+ jun!J23+ M23)</f>
        <v>24</v>
      </c>
      <c r="O23" s="56">
        <f t="shared" si="1"/>
        <v>730</v>
      </c>
      <c r="P23" s="57">
        <f>SUM(feb!J23 + mrt!M23 + apr!M23+ mei!N23+ jun!L23+ O23)</f>
        <v>3692</v>
      </c>
    </row>
    <row r="24" spans="1:16" x14ac:dyDescent="0.2">
      <c r="A24" s="11" t="s">
        <v>98</v>
      </c>
      <c r="B24" s="52"/>
      <c r="C24" s="52"/>
      <c r="D24" s="52"/>
      <c r="E24" s="52"/>
      <c r="F24" s="52"/>
      <c r="G24" s="52"/>
      <c r="H24" s="52"/>
      <c r="I24" s="52"/>
      <c r="J24" s="52"/>
      <c r="K24" s="53"/>
      <c r="L24" s="53"/>
      <c r="M24" s="59">
        <f t="shared" si="0"/>
        <v>0</v>
      </c>
      <c r="N24" s="63">
        <f>SUM(feb!H24 + mrt!K24 + apr!K24+ mei!L24+ jun!J24+ M24)</f>
        <v>0</v>
      </c>
      <c r="O24" s="56">
        <f t="shared" si="1"/>
        <v>0</v>
      </c>
      <c r="P24" s="57">
        <f>SUM(feb!J24 + mrt!M24 + apr!M24+ mei!N24+ jun!L24+ O24)</f>
        <v>0</v>
      </c>
    </row>
    <row r="25" spans="1:16" x14ac:dyDescent="0.2">
      <c r="A25" s="11" t="s">
        <v>30</v>
      </c>
      <c r="B25" s="52"/>
      <c r="C25" s="52"/>
      <c r="D25" s="52"/>
      <c r="E25" s="52"/>
      <c r="F25" s="52"/>
      <c r="G25" s="52"/>
      <c r="H25" s="52"/>
      <c r="I25" s="52"/>
      <c r="J25" s="52"/>
      <c r="K25" s="53"/>
      <c r="L25" s="53"/>
      <c r="M25" s="59">
        <f t="shared" si="0"/>
        <v>0</v>
      </c>
      <c r="N25" s="63">
        <f>SUM(feb!H25 + mrt!K25 + apr!K25+ mei!L25+ jun!J25+ M25)</f>
        <v>0</v>
      </c>
      <c r="O25" s="56">
        <f t="shared" si="1"/>
        <v>0</v>
      </c>
      <c r="P25" s="57">
        <f>SUM(feb!J25 + mrt!M25 + apr!M25+ mei!N25+ jun!L25+ O25)</f>
        <v>0</v>
      </c>
    </row>
    <row r="26" spans="1:16" x14ac:dyDescent="0.2">
      <c r="A26" s="11" t="s">
        <v>114</v>
      </c>
      <c r="B26" s="52">
        <v>104</v>
      </c>
      <c r="C26" s="52">
        <v>74</v>
      </c>
      <c r="D26" s="52">
        <v>117</v>
      </c>
      <c r="E26" s="52">
        <v>76</v>
      </c>
      <c r="F26" s="52">
        <v>124</v>
      </c>
      <c r="G26" s="52">
        <v>74</v>
      </c>
      <c r="H26" s="52">
        <v>85</v>
      </c>
      <c r="I26" s="52">
        <v>91</v>
      </c>
      <c r="J26" s="52">
        <v>80</v>
      </c>
      <c r="K26" s="53">
        <v>109</v>
      </c>
      <c r="L26" s="77">
        <v>114</v>
      </c>
      <c r="M26" s="59">
        <f t="shared" si="0"/>
        <v>6</v>
      </c>
      <c r="N26" s="63">
        <f>SUM(feb!H26 + mrt!K26 + apr!K26+ mei!L26+ jun!J26+ M26)</f>
        <v>22</v>
      </c>
      <c r="O26" s="56">
        <f t="shared" si="1"/>
        <v>1048</v>
      </c>
      <c r="P26" s="57">
        <f>SUM(feb!J26 + mrt!M26 + apr!M26+ mei!N26+ jun!L26+ O26)</f>
        <v>3432</v>
      </c>
    </row>
    <row r="27" spans="1:16" x14ac:dyDescent="0.2">
      <c r="A27" s="11" t="s">
        <v>76</v>
      </c>
      <c r="B27" s="52"/>
      <c r="C27" s="52"/>
      <c r="D27" s="52"/>
      <c r="E27" s="52">
        <v>83</v>
      </c>
      <c r="F27" s="52"/>
      <c r="G27" s="52"/>
      <c r="H27" s="52"/>
      <c r="I27" s="52"/>
      <c r="J27" s="52"/>
      <c r="K27" s="53"/>
      <c r="L27" s="53"/>
      <c r="M27" s="59">
        <f t="shared" si="0"/>
        <v>1</v>
      </c>
      <c r="N27" s="63">
        <f>SUM(feb!H27 + mrt!K27 + apr!K27+ mei!L27+ jun!J27+ M27)</f>
        <v>8</v>
      </c>
      <c r="O27" s="56">
        <f t="shared" si="1"/>
        <v>83</v>
      </c>
      <c r="P27" s="57">
        <f>SUM(feb!J27 + mrt!M27 + apr!M27+ mei!N27+ jun!L27+ O27)</f>
        <v>631</v>
      </c>
    </row>
    <row r="28" spans="1:16" x14ac:dyDescent="0.2">
      <c r="A28" s="11" t="s">
        <v>77</v>
      </c>
      <c r="B28" s="52">
        <v>104</v>
      </c>
      <c r="C28" s="52">
        <v>74</v>
      </c>
      <c r="D28" s="52"/>
      <c r="E28" s="52"/>
      <c r="F28" s="52">
        <v>124</v>
      </c>
      <c r="G28" s="52">
        <v>62</v>
      </c>
      <c r="H28" s="52">
        <v>85</v>
      </c>
      <c r="I28" s="52">
        <v>91</v>
      </c>
      <c r="J28" s="52">
        <v>80</v>
      </c>
      <c r="K28" s="53">
        <v>109</v>
      </c>
      <c r="L28" s="53">
        <v>53</v>
      </c>
      <c r="M28" s="59">
        <f t="shared" si="0"/>
        <v>5</v>
      </c>
      <c r="N28" s="63">
        <f>SUM(feb!H28 + mrt!K28 + apr!K28+ mei!L28+ jun!J28+ M28)</f>
        <v>18</v>
      </c>
      <c r="O28" s="56">
        <f t="shared" si="1"/>
        <v>782</v>
      </c>
      <c r="P28" s="57">
        <f>SUM(feb!J28 + mrt!M28 + apr!M28+ mei!N28+ jun!L28+ O28)</f>
        <v>2728</v>
      </c>
    </row>
    <row r="29" spans="1:16" x14ac:dyDescent="0.2">
      <c r="A29" s="11" t="s">
        <v>8</v>
      </c>
      <c r="B29" s="52"/>
      <c r="C29" s="52">
        <v>74</v>
      </c>
      <c r="D29" s="52">
        <v>117</v>
      </c>
      <c r="E29" s="52">
        <v>76</v>
      </c>
      <c r="F29" s="52"/>
      <c r="G29" s="52">
        <v>74</v>
      </c>
      <c r="H29" s="52"/>
      <c r="I29" s="52"/>
      <c r="J29" s="52">
        <v>80</v>
      </c>
      <c r="K29" s="53">
        <v>109</v>
      </c>
      <c r="L29" s="77">
        <v>114</v>
      </c>
      <c r="M29" s="59">
        <v>6</v>
      </c>
      <c r="N29" s="63">
        <f>SUM(feb!H29 + mrt!K29 + apr!K29+ mei!L29+ jun!J29+ M29)</f>
        <v>20</v>
      </c>
      <c r="O29" s="56">
        <f t="shared" si="1"/>
        <v>644</v>
      </c>
      <c r="P29" s="57">
        <f>SUM(feb!J29 + mrt!M29 + apr!M29+ mei!N29+ jun!L29+ O29)</f>
        <v>3010</v>
      </c>
    </row>
    <row r="30" spans="1:16" x14ac:dyDescent="0.2">
      <c r="A30" s="11" t="s">
        <v>9</v>
      </c>
      <c r="B30" s="52"/>
      <c r="C30" s="52"/>
      <c r="D30" s="52"/>
      <c r="E30" s="52"/>
      <c r="F30" s="52"/>
      <c r="G30" s="52">
        <v>62</v>
      </c>
      <c r="H30" s="52">
        <v>56</v>
      </c>
      <c r="I30" s="52"/>
      <c r="J30" s="52"/>
      <c r="K30" s="53">
        <v>80</v>
      </c>
      <c r="L30" s="53"/>
      <c r="M30" s="59">
        <f t="shared" si="0"/>
        <v>2</v>
      </c>
      <c r="N30" s="63">
        <f>SUM(feb!H30 + mrt!K30 + apr!K30+ mei!L30+ jun!J30+ M30)</f>
        <v>9</v>
      </c>
      <c r="O30" s="56">
        <f t="shared" si="1"/>
        <v>198</v>
      </c>
      <c r="P30" s="57">
        <f>SUM(feb!J30 + mrt!M30 + apr!M30+ mei!N30+ jun!L30+ O30)</f>
        <v>901</v>
      </c>
    </row>
    <row r="31" spans="1:16" x14ac:dyDescent="0.2">
      <c r="A31" s="11" t="s">
        <v>159</v>
      </c>
      <c r="B31" s="52"/>
      <c r="C31" s="52"/>
      <c r="D31" s="52"/>
      <c r="E31" s="52"/>
      <c r="F31" s="52"/>
      <c r="G31" s="52"/>
      <c r="H31" s="52"/>
      <c r="I31" s="52"/>
      <c r="J31" s="52"/>
      <c r="K31" s="53"/>
      <c r="L31" s="53"/>
      <c r="M31" s="59">
        <f t="shared" ref="M31" si="4">COUNT(C31,E31,G31,H31,J31,L31)</f>
        <v>0</v>
      </c>
      <c r="N31" s="63">
        <f>SUM(feb!H31 + mrt!K31 + apr!K31+ mei!L31+ jun!J31+ M31)</f>
        <v>8</v>
      </c>
      <c r="O31" s="56">
        <f t="shared" ref="O31" si="5">SUM(B31:L31)</f>
        <v>0</v>
      </c>
      <c r="P31" s="57">
        <f>SUM(feb!J31 + mrt!M31 + apr!M31+ mei!N31+ jun!L31+ O31)</f>
        <v>764</v>
      </c>
    </row>
    <row r="32" spans="1:16" x14ac:dyDescent="0.2">
      <c r="A32" s="11" t="s">
        <v>10</v>
      </c>
      <c r="B32" s="52">
        <v>153</v>
      </c>
      <c r="C32" s="52"/>
      <c r="D32" s="74">
        <v>130</v>
      </c>
      <c r="E32" s="52">
        <v>83</v>
      </c>
      <c r="F32" s="52">
        <v>115</v>
      </c>
      <c r="G32" s="52">
        <v>95</v>
      </c>
      <c r="H32" s="52"/>
      <c r="I32" s="52">
        <v>106</v>
      </c>
      <c r="J32" s="52">
        <v>81</v>
      </c>
      <c r="K32" s="53">
        <v>156</v>
      </c>
      <c r="L32" s="53">
        <v>87</v>
      </c>
      <c r="M32" s="59">
        <v>5</v>
      </c>
      <c r="N32" s="63">
        <f>SUM(feb!H32 + mrt!K32 + apr!K32+ mei!L32+ jun!J32+ M32)</f>
        <v>22</v>
      </c>
      <c r="O32" s="56">
        <f t="shared" si="1"/>
        <v>1006</v>
      </c>
      <c r="P32" s="57">
        <f>SUM(feb!J32 + mrt!M32 + apr!M32+ mei!N32+ jun!L32+ O32)</f>
        <v>4055</v>
      </c>
    </row>
    <row r="33" spans="1:16" x14ac:dyDescent="0.2">
      <c r="A33" s="11" t="s">
        <v>117</v>
      </c>
      <c r="B33" s="52"/>
      <c r="C33" s="52">
        <v>88</v>
      </c>
      <c r="D33" s="52"/>
      <c r="E33" s="52">
        <v>83</v>
      </c>
      <c r="F33" s="52"/>
      <c r="G33" s="52"/>
      <c r="H33" s="52"/>
      <c r="I33" s="52"/>
      <c r="J33" s="52">
        <v>80</v>
      </c>
      <c r="K33" s="53"/>
      <c r="L33" s="53"/>
      <c r="M33" s="59">
        <f t="shared" si="0"/>
        <v>3</v>
      </c>
      <c r="N33" s="63">
        <f>SUM(feb!H33 + mrt!K33 + apr!K33+ mei!L33+ jun!J33+ M33)</f>
        <v>10</v>
      </c>
      <c r="O33" s="56">
        <f t="shared" si="1"/>
        <v>251</v>
      </c>
      <c r="P33" s="57">
        <f>SUM(feb!J33 + mrt!M33 + apr!M33+ mei!N33+ jun!L33+ O33)</f>
        <v>1333</v>
      </c>
    </row>
    <row r="34" spans="1:16" x14ac:dyDescent="0.2">
      <c r="A34" s="22" t="s">
        <v>90</v>
      </c>
      <c r="B34" s="52"/>
      <c r="C34" s="52"/>
      <c r="D34" s="52"/>
      <c r="E34" s="52"/>
      <c r="F34" s="52"/>
      <c r="G34" s="52"/>
      <c r="H34" s="52"/>
      <c r="I34" s="52"/>
      <c r="J34" s="52">
        <v>81</v>
      </c>
      <c r="K34" s="53"/>
      <c r="L34" s="53"/>
      <c r="M34" s="59">
        <f t="shared" si="0"/>
        <v>1</v>
      </c>
      <c r="N34" s="63">
        <f>SUM(feb!H34 + mrt!K34 + apr!K34+ mei!L34+ jun!J34+ M34)</f>
        <v>16</v>
      </c>
      <c r="O34" s="56">
        <f t="shared" si="1"/>
        <v>81</v>
      </c>
      <c r="P34" s="57">
        <f>SUM(feb!J34 + mrt!M34 + apr!M34+ mei!N34+ jun!L34+ O34)</f>
        <v>2326</v>
      </c>
    </row>
    <row r="35" spans="1:16" x14ac:dyDescent="0.2">
      <c r="A35" s="22" t="s">
        <v>107</v>
      </c>
      <c r="B35" s="52"/>
      <c r="C35" s="52"/>
      <c r="D35" s="52"/>
      <c r="E35" s="52"/>
      <c r="F35" s="52"/>
      <c r="G35" s="52"/>
      <c r="H35" s="52"/>
      <c r="I35" s="52"/>
      <c r="J35" s="52"/>
      <c r="K35" s="53"/>
      <c r="L35" s="53"/>
      <c r="M35" s="59">
        <f t="shared" si="0"/>
        <v>0</v>
      </c>
      <c r="N35" s="63">
        <f>SUM(feb!H35 + mrt!K35 + apr!K35+ mei!L35+ jun!J35+ M35)</f>
        <v>1</v>
      </c>
      <c r="O35" s="56">
        <f t="shared" si="1"/>
        <v>0</v>
      </c>
      <c r="P35" s="57">
        <f>SUM(feb!J35 + mrt!M35 + apr!M35+ mei!N35+ jun!L35+ O35)</f>
        <v>162</v>
      </c>
    </row>
    <row r="36" spans="1:16" x14ac:dyDescent="0.2">
      <c r="A36" s="22" t="s">
        <v>109</v>
      </c>
      <c r="B36" s="52"/>
      <c r="C36" s="52">
        <v>88</v>
      </c>
      <c r="D36" s="52"/>
      <c r="E36" s="52"/>
      <c r="F36" s="52"/>
      <c r="G36" s="52">
        <v>104</v>
      </c>
      <c r="H36" s="52"/>
      <c r="I36" s="52"/>
      <c r="J36" s="52"/>
      <c r="K36" s="53"/>
      <c r="L36" s="53">
        <v>87</v>
      </c>
      <c r="M36" s="59">
        <f t="shared" si="0"/>
        <v>3</v>
      </c>
      <c r="N36" s="63">
        <f>SUM(feb!H36 + mrt!K36 + apr!K36+ mei!L36+ jun!J36+ M36)</f>
        <v>9</v>
      </c>
      <c r="O36" s="56">
        <f t="shared" si="1"/>
        <v>279</v>
      </c>
      <c r="P36" s="57">
        <f>SUM(feb!J36 + mrt!M36 + apr!M36+ mei!N36+ jun!L36+ O36)</f>
        <v>1139</v>
      </c>
    </row>
    <row r="37" spans="1:16" x14ac:dyDescent="0.2">
      <c r="A37" s="22" t="s">
        <v>119</v>
      </c>
      <c r="B37" s="52"/>
      <c r="C37" s="52">
        <v>88</v>
      </c>
      <c r="D37" s="52">
        <v>108</v>
      </c>
      <c r="E37" s="52"/>
      <c r="F37" s="52">
        <v>115</v>
      </c>
      <c r="G37" s="52">
        <v>104</v>
      </c>
      <c r="H37" s="52"/>
      <c r="I37" s="52">
        <v>102</v>
      </c>
      <c r="J37" s="52">
        <v>80</v>
      </c>
      <c r="K37" s="53">
        <v>170</v>
      </c>
      <c r="L37" s="53"/>
      <c r="M37" s="59">
        <f t="shared" si="0"/>
        <v>3</v>
      </c>
      <c r="N37" s="63">
        <f>SUM(feb!H37 + mrt!K37 + apr!K37+ mei!L37+ jun!J37+ M37)</f>
        <v>7</v>
      </c>
      <c r="O37" s="56">
        <f t="shared" si="1"/>
        <v>767</v>
      </c>
      <c r="P37" s="57">
        <f>SUM(feb!J37 + mrt!M37 + apr!M37+ mei!N37+ jun!L37+ O37)</f>
        <v>1895</v>
      </c>
    </row>
    <row r="38" spans="1:16" x14ac:dyDescent="0.2">
      <c r="A38" s="22" t="s">
        <v>131</v>
      </c>
      <c r="B38" s="52"/>
      <c r="C38" s="52"/>
      <c r="D38" s="52"/>
      <c r="E38" s="52"/>
      <c r="F38" s="52"/>
      <c r="G38" s="52"/>
      <c r="H38" s="52"/>
      <c r="I38" s="52"/>
      <c r="J38" s="52"/>
      <c r="K38" s="53"/>
      <c r="L38" s="53"/>
      <c r="M38" s="59">
        <f t="shared" si="0"/>
        <v>0</v>
      </c>
      <c r="N38" s="63">
        <f>SUM(feb!H38 + mrt!K38 + apr!K38+ mei!L38+ jun!J38+ M38)</f>
        <v>10</v>
      </c>
      <c r="O38" s="56">
        <f t="shared" si="1"/>
        <v>0</v>
      </c>
      <c r="P38" s="57">
        <f>SUM(feb!J38 + mrt!M38 + apr!M38+ mei!N38+ jun!L38+ O38)</f>
        <v>1419</v>
      </c>
    </row>
    <row r="39" spans="1:16" x14ac:dyDescent="0.2">
      <c r="A39" s="22" t="s">
        <v>82</v>
      </c>
      <c r="B39" s="52"/>
      <c r="C39" s="52"/>
      <c r="D39" s="52"/>
      <c r="E39" s="52"/>
      <c r="F39" s="52"/>
      <c r="G39" s="52"/>
      <c r="H39" s="52"/>
      <c r="I39" s="52"/>
      <c r="J39" s="52"/>
      <c r="K39" s="53"/>
      <c r="L39" s="53"/>
      <c r="M39" s="59">
        <f t="shared" si="0"/>
        <v>0</v>
      </c>
      <c r="N39" s="63">
        <f>SUM(feb!H39 + mrt!K39 + apr!K39+ mei!L39+ jun!J39+ M39)</f>
        <v>0</v>
      </c>
      <c r="O39" s="56">
        <f t="shared" si="1"/>
        <v>0</v>
      </c>
      <c r="P39" s="57">
        <f>SUM(feb!J39 + mrt!M39 + apr!M39+ mei!N39+ jun!L39+ O39)</f>
        <v>0</v>
      </c>
    </row>
    <row r="40" spans="1:16" x14ac:dyDescent="0.2">
      <c r="A40" s="22" t="s">
        <v>103</v>
      </c>
      <c r="B40" s="52"/>
      <c r="C40" s="52">
        <v>74</v>
      </c>
      <c r="D40" s="52">
        <v>117</v>
      </c>
      <c r="E40" s="52">
        <v>76</v>
      </c>
      <c r="F40" s="52">
        <v>115</v>
      </c>
      <c r="G40" s="52">
        <v>74</v>
      </c>
      <c r="H40" s="52"/>
      <c r="I40" s="52"/>
      <c r="J40" s="52">
        <v>81</v>
      </c>
      <c r="K40" s="53"/>
      <c r="L40" s="53">
        <v>87</v>
      </c>
      <c r="M40" s="59">
        <f t="shared" si="0"/>
        <v>5</v>
      </c>
      <c r="N40" s="63">
        <f>SUM(feb!H40 + mrt!K40 + apr!K40+ mei!L40+ jun!J40+ M40)</f>
        <v>17</v>
      </c>
      <c r="O40" s="56">
        <f t="shared" si="1"/>
        <v>624</v>
      </c>
      <c r="P40" s="57">
        <f>SUM(feb!J40 + mrt!M40 + apr!M40+ mei!N40+ jun!L40+ O40)</f>
        <v>2471</v>
      </c>
    </row>
    <row r="41" spans="1:16" x14ac:dyDescent="0.2">
      <c r="A41" s="11" t="s">
        <v>11</v>
      </c>
      <c r="B41" s="52"/>
      <c r="C41" s="52"/>
      <c r="D41" s="52"/>
      <c r="E41" s="52"/>
      <c r="F41" s="52"/>
      <c r="G41" s="52"/>
      <c r="H41" s="52"/>
      <c r="I41" s="52"/>
      <c r="J41" s="52"/>
      <c r="K41" s="53"/>
      <c r="L41" s="53"/>
      <c r="M41" s="59">
        <f t="shared" si="0"/>
        <v>0</v>
      </c>
      <c r="N41" s="63">
        <f>SUM(feb!H41 + mrt!K41 + apr!K41+ mei!L41+ jun!J41+ M41)</f>
        <v>0</v>
      </c>
      <c r="O41" s="56">
        <f t="shared" si="1"/>
        <v>0</v>
      </c>
      <c r="P41" s="57">
        <f>SUM(feb!J41 + mrt!M41 + apr!M41+ mei!N41+ jun!L41+ O41)</f>
        <v>0</v>
      </c>
    </row>
    <row r="42" spans="1:16" x14ac:dyDescent="0.2">
      <c r="A42" s="11" t="s">
        <v>87</v>
      </c>
      <c r="B42" s="52"/>
      <c r="C42" s="52">
        <v>65</v>
      </c>
      <c r="D42" s="52"/>
      <c r="E42" s="52"/>
      <c r="F42" s="52"/>
      <c r="G42" s="52"/>
      <c r="H42" s="52">
        <v>56</v>
      </c>
      <c r="I42" s="52"/>
      <c r="J42" s="52"/>
      <c r="K42" s="53"/>
      <c r="L42" s="53">
        <v>53</v>
      </c>
      <c r="M42" s="59">
        <f t="shared" si="0"/>
        <v>3</v>
      </c>
      <c r="N42" s="63">
        <f>SUM(feb!H42 + mrt!K42 + apr!K42+ mei!L42+ jun!J42+ M42)</f>
        <v>13</v>
      </c>
      <c r="O42" s="56">
        <f t="shared" si="1"/>
        <v>174</v>
      </c>
      <c r="P42" s="57">
        <f>SUM(feb!J42 + mrt!M42 + apr!M42+ mei!N42+ jun!L42+ O42)</f>
        <v>708</v>
      </c>
    </row>
    <row r="43" spans="1:16" x14ac:dyDescent="0.2">
      <c r="A43" s="11" t="s">
        <v>12</v>
      </c>
      <c r="B43" s="52"/>
      <c r="C43" s="52">
        <v>65</v>
      </c>
      <c r="D43" s="52">
        <v>91</v>
      </c>
      <c r="E43" s="52">
        <v>60</v>
      </c>
      <c r="F43" s="52"/>
      <c r="G43" s="52"/>
      <c r="H43" s="52"/>
      <c r="I43" s="52"/>
      <c r="J43" s="52"/>
      <c r="K43" s="53">
        <v>80</v>
      </c>
      <c r="L43" s="53"/>
      <c r="M43" s="59">
        <f t="shared" si="0"/>
        <v>2</v>
      </c>
      <c r="N43" s="63">
        <f>SUM(feb!H43 + mrt!K43 + apr!K43+ mei!L43+ jun!J43+ M43)</f>
        <v>5</v>
      </c>
      <c r="O43" s="56">
        <f t="shared" si="1"/>
        <v>296</v>
      </c>
      <c r="P43" s="57">
        <f>SUM(feb!J43 + mrt!M43 + apr!M43+ mei!N43+ jun!L43+ O43)</f>
        <v>691</v>
      </c>
    </row>
    <row r="44" spans="1:16" x14ac:dyDescent="0.2">
      <c r="A44" s="11" t="s">
        <v>58</v>
      </c>
      <c r="B44" s="52">
        <v>86</v>
      </c>
      <c r="C44" s="52">
        <v>65</v>
      </c>
      <c r="D44" s="52">
        <v>91</v>
      </c>
      <c r="E44" s="52"/>
      <c r="F44" s="52">
        <v>83</v>
      </c>
      <c r="G44" s="52">
        <v>62</v>
      </c>
      <c r="H44" s="52">
        <v>56</v>
      </c>
      <c r="I44" s="52">
        <v>93</v>
      </c>
      <c r="J44" s="74">
        <v>64</v>
      </c>
      <c r="K44" s="53">
        <v>80</v>
      </c>
      <c r="L44" s="53">
        <v>53</v>
      </c>
      <c r="M44" s="59">
        <v>6</v>
      </c>
      <c r="N44" s="63">
        <f>SUM(feb!H44 + mrt!K44 + apr!K44+ mei!L44+ jun!J44+ M44)</f>
        <v>19</v>
      </c>
      <c r="O44" s="56">
        <f t="shared" si="1"/>
        <v>733</v>
      </c>
      <c r="P44" s="57">
        <f>SUM(feb!J44 + mrt!M44 + apr!M44+ mei!N44+ jun!L44+ O44)</f>
        <v>2725</v>
      </c>
    </row>
    <row r="45" spans="1:16" x14ac:dyDescent="0.2">
      <c r="A45" s="11" t="s">
        <v>129</v>
      </c>
      <c r="B45" s="52"/>
      <c r="C45" s="52">
        <v>74</v>
      </c>
      <c r="D45" s="52">
        <v>117</v>
      </c>
      <c r="E45" s="52"/>
      <c r="F45" s="52"/>
      <c r="G45" s="52"/>
      <c r="H45" s="52"/>
      <c r="I45" s="52"/>
      <c r="J45" s="52"/>
      <c r="K45" s="53">
        <v>109</v>
      </c>
      <c r="L45" s="53"/>
      <c r="M45" s="59">
        <f t="shared" si="0"/>
        <v>1</v>
      </c>
      <c r="N45" s="63">
        <f>SUM(feb!H45 + mrt!K45 + apr!K45+ mei!L45+ jun!J45+ M45)</f>
        <v>9</v>
      </c>
      <c r="O45" s="56">
        <f t="shared" si="1"/>
        <v>300</v>
      </c>
      <c r="P45" s="57">
        <f>SUM(feb!J45 + mrt!M45 + apr!M45+ mei!N45+ jun!L45+ O45)</f>
        <v>2191</v>
      </c>
    </row>
    <row r="46" spans="1:16" x14ac:dyDescent="0.2">
      <c r="A46" s="11" t="s">
        <v>91</v>
      </c>
      <c r="B46" s="52"/>
      <c r="C46" s="52">
        <v>88</v>
      </c>
      <c r="D46" s="52">
        <v>108</v>
      </c>
      <c r="E46" s="52">
        <v>83</v>
      </c>
      <c r="F46" s="52"/>
      <c r="G46" s="52">
        <v>104</v>
      </c>
      <c r="H46" s="52"/>
      <c r="I46" s="52">
        <v>102</v>
      </c>
      <c r="J46" s="52">
        <v>80</v>
      </c>
      <c r="K46" s="53">
        <v>170</v>
      </c>
      <c r="L46" s="53"/>
      <c r="M46" s="59">
        <f t="shared" si="0"/>
        <v>4</v>
      </c>
      <c r="N46" s="63">
        <f>SUM(feb!H46 + mrt!K46 + apr!K46+ mei!L46+ jun!J46+ M46)</f>
        <v>10</v>
      </c>
      <c r="O46" s="56">
        <f t="shared" si="1"/>
        <v>735</v>
      </c>
      <c r="P46" s="57">
        <f>SUM(feb!J46 + mrt!M46 + apr!M46+ mei!N46+ jun!L46+ O46)</f>
        <v>2047</v>
      </c>
    </row>
    <row r="47" spans="1:16" x14ac:dyDescent="0.2">
      <c r="A47" s="11" t="s">
        <v>130</v>
      </c>
      <c r="B47" s="52"/>
      <c r="C47" s="52"/>
      <c r="D47" s="52"/>
      <c r="E47" s="52"/>
      <c r="F47" s="52"/>
      <c r="G47" s="52"/>
      <c r="H47" s="52"/>
      <c r="I47" s="52"/>
      <c r="J47" s="52"/>
      <c r="K47" s="53"/>
      <c r="L47" s="53"/>
      <c r="M47" s="59">
        <f t="shared" si="0"/>
        <v>0</v>
      </c>
      <c r="N47" s="63">
        <f>SUM(feb!H47 + mrt!K47 + apr!K47+ mei!L47+ jun!J47+ M47)</f>
        <v>0</v>
      </c>
      <c r="O47" s="56">
        <f t="shared" si="1"/>
        <v>0</v>
      </c>
      <c r="P47" s="57">
        <f>SUM(feb!J47 + mrt!M47 + apr!M47+ mei!N47+ jun!L47+ O47)</f>
        <v>0</v>
      </c>
    </row>
    <row r="48" spans="1:16" x14ac:dyDescent="0.2">
      <c r="A48" s="11" t="s">
        <v>29</v>
      </c>
      <c r="B48" s="52"/>
      <c r="C48" s="52"/>
      <c r="D48" s="52"/>
      <c r="E48" s="52"/>
      <c r="F48" s="52"/>
      <c r="G48" s="52"/>
      <c r="H48" s="52"/>
      <c r="I48" s="52"/>
      <c r="J48" s="52"/>
      <c r="K48" s="53"/>
      <c r="L48" s="53"/>
      <c r="M48" s="59">
        <f t="shared" si="0"/>
        <v>0</v>
      </c>
      <c r="N48" s="63">
        <f>SUM(feb!H48 + mrt!K48 + apr!K48+ mei!L48+ jun!J48+ M48)</f>
        <v>4</v>
      </c>
      <c r="O48" s="56">
        <f t="shared" si="1"/>
        <v>0</v>
      </c>
      <c r="P48" s="57">
        <f>SUM(feb!J48 + mrt!M48 + apr!M48+ mei!N48+ jun!L48+ O48)</f>
        <v>632</v>
      </c>
    </row>
    <row r="49" spans="1:16" x14ac:dyDescent="0.2">
      <c r="A49" s="11" t="s">
        <v>73</v>
      </c>
      <c r="B49" s="52"/>
      <c r="C49" s="52"/>
      <c r="D49" s="52"/>
      <c r="E49" s="52"/>
      <c r="F49" s="52"/>
      <c r="G49" s="52"/>
      <c r="H49" s="52"/>
      <c r="I49" s="52"/>
      <c r="J49" s="52"/>
      <c r="K49" s="53"/>
      <c r="L49" s="53"/>
      <c r="M49" s="59">
        <f t="shared" si="0"/>
        <v>0</v>
      </c>
      <c r="N49" s="63">
        <f>SUM(feb!H49 + mrt!K49 + apr!K49+ mei!L49+ jun!J49+ M49)</f>
        <v>0</v>
      </c>
      <c r="O49" s="56">
        <f t="shared" si="1"/>
        <v>0</v>
      </c>
      <c r="P49" s="57">
        <f>SUM(feb!J49 + mrt!M49 + apr!M49+ mei!N49+ jun!L49+ O49)</f>
        <v>0</v>
      </c>
    </row>
    <row r="50" spans="1:16" x14ac:dyDescent="0.2">
      <c r="A50" s="11" t="s">
        <v>13</v>
      </c>
      <c r="B50" s="52"/>
      <c r="C50" s="52"/>
      <c r="D50" s="52"/>
      <c r="E50" s="52"/>
      <c r="F50" s="52"/>
      <c r="G50" s="52"/>
      <c r="H50" s="52"/>
      <c r="I50" s="52"/>
      <c r="J50" s="52"/>
      <c r="K50" s="53"/>
      <c r="L50" s="53"/>
      <c r="M50" s="59">
        <f t="shared" si="0"/>
        <v>0</v>
      </c>
      <c r="N50" s="63">
        <f>SUM(feb!H50 + mrt!K50 + apr!K50+ mei!L50+ jun!J50+ M50)</f>
        <v>0</v>
      </c>
      <c r="O50" s="56">
        <f t="shared" si="1"/>
        <v>0</v>
      </c>
      <c r="P50" s="57">
        <f>SUM(feb!J50 + mrt!M50 + apr!M50+ mei!N50+ jun!L50+ O50)</f>
        <v>0</v>
      </c>
    </row>
    <row r="51" spans="1:16" x14ac:dyDescent="0.2">
      <c r="A51" s="11" t="s">
        <v>89</v>
      </c>
      <c r="B51" s="52"/>
      <c r="C51" s="52"/>
      <c r="D51" s="52"/>
      <c r="E51" s="52"/>
      <c r="F51" s="52"/>
      <c r="G51" s="52"/>
      <c r="H51" s="52">
        <v>85</v>
      </c>
      <c r="I51" s="52"/>
      <c r="J51" s="52">
        <v>80</v>
      </c>
      <c r="K51" s="53">
        <v>109</v>
      </c>
      <c r="L51" s="53">
        <v>87</v>
      </c>
      <c r="M51" s="59">
        <f t="shared" si="0"/>
        <v>3</v>
      </c>
      <c r="N51" s="63">
        <f>SUM(feb!H51 + mrt!K51 + apr!K51+ mei!L51+ jun!J51+ M51)</f>
        <v>17</v>
      </c>
      <c r="O51" s="56">
        <f t="shared" si="1"/>
        <v>361</v>
      </c>
      <c r="P51" s="57">
        <f>SUM(feb!J51 + mrt!M51 + apr!M51+ mei!N51+ jun!L51+ O51)</f>
        <v>2544</v>
      </c>
    </row>
    <row r="52" spans="1:16" x14ac:dyDescent="0.2">
      <c r="A52" s="11" t="s">
        <v>14</v>
      </c>
      <c r="B52" s="52"/>
      <c r="C52" s="52"/>
      <c r="D52" s="52"/>
      <c r="E52" s="52">
        <v>83</v>
      </c>
      <c r="F52" s="52">
        <v>115</v>
      </c>
      <c r="G52" s="52">
        <v>95</v>
      </c>
      <c r="H52" s="52"/>
      <c r="I52" s="52"/>
      <c r="J52" s="52"/>
      <c r="K52" s="53">
        <v>156</v>
      </c>
      <c r="L52" s="53">
        <v>87</v>
      </c>
      <c r="M52" s="59">
        <f t="shared" si="0"/>
        <v>3</v>
      </c>
      <c r="N52" s="63">
        <f>SUM(feb!H52 + mrt!K52 + apr!K52+ mei!L52+ jun!J52+ M52)</f>
        <v>24</v>
      </c>
      <c r="O52" s="56">
        <f t="shared" si="1"/>
        <v>536</v>
      </c>
      <c r="P52" s="57">
        <f>SUM(feb!J52 + mrt!M52 + apr!M52+ mei!N52+ jun!L52+ O52)</f>
        <v>3535</v>
      </c>
    </row>
    <row r="53" spans="1:16" x14ac:dyDescent="0.2">
      <c r="A53" s="11" t="s">
        <v>61</v>
      </c>
      <c r="B53" s="52"/>
      <c r="C53" s="52">
        <v>65</v>
      </c>
      <c r="D53" s="52"/>
      <c r="E53" s="52"/>
      <c r="F53" s="52"/>
      <c r="G53" s="52"/>
      <c r="H53" s="52"/>
      <c r="I53" s="52"/>
      <c r="J53" s="52"/>
      <c r="K53" s="53">
        <v>67</v>
      </c>
      <c r="L53" s="53">
        <v>53</v>
      </c>
      <c r="M53" s="59">
        <f t="shared" si="0"/>
        <v>2</v>
      </c>
      <c r="N53" s="63">
        <f>SUM(feb!H53 + mrt!K53 + apr!K53+ mei!L53+ jun!J53+ M53)</f>
        <v>13</v>
      </c>
      <c r="O53" s="56">
        <f t="shared" si="1"/>
        <v>185</v>
      </c>
      <c r="P53" s="57">
        <f>SUM(feb!J53 + mrt!M53 + apr!M53+ mei!N53+ jun!L53+ O53)</f>
        <v>1273</v>
      </c>
    </row>
    <row r="54" spans="1:16" x14ac:dyDescent="0.2">
      <c r="A54" s="11" t="s">
        <v>15</v>
      </c>
      <c r="B54" s="52"/>
      <c r="C54" s="52">
        <v>65</v>
      </c>
      <c r="D54" s="52"/>
      <c r="E54" s="52"/>
      <c r="F54" s="52"/>
      <c r="G54" s="52"/>
      <c r="H54" s="52">
        <v>56</v>
      </c>
      <c r="I54" s="52"/>
      <c r="J54" s="52"/>
      <c r="K54" s="53"/>
      <c r="L54" s="53">
        <v>53</v>
      </c>
      <c r="M54" s="59">
        <f t="shared" si="0"/>
        <v>3</v>
      </c>
      <c r="N54" s="63">
        <f>SUM(feb!H54 + mrt!K54 + apr!K54+ mei!L54+ jun!J54+ M54)</f>
        <v>9</v>
      </c>
      <c r="O54" s="56">
        <f t="shared" si="1"/>
        <v>174</v>
      </c>
      <c r="P54" s="57">
        <f>SUM(feb!J54 + mrt!M54 + apr!M54+ mei!N54+ jun!L54+ O54)</f>
        <v>488</v>
      </c>
    </row>
    <row r="55" spans="1:16" x14ac:dyDescent="0.2">
      <c r="A55" s="11" t="s">
        <v>16</v>
      </c>
      <c r="B55" s="52"/>
      <c r="C55" s="52"/>
      <c r="D55" s="52"/>
      <c r="E55" s="52"/>
      <c r="F55" s="52"/>
      <c r="G55" s="52"/>
      <c r="H55" s="52"/>
      <c r="I55" s="52"/>
      <c r="J55" s="52"/>
      <c r="K55" s="53"/>
      <c r="L55" s="53"/>
      <c r="M55" s="59">
        <f t="shared" si="0"/>
        <v>0</v>
      </c>
      <c r="N55" s="63">
        <f>SUM(feb!H55 + mrt!K55 + apr!K55+ mei!L55+ jun!J55+ M55)</f>
        <v>1</v>
      </c>
      <c r="O55" s="56">
        <f t="shared" si="1"/>
        <v>0</v>
      </c>
      <c r="P55" s="57">
        <f>SUM(feb!J55 + mrt!M55 + apr!M55+ mei!N55+ jun!L55+ O55)</f>
        <v>79</v>
      </c>
    </row>
    <row r="56" spans="1:16" x14ac:dyDescent="0.2">
      <c r="A56" s="11" t="s">
        <v>56</v>
      </c>
      <c r="B56" s="52"/>
      <c r="C56" s="52">
        <v>74</v>
      </c>
      <c r="D56" s="52"/>
      <c r="E56" s="52">
        <v>83</v>
      </c>
      <c r="F56" s="52"/>
      <c r="G56" s="52">
        <v>74</v>
      </c>
      <c r="H56" s="52">
        <v>85</v>
      </c>
      <c r="I56" s="52"/>
      <c r="J56" s="52"/>
      <c r="K56" s="53"/>
      <c r="L56" s="53">
        <v>87</v>
      </c>
      <c r="M56" s="59">
        <f t="shared" si="0"/>
        <v>5</v>
      </c>
      <c r="N56" s="63">
        <f>SUM(feb!H56 + mrt!K56 + apr!K56+ mei!L56+ jun!J56+ M56)</f>
        <v>17</v>
      </c>
      <c r="O56" s="56">
        <f t="shared" si="1"/>
        <v>403</v>
      </c>
      <c r="P56" s="57">
        <f>SUM(feb!J56 + mrt!M56 + apr!M56+ mei!N56+ jun!L56+ O56)</f>
        <v>1872</v>
      </c>
    </row>
    <row r="57" spans="1:16" x14ac:dyDescent="0.2">
      <c r="A57" s="11" t="s">
        <v>28</v>
      </c>
      <c r="B57" s="52"/>
      <c r="C57" s="52"/>
      <c r="D57" s="52"/>
      <c r="E57" s="52"/>
      <c r="F57" s="52"/>
      <c r="G57" s="52"/>
      <c r="H57" s="52"/>
      <c r="I57" s="52"/>
      <c r="J57" s="52"/>
      <c r="K57" s="53"/>
      <c r="L57" s="53"/>
      <c r="M57" s="59">
        <f t="shared" si="0"/>
        <v>0</v>
      </c>
      <c r="N57" s="63">
        <f>SUM(feb!H57 + mrt!K57 + apr!K57+ mei!L57+ jun!J57+ M57)</f>
        <v>0</v>
      </c>
      <c r="O57" s="56">
        <f t="shared" si="1"/>
        <v>0</v>
      </c>
      <c r="P57" s="57">
        <f>SUM(feb!J57 + mrt!M57 + apr!M57+ mei!N57+ jun!L57+ O57)</f>
        <v>0</v>
      </c>
    </row>
    <row r="58" spans="1:16" x14ac:dyDescent="0.2">
      <c r="A58" s="11" t="s">
        <v>96</v>
      </c>
      <c r="B58" s="52"/>
      <c r="C58" s="52">
        <v>74</v>
      </c>
      <c r="D58" s="52"/>
      <c r="E58" s="52">
        <v>76</v>
      </c>
      <c r="F58" s="52"/>
      <c r="G58" s="52">
        <v>74</v>
      </c>
      <c r="H58" s="52"/>
      <c r="I58" s="52"/>
      <c r="J58" s="52"/>
      <c r="K58" s="53">
        <v>109</v>
      </c>
      <c r="L58" s="53">
        <v>80</v>
      </c>
      <c r="M58" s="59">
        <f t="shared" si="0"/>
        <v>4</v>
      </c>
      <c r="N58" s="63">
        <f>SUM(feb!H58 + mrt!K58 + apr!K58+ mei!L58+ jun!J58+ M58)</f>
        <v>19</v>
      </c>
      <c r="O58" s="56">
        <f t="shared" si="1"/>
        <v>413</v>
      </c>
      <c r="P58" s="57">
        <f>SUM(feb!J58 + mrt!M58 + apr!M58+ mei!N58+ jun!L58+ O58)</f>
        <v>2647</v>
      </c>
    </row>
    <row r="59" spans="1:16" x14ac:dyDescent="0.2">
      <c r="A59" s="11" t="s">
        <v>78</v>
      </c>
      <c r="B59" s="52"/>
      <c r="C59" s="52"/>
      <c r="D59" s="52"/>
      <c r="E59" s="52"/>
      <c r="F59" s="52"/>
      <c r="G59" s="52"/>
      <c r="H59" s="52"/>
      <c r="I59" s="52"/>
      <c r="J59" s="52"/>
      <c r="K59" s="53"/>
      <c r="L59" s="53"/>
      <c r="M59" s="59">
        <f t="shared" si="0"/>
        <v>0</v>
      </c>
      <c r="N59" s="63">
        <f>SUM(feb!H59 + mrt!K59 + apr!K59+ mei!L59+ jun!J59+ M59)</f>
        <v>0</v>
      </c>
      <c r="O59" s="56">
        <f t="shared" si="1"/>
        <v>0</v>
      </c>
      <c r="P59" s="57">
        <f>SUM(feb!J59 + mrt!M59 + apr!M59+ mei!N59+ jun!L59+ O59)</f>
        <v>0</v>
      </c>
    </row>
    <row r="60" spans="1:16" x14ac:dyDescent="0.2">
      <c r="A60" s="11" t="s">
        <v>79</v>
      </c>
      <c r="B60" s="52"/>
      <c r="C60" s="52"/>
      <c r="D60" s="52"/>
      <c r="E60" s="52"/>
      <c r="F60" s="52"/>
      <c r="G60" s="52"/>
      <c r="H60" s="52"/>
      <c r="I60" s="52"/>
      <c r="J60" s="52"/>
      <c r="K60" s="53"/>
      <c r="L60" s="53"/>
      <c r="M60" s="59">
        <f t="shared" si="0"/>
        <v>0</v>
      </c>
      <c r="N60" s="63">
        <f>SUM(feb!H60 + mrt!K60 + apr!K60+ mei!L60+ jun!J60+ M60)</f>
        <v>14</v>
      </c>
      <c r="O60" s="56">
        <f t="shared" si="1"/>
        <v>0</v>
      </c>
      <c r="P60" s="57">
        <f>SUM(feb!J60 + mrt!M60 + apr!M60+ mei!N60+ jun!L60+ O60)</f>
        <v>1805</v>
      </c>
    </row>
    <row r="61" spans="1:16" x14ac:dyDescent="0.2">
      <c r="A61" s="11" t="s">
        <v>128</v>
      </c>
      <c r="B61" s="52"/>
      <c r="C61" s="52"/>
      <c r="D61" s="52"/>
      <c r="E61" s="52"/>
      <c r="F61" s="52"/>
      <c r="G61" s="52"/>
      <c r="H61" s="52"/>
      <c r="I61" s="52"/>
      <c r="J61" s="52"/>
      <c r="K61" s="53"/>
      <c r="L61" s="53"/>
      <c r="M61" s="59">
        <f t="shared" si="0"/>
        <v>0</v>
      </c>
      <c r="N61" s="63">
        <f>SUM(feb!H61 + mrt!K61 + apr!K61+ mei!L61+ jun!J61+ M61)</f>
        <v>0</v>
      </c>
      <c r="O61" s="56">
        <f t="shared" si="1"/>
        <v>0</v>
      </c>
      <c r="P61" s="57">
        <f>SUM(feb!J61 + mrt!M61 + apr!M61+ mei!N61+ jun!L61+ O61)</f>
        <v>0</v>
      </c>
    </row>
    <row r="62" spans="1:16" x14ac:dyDescent="0.2">
      <c r="A62" s="11" t="s">
        <v>120</v>
      </c>
      <c r="B62" s="52"/>
      <c r="C62" s="52"/>
      <c r="D62" s="52"/>
      <c r="E62" s="52"/>
      <c r="F62" s="52"/>
      <c r="G62" s="52"/>
      <c r="H62" s="52"/>
      <c r="I62" s="52"/>
      <c r="J62" s="52"/>
      <c r="K62" s="53"/>
      <c r="L62" s="53"/>
      <c r="M62" s="59">
        <f t="shared" si="0"/>
        <v>0</v>
      </c>
      <c r="N62" s="63">
        <f>SUM(feb!H62 + mrt!K62 + apr!K62+ mei!L62+ jun!J62+ M62)</f>
        <v>1</v>
      </c>
      <c r="O62" s="56">
        <f t="shared" si="1"/>
        <v>0</v>
      </c>
      <c r="P62" s="57">
        <f>SUM(feb!J62 + mrt!M62 + apr!M62+ mei!N62+ jun!L62+ O62)</f>
        <v>114</v>
      </c>
    </row>
    <row r="63" spans="1:16" x14ac:dyDescent="0.2">
      <c r="A63" s="11" t="s">
        <v>65</v>
      </c>
      <c r="B63" s="52"/>
      <c r="C63" s="52"/>
      <c r="D63" s="52"/>
      <c r="E63" s="52"/>
      <c r="F63" s="52"/>
      <c r="G63" s="52"/>
      <c r="H63" s="52"/>
      <c r="I63" s="52"/>
      <c r="J63" s="52"/>
      <c r="K63" s="53"/>
      <c r="L63" s="53"/>
      <c r="M63" s="59">
        <f t="shared" si="0"/>
        <v>0</v>
      </c>
      <c r="N63" s="63">
        <f>SUM(feb!H63 + mrt!K63 + apr!K63+ mei!L63+ jun!J63+ M63)</f>
        <v>9</v>
      </c>
      <c r="O63" s="56">
        <f t="shared" si="1"/>
        <v>0</v>
      </c>
      <c r="P63" s="57">
        <f>SUM(feb!J63 + mrt!M63 + apr!M63+ mei!N63+ jun!L63+ O63)</f>
        <v>1819</v>
      </c>
    </row>
    <row r="64" spans="1:16" x14ac:dyDescent="0.2">
      <c r="A64" s="11" t="s">
        <v>59</v>
      </c>
      <c r="B64" s="52">
        <v>104</v>
      </c>
      <c r="C64" s="52">
        <v>74</v>
      </c>
      <c r="D64" s="52">
        <v>102</v>
      </c>
      <c r="E64" s="52">
        <v>76</v>
      </c>
      <c r="F64" s="52">
        <v>124</v>
      </c>
      <c r="G64" s="52"/>
      <c r="H64" s="52">
        <v>85</v>
      </c>
      <c r="I64" s="52">
        <v>91</v>
      </c>
      <c r="J64" s="52">
        <v>80</v>
      </c>
      <c r="K64" s="53">
        <v>109</v>
      </c>
      <c r="L64" s="53"/>
      <c r="M64" s="59">
        <f t="shared" si="0"/>
        <v>4</v>
      </c>
      <c r="N64" s="63">
        <f>SUM(feb!H64 + mrt!K64 + apr!K64+ mei!L64+ jun!J64+ M64)</f>
        <v>19</v>
      </c>
      <c r="O64" s="56">
        <f t="shared" si="1"/>
        <v>845</v>
      </c>
      <c r="P64" s="57">
        <f>SUM(feb!J64 + mrt!M64 + apr!M64+ mei!N64+ jun!L64+ O64)</f>
        <v>3302</v>
      </c>
    </row>
    <row r="65" spans="1:16" x14ac:dyDescent="0.2">
      <c r="A65" s="11" t="s">
        <v>80</v>
      </c>
      <c r="B65" s="52"/>
      <c r="C65" s="52"/>
      <c r="D65" s="52"/>
      <c r="E65" s="52"/>
      <c r="F65" s="52"/>
      <c r="G65" s="52"/>
      <c r="H65" s="52"/>
      <c r="I65" s="52"/>
      <c r="J65" s="52"/>
      <c r="K65" s="53"/>
      <c r="L65" s="53"/>
      <c r="M65" s="59">
        <f t="shared" ref="M65:M94" si="6">COUNT(C65,E65,G65,H65,J65,L65)</f>
        <v>0</v>
      </c>
      <c r="N65" s="63">
        <f>SUM(feb!H65 + mrt!K65 + apr!K65+ mei!L65+ jun!J65+ M65)</f>
        <v>0</v>
      </c>
      <c r="O65" s="56">
        <f t="shared" ref="O65:O94" si="7">SUM(B65:L65)</f>
        <v>0</v>
      </c>
      <c r="P65" s="57">
        <f>SUM(feb!J65 + mrt!M65 + apr!M65+ mei!N65+ jun!L65+ O65)</f>
        <v>0</v>
      </c>
    </row>
    <row r="66" spans="1:16" x14ac:dyDescent="0.2">
      <c r="A66" s="11" t="s">
        <v>17</v>
      </c>
      <c r="B66" s="52"/>
      <c r="C66" s="52"/>
      <c r="D66" s="52"/>
      <c r="E66" s="52"/>
      <c r="F66" s="52"/>
      <c r="G66" s="52"/>
      <c r="H66" s="52"/>
      <c r="I66" s="52"/>
      <c r="J66" s="52"/>
      <c r="K66" s="53"/>
      <c r="L66" s="53"/>
      <c r="M66" s="59">
        <f t="shared" si="6"/>
        <v>0</v>
      </c>
      <c r="N66" s="63">
        <f>SUM(feb!H66 + mrt!K66 + apr!K66+ mei!L66+ jun!J66+ M66)</f>
        <v>0</v>
      </c>
      <c r="O66" s="56">
        <f t="shared" si="7"/>
        <v>0</v>
      </c>
      <c r="P66" s="57">
        <f>SUM(feb!J66 + mrt!M66 + apr!M66+ mei!N66+ jun!L66+ O66)</f>
        <v>268</v>
      </c>
    </row>
    <row r="67" spans="1:16" x14ac:dyDescent="0.2">
      <c r="A67" s="11" t="s">
        <v>57</v>
      </c>
      <c r="B67" s="52"/>
      <c r="C67" s="52"/>
      <c r="D67" s="52"/>
      <c r="E67" s="52"/>
      <c r="F67" s="52"/>
      <c r="G67" s="52"/>
      <c r="H67" s="52"/>
      <c r="I67" s="52"/>
      <c r="J67" s="52"/>
      <c r="K67" s="53"/>
      <c r="L67" s="53"/>
      <c r="M67" s="59">
        <f t="shared" si="6"/>
        <v>0</v>
      </c>
      <c r="N67" s="63">
        <f>SUM(feb!H67 + mrt!K67 + apr!K67+ mei!L67+ jun!J67+ M67)</f>
        <v>2</v>
      </c>
      <c r="O67" s="56">
        <f t="shared" si="7"/>
        <v>0</v>
      </c>
      <c r="P67" s="57">
        <f>SUM(feb!J67 + mrt!M67 + apr!M67+ mei!N67+ jun!L67+ O67)</f>
        <v>111</v>
      </c>
    </row>
    <row r="68" spans="1:16" x14ac:dyDescent="0.2">
      <c r="A68" s="11" t="s">
        <v>70</v>
      </c>
      <c r="B68" s="52"/>
      <c r="C68" s="52">
        <v>65</v>
      </c>
      <c r="D68" s="52"/>
      <c r="E68" s="52"/>
      <c r="F68" s="52"/>
      <c r="G68" s="52"/>
      <c r="H68" s="52"/>
      <c r="I68" s="52"/>
      <c r="J68" s="52">
        <v>55</v>
      </c>
      <c r="K68" s="53">
        <v>67</v>
      </c>
      <c r="L68" s="53"/>
      <c r="M68" s="59">
        <f t="shared" si="6"/>
        <v>2</v>
      </c>
      <c r="N68" s="63">
        <f>SUM(feb!H68 + mrt!K68 + apr!K68+ mei!L68+ jun!J68+ M68)</f>
        <v>3</v>
      </c>
      <c r="O68" s="56">
        <f t="shared" si="7"/>
        <v>187</v>
      </c>
      <c r="P68" s="57">
        <f>SUM(feb!J68 + mrt!M68 + apr!M68+ mei!N68+ jun!L68+ O68)</f>
        <v>245</v>
      </c>
    </row>
    <row r="69" spans="1:16" x14ac:dyDescent="0.2">
      <c r="A69" s="11" t="s">
        <v>83</v>
      </c>
      <c r="B69" s="52"/>
      <c r="C69" s="52">
        <v>74</v>
      </c>
      <c r="D69" s="52">
        <v>108</v>
      </c>
      <c r="E69" s="52">
        <v>83</v>
      </c>
      <c r="F69" s="52">
        <v>115</v>
      </c>
      <c r="G69" s="52">
        <v>104</v>
      </c>
      <c r="H69" s="52">
        <v>85</v>
      </c>
      <c r="I69" s="52"/>
      <c r="J69" s="52">
        <v>81</v>
      </c>
      <c r="K69" s="53"/>
      <c r="L69" s="53"/>
      <c r="M69" s="59">
        <f t="shared" si="6"/>
        <v>5</v>
      </c>
      <c r="N69" s="63">
        <f>SUM(feb!H69 + mrt!K69 + apr!K69+ mei!L69+ jun!J69+ M69)</f>
        <v>17</v>
      </c>
      <c r="O69" s="56">
        <f t="shared" si="7"/>
        <v>650</v>
      </c>
      <c r="P69" s="57">
        <f>SUM(feb!J69 + mrt!M69 + apr!M69+ mei!N69+ jun!L69+ O69)</f>
        <v>1949</v>
      </c>
    </row>
    <row r="70" spans="1:16" x14ac:dyDescent="0.2">
      <c r="A70" s="11" t="s">
        <v>18</v>
      </c>
      <c r="B70" s="52"/>
      <c r="C70" s="52">
        <v>74</v>
      </c>
      <c r="D70" s="52"/>
      <c r="E70" s="52">
        <v>83</v>
      </c>
      <c r="F70" s="52"/>
      <c r="G70" s="52">
        <v>74</v>
      </c>
      <c r="H70" s="52">
        <v>85</v>
      </c>
      <c r="I70" s="52">
        <v>91</v>
      </c>
      <c r="J70" s="52">
        <v>80</v>
      </c>
      <c r="K70" s="53"/>
      <c r="L70" s="53">
        <v>87</v>
      </c>
      <c r="M70" s="59">
        <f t="shared" si="6"/>
        <v>6</v>
      </c>
      <c r="N70" s="63">
        <f>SUM(feb!H70 + mrt!K70 + apr!K70+ mei!L70+ jun!J70+ M70)</f>
        <v>17</v>
      </c>
      <c r="O70" s="56">
        <f t="shared" si="7"/>
        <v>574</v>
      </c>
      <c r="P70" s="57">
        <f>SUM(feb!J70 + mrt!M70 + apr!M70+ mei!N70+ jun!L70+ O70)</f>
        <v>1955</v>
      </c>
    </row>
    <row r="71" spans="1:16" x14ac:dyDescent="0.2">
      <c r="A71" s="11" t="s">
        <v>54</v>
      </c>
      <c r="B71" s="52">
        <v>165</v>
      </c>
      <c r="C71" s="52">
        <v>88</v>
      </c>
      <c r="D71" s="74">
        <v>185</v>
      </c>
      <c r="E71" s="52">
        <v>83</v>
      </c>
      <c r="F71" s="52">
        <v>115</v>
      </c>
      <c r="G71" s="52">
        <v>101</v>
      </c>
      <c r="H71" s="52">
        <v>85</v>
      </c>
      <c r="I71" s="52">
        <v>165</v>
      </c>
      <c r="J71" s="52">
        <v>80</v>
      </c>
      <c r="K71" s="53">
        <v>156</v>
      </c>
      <c r="L71" s="53">
        <v>87</v>
      </c>
      <c r="M71" s="59">
        <f t="shared" si="6"/>
        <v>6</v>
      </c>
      <c r="N71" s="63">
        <f>SUM(feb!H71 + mrt!K71 + apr!K71+ mei!L71+ jun!J71+ M71)</f>
        <v>26</v>
      </c>
      <c r="O71" s="56">
        <f t="shared" si="7"/>
        <v>1310</v>
      </c>
      <c r="P71" s="57">
        <f>SUM(feb!J71 + mrt!M71 + apr!M71+ mei!N71+ jun!L71+ O71)</f>
        <v>4675</v>
      </c>
    </row>
    <row r="72" spans="1:16" x14ac:dyDescent="0.2">
      <c r="A72" s="11" t="s">
        <v>97</v>
      </c>
      <c r="B72" s="52"/>
      <c r="C72" s="52"/>
      <c r="D72" s="52"/>
      <c r="E72" s="52"/>
      <c r="F72" s="52"/>
      <c r="G72" s="52"/>
      <c r="H72" s="52"/>
      <c r="I72" s="52"/>
      <c r="J72" s="52"/>
      <c r="K72" s="53"/>
      <c r="L72" s="53"/>
      <c r="M72" s="59">
        <f t="shared" si="6"/>
        <v>0</v>
      </c>
      <c r="N72" s="63">
        <f>SUM(feb!H72 + mrt!K72 + apr!K72+ mei!L72+ jun!J72+ M72)</f>
        <v>7</v>
      </c>
      <c r="O72" s="56">
        <f t="shared" si="7"/>
        <v>0</v>
      </c>
      <c r="P72" s="57">
        <f>SUM(feb!J72 + mrt!M72 + apr!M72+ mei!N72+ jun!L72+ O72)</f>
        <v>524</v>
      </c>
    </row>
    <row r="73" spans="1:16" x14ac:dyDescent="0.2">
      <c r="A73" s="11" t="s">
        <v>19</v>
      </c>
      <c r="B73" s="52">
        <v>100</v>
      </c>
      <c r="C73" s="52">
        <v>74</v>
      </c>
      <c r="D73" s="52"/>
      <c r="E73" s="52">
        <v>83</v>
      </c>
      <c r="F73" s="52">
        <v>115</v>
      </c>
      <c r="G73" s="52">
        <v>95</v>
      </c>
      <c r="H73" s="52">
        <v>85</v>
      </c>
      <c r="I73" s="52">
        <v>106</v>
      </c>
      <c r="J73" s="52">
        <v>81</v>
      </c>
      <c r="K73" s="53"/>
      <c r="L73" s="53"/>
      <c r="M73" s="59">
        <f t="shared" si="6"/>
        <v>5</v>
      </c>
      <c r="N73" s="63">
        <f>SUM(feb!H73 + mrt!K73 + apr!K73+ mei!L73+ jun!J73+ M73)</f>
        <v>23</v>
      </c>
      <c r="O73" s="56">
        <f t="shared" si="7"/>
        <v>739</v>
      </c>
      <c r="P73" s="57">
        <f>SUM(feb!J73 + mrt!M73 + apr!M73+ mei!N73+ jun!L73+ O73)</f>
        <v>4154</v>
      </c>
    </row>
    <row r="74" spans="1:16" x14ac:dyDescent="0.2">
      <c r="A74" s="11" t="s">
        <v>53</v>
      </c>
      <c r="B74" s="52"/>
      <c r="C74" s="52">
        <v>65</v>
      </c>
      <c r="D74" s="52"/>
      <c r="E74" s="52"/>
      <c r="F74" s="52"/>
      <c r="G74" s="52"/>
      <c r="H74" s="52">
        <v>56</v>
      </c>
      <c r="I74" s="52"/>
      <c r="J74" s="52"/>
      <c r="K74" s="53"/>
      <c r="L74" s="53">
        <v>53</v>
      </c>
      <c r="M74" s="59">
        <f t="shared" si="6"/>
        <v>3</v>
      </c>
      <c r="N74" s="63">
        <f>SUM(feb!H74 + mrt!K74 + apr!K74+ mei!L74+ jun!J74+ M74)</f>
        <v>14</v>
      </c>
      <c r="O74" s="56">
        <f t="shared" si="7"/>
        <v>174</v>
      </c>
      <c r="P74" s="57">
        <f>SUM(feb!J74 + mrt!M74 + apr!M74+ mei!N74+ jun!L74+ O74)</f>
        <v>1116</v>
      </c>
    </row>
    <row r="75" spans="1:16" x14ac:dyDescent="0.2">
      <c r="A75" s="11" t="s">
        <v>20</v>
      </c>
      <c r="B75" s="52"/>
      <c r="C75" s="52"/>
      <c r="D75" s="52"/>
      <c r="E75" s="52"/>
      <c r="F75" s="52"/>
      <c r="G75" s="52"/>
      <c r="H75" s="52"/>
      <c r="I75" s="52"/>
      <c r="J75" s="52"/>
      <c r="K75" s="53"/>
      <c r="L75" s="53"/>
      <c r="M75" s="59">
        <f t="shared" si="6"/>
        <v>0</v>
      </c>
      <c r="N75" s="63">
        <f>SUM(feb!H75 + mrt!K75 + apr!K75+ mei!L75+ jun!J75+ M75)</f>
        <v>0</v>
      </c>
      <c r="O75" s="56">
        <f t="shared" si="7"/>
        <v>0</v>
      </c>
      <c r="P75" s="57">
        <f>SUM(feb!J75 + mrt!M75 + apr!M75+ mei!N75+ jun!L75+ O75)</f>
        <v>0</v>
      </c>
    </row>
    <row r="76" spans="1:16" x14ac:dyDescent="0.2">
      <c r="A76" s="11" t="s">
        <v>62</v>
      </c>
      <c r="B76" s="52"/>
      <c r="C76" s="52">
        <v>88</v>
      </c>
      <c r="D76" s="52">
        <v>108</v>
      </c>
      <c r="E76" s="52">
        <v>83</v>
      </c>
      <c r="F76" s="52"/>
      <c r="G76" s="52"/>
      <c r="H76" s="52"/>
      <c r="I76" s="52"/>
      <c r="J76" s="52">
        <v>80</v>
      </c>
      <c r="K76" s="53">
        <v>170</v>
      </c>
      <c r="L76" s="53"/>
      <c r="M76" s="59">
        <f t="shared" si="6"/>
        <v>3</v>
      </c>
      <c r="N76" s="63">
        <f>SUM(feb!H76 + mrt!K76 + apr!K76+ mei!L76+ jun!J76+ M76)</f>
        <v>11</v>
      </c>
      <c r="O76" s="56">
        <f t="shared" si="7"/>
        <v>529</v>
      </c>
      <c r="P76" s="57">
        <f>SUM(feb!J76 + mrt!M76 + apr!M76+ mei!N76+ jun!L76+ O76)</f>
        <v>2244</v>
      </c>
    </row>
    <row r="77" spans="1:16" x14ac:dyDescent="0.2">
      <c r="A77" s="11" t="s">
        <v>118</v>
      </c>
      <c r="B77" s="52">
        <v>165</v>
      </c>
      <c r="C77" s="52">
        <v>88</v>
      </c>
      <c r="D77" s="52"/>
      <c r="E77" s="52">
        <v>83</v>
      </c>
      <c r="F77" s="52">
        <v>115</v>
      </c>
      <c r="G77" s="52">
        <v>101</v>
      </c>
      <c r="H77" s="52">
        <v>85</v>
      </c>
      <c r="I77" s="52"/>
      <c r="J77" s="52">
        <v>80</v>
      </c>
      <c r="K77" s="53"/>
      <c r="L77" s="53"/>
      <c r="M77" s="59">
        <f t="shared" si="6"/>
        <v>5</v>
      </c>
      <c r="N77" s="63">
        <f>SUM(feb!H77 + mrt!K77 + apr!K77+ mei!L77+ jun!J77+ M77)</f>
        <v>18</v>
      </c>
      <c r="O77" s="56">
        <f t="shared" si="7"/>
        <v>717</v>
      </c>
      <c r="P77" s="57">
        <f>SUM(feb!J77 + mrt!M77 + apr!M77+ mei!N77+ jun!L77+ O77)</f>
        <v>2802</v>
      </c>
    </row>
    <row r="78" spans="1:16" x14ac:dyDescent="0.2">
      <c r="A78" s="11" t="s">
        <v>63</v>
      </c>
      <c r="B78" s="52"/>
      <c r="C78" s="52"/>
      <c r="D78" s="52"/>
      <c r="E78" s="52"/>
      <c r="F78" s="52"/>
      <c r="G78" s="52"/>
      <c r="H78" s="52"/>
      <c r="I78" s="52"/>
      <c r="J78" s="52"/>
      <c r="K78" s="53"/>
      <c r="L78" s="53"/>
      <c r="M78" s="59">
        <f t="shared" si="6"/>
        <v>0</v>
      </c>
      <c r="N78" s="63">
        <f>SUM(feb!H78 + mrt!K78 + apr!K78+ mei!L78+ jun!J78+ M78)</f>
        <v>0</v>
      </c>
      <c r="O78" s="56">
        <f t="shared" si="7"/>
        <v>0</v>
      </c>
      <c r="P78" s="57">
        <f>SUM(feb!J78 + mrt!M78 + apr!M78+ mei!N78+ jun!L78+ O78)</f>
        <v>0</v>
      </c>
    </row>
    <row r="79" spans="1:16" x14ac:dyDescent="0.2">
      <c r="A79" s="11" t="s">
        <v>21</v>
      </c>
      <c r="B79" s="52"/>
      <c r="C79" s="52"/>
      <c r="D79" s="52"/>
      <c r="E79" s="52"/>
      <c r="F79" s="52"/>
      <c r="G79" s="52"/>
      <c r="H79" s="52"/>
      <c r="I79" s="52"/>
      <c r="J79" s="52"/>
      <c r="K79" s="53"/>
      <c r="L79" s="53"/>
      <c r="M79" s="59">
        <f t="shared" si="6"/>
        <v>0</v>
      </c>
      <c r="N79" s="63">
        <f>SUM(feb!H79 + mrt!K79 + apr!K79+ mei!L79+ jun!J79+ M79)</f>
        <v>5</v>
      </c>
      <c r="O79" s="56">
        <f t="shared" si="7"/>
        <v>0</v>
      </c>
      <c r="P79" s="57">
        <f>SUM(feb!J79 + mrt!M79 + apr!M79+ mei!N79+ jun!L79+ O79)</f>
        <v>554</v>
      </c>
    </row>
    <row r="80" spans="1:16" x14ac:dyDescent="0.2">
      <c r="A80" s="11" t="s">
        <v>92</v>
      </c>
      <c r="B80" s="52"/>
      <c r="C80" s="52">
        <v>74</v>
      </c>
      <c r="D80" s="52">
        <v>117</v>
      </c>
      <c r="E80" s="52">
        <v>83</v>
      </c>
      <c r="F80" s="52"/>
      <c r="G80" s="52"/>
      <c r="H80" s="52">
        <v>85</v>
      </c>
      <c r="I80" s="52">
        <v>106</v>
      </c>
      <c r="J80" s="52">
        <v>81</v>
      </c>
      <c r="K80" s="53">
        <v>156</v>
      </c>
      <c r="L80" s="53"/>
      <c r="M80" s="59">
        <f t="shared" si="6"/>
        <v>4</v>
      </c>
      <c r="N80" s="63">
        <f>SUM(feb!H80 + mrt!K80 + apr!K80+ mei!L80+ jun!J80+ M80)</f>
        <v>15</v>
      </c>
      <c r="O80" s="56">
        <f t="shared" si="7"/>
        <v>702</v>
      </c>
      <c r="P80" s="57">
        <f>SUM(feb!J80 + mrt!M80 + apr!M80+ mei!N80+ jun!L80+ O80)</f>
        <v>2702</v>
      </c>
    </row>
    <row r="81" spans="1:16" x14ac:dyDescent="0.2">
      <c r="A81" s="11" t="s">
        <v>158</v>
      </c>
      <c r="B81" s="52"/>
      <c r="C81" s="52"/>
      <c r="D81" s="52"/>
      <c r="E81" s="52"/>
      <c r="F81" s="52">
        <v>115</v>
      </c>
      <c r="G81" s="52"/>
      <c r="H81" s="52"/>
      <c r="I81" s="52"/>
      <c r="J81" s="52"/>
      <c r="K81" s="53"/>
      <c r="L81" s="53"/>
      <c r="M81" s="59">
        <f t="shared" ref="M81" si="8">COUNT(C81,E81,G81,H81,J81,L81)</f>
        <v>0</v>
      </c>
      <c r="N81" s="63">
        <f>SUM(feb!H81 + mrt!K81 + apr!K81+ mei!L81+ jun!J81+ M81)</f>
        <v>3</v>
      </c>
      <c r="O81" s="56">
        <f t="shared" ref="O81" si="9">SUM(B81:L81)</f>
        <v>115</v>
      </c>
      <c r="P81" s="57">
        <f>SUM(feb!J81 + mrt!M81 + apr!M81+ mei!N81+ jun!L81+ O81)</f>
        <v>802</v>
      </c>
    </row>
    <row r="82" spans="1:16" x14ac:dyDescent="0.2">
      <c r="A82" s="11" t="s">
        <v>22</v>
      </c>
      <c r="B82" s="52"/>
      <c r="C82" s="52"/>
      <c r="D82" s="52"/>
      <c r="E82" s="52"/>
      <c r="F82" s="52"/>
      <c r="G82" s="52">
        <v>74</v>
      </c>
      <c r="H82" s="52">
        <v>85</v>
      </c>
      <c r="I82" s="52"/>
      <c r="J82" s="52">
        <v>81</v>
      </c>
      <c r="K82" s="53">
        <v>156</v>
      </c>
      <c r="L82" s="53">
        <v>87</v>
      </c>
      <c r="M82" s="59">
        <f t="shared" si="6"/>
        <v>4</v>
      </c>
      <c r="N82" s="63">
        <f>SUM(feb!H82 + mrt!K82 + apr!K82+ mei!L82+ jun!J82+ M82)</f>
        <v>15</v>
      </c>
      <c r="O82" s="56">
        <f t="shared" si="7"/>
        <v>483</v>
      </c>
      <c r="P82" s="57">
        <f>SUM(feb!J82 + mrt!M82 + apr!M82+ mei!N82+ jun!L82+ O82)</f>
        <v>2270</v>
      </c>
    </row>
    <row r="83" spans="1:16" x14ac:dyDescent="0.2">
      <c r="A83" s="11" t="s">
        <v>23</v>
      </c>
      <c r="B83" s="52"/>
      <c r="C83" s="52"/>
      <c r="D83" s="52"/>
      <c r="E83" s="52"/>
      <c r="F83" s="52"/>
      <c r="G83" s="52"/>
      <c r="H83" s="52"/>
      <c r="I83" s="52"/>
      <c r="J83" s="52"/>
      <c r="K83" s="53"/>
      <c r="L83" s="53"/>
      <c r="M83" s="59">
        <f t="shared" si="6"/>
        <v>0</v>
      </c>
      <c r="N83" s="63">
        <f>SUM(feb!H83 + mrt!K83 + apr!K83+ mei!L83+ jun!J83+ M83)</f>
        <v>13</v>
      </c>
      <c r="O83" s="56">
        <f t="shared" si="7"/>
        <v>0</v>
      </c>
      <c r="P83" s="57">
        <f>SUM(feb!J83 + mrt!M83 + apr!M83+ mei!N83+ jun!L83+ O83)</f>
        <v>1213</v>
      </c>
    </row>
    <row r="84" spans="1:16" x14ac:dyDescent="0.2">
      <c r="A84" s="11" t="s">
        <v>122</v>
      </c>
      <c r="B84" s="52">
        <v>153</v>
      </c>
      <c r="C84" s="52">
        <v>88</v>
      </c>
      <c r="D84" s="52"/>
      <c r="E84" s="52"/>
      <c r="F84" s="52">
        <v>115</v>
      </c>
      <c r="G84" s="52"/>
      <c r="H84" s="52"/>
      <c r="I84" s="52"/>
      <c r="J84" s="52">
        <v>81</v>
      </c>
      <c r="K84" s="53"/>
      <c r="L84" s="53"/>
      <c r="M84" s="59">
        <f t="shared" si="6"/>
        <v>2</v>
      </c>
      <c r="N84" s="63">
        <f>SUM(feb!H84 + mrt!K84 + apr!K84+ mei!L86+ jun!J84+ M84)</f>
        <v>8</v>
      </c>
      <c r="O84" s="56">
        <f t="shared" si="7"/>
        <v>437</v>
      </c>
      <c r="P84" s="57">
        <f>SUM(feb!J84 + mrt!M84 + apr!M84+ mei!N84+ jun!L84+ O84)</f>
        <v>1776</v>
      </c>
    </row>
    <row r="85" spans="1:16" x14ac:dyDescent="0.2">
      <c r="A85" s="11" t="s">
        <v>134</v>
      </c>
      <c r="B85" s="52"/>
      <c r="C85" s="52"/>
      <c r="D85" s="52"/>
      <c r="E85" s="52"/>
      <c r="F85" s="52"/>
      <c r="G85" s="52"/>
      <c r="H85" s="52"/>
      <c r="I85" s="52"/>
      <c r="J85" s="52"/>
      <c r="K85" s="53"/>
      <c r="L85" s="53"/>
      <c r="M85" s="59">
        <f t="shared" si="6"/>
        <v>0</v>
      </c>
      <c r="N85" s="63">
        <f>SUM(feb!H85 + mrt!K85 + apr!K85+ mei!L87+ jun!J85+ M85)</f>
        <v>8</v>
      </c>
      <c r="O85" s="56">
        <f t="shared" si="7"/>
        <v>0</v>
      </c>
      <c r="P85" s="57">
        <f>SUM(feb!J85 + mrt!M85 + apr!M85+ mei!N85+ jun!L85+ O85)</f>
        <v>308</v>
      </c>
    </row>
    <row r="86" spans="1:16" x14ac:dyDescent="0.2">
      <c r="A86" s="11" t="s">
        <v>66</v>
      </c>
      <c r="B86" s="52"/>
      <c r="C86" s="52"/>
      <c r="D86" s="52"/>
      <c r="E86" s="52"/>
      <c r="F86" s="52"/>
      <c r="G86" s="52"/>
      <c r="H86" s="52"/>
      <c r="I86" s="52"/>
      <c r="J86" s="52"/>
      <c r="K86" s="53"/>
      <c r="L86" s="53"/>
      <c r="M86" s="59">
        <f t="shared" si="6"/>
        <v>0</v>
      </c>
      <c r="N86" s="63">
        <f>SUM(feb!H86 + mrt!K86 + apr!K86+ mei!L87+ jun!J86+ M86)</f>
        <v>7</v>
      </c>
      <c r="O86" s="56">
        <f t="shared" si="7"/>
        <v>0</v>
      </c>
      <c r="P86" s="57">
        <f>SUM(feb!J86 + mrt!M86 + apr!M86+ mei!N86+ jun!L86+ O86)</f>
        <v>0</v>
      </c>
    </row>
    <row r="87" spans="1:16" x14ac:dyDescent="0.2">
      <c r="A87" s="11" t="s">
        <v>24</v>
      </c>
      <c r="B87" s="52"/>
      <c r="C87" s="52">
        <v>74</v>
      </c>
      <c r="D87" s="52">
        <v>117</v>
      </c>
      <c r="E87" s="52">
        <v>76</v>
      </c>
      <c r="F87" s="52"/>
      <c r="G87" s="52">
        <v>74</v>
      </c>
      <c r="H87" s="52">
        <v>85</v>
      </c>
      <c r="I87" s="52">
        <v>91</v>
      </c>
      <c r="J87" s="52">
        <v>80</v>
      </c>
      <c r="K87" s="53">
        <v>109</v>
      </c>
      <c r="L87" s="53">
        <v>87</v>
      </c>
      <c r="M87" s="59">
        <f t="shared" si="6"/>
        <v>6</v>
      </c>
      <c r="N87" s="63">
        <f>SUM(feb!H87 + mrt!K87 + apr!K87+ mei!L88+ jun!J87+ M87)</f>
        <v>21</v>
      </c>
      <c r="O87" s="56">
        <f t="shared" si="7"/>
        <v>793</v>
      </c>
      <c r="P87" s="57">
        <f>SUM(feb!J87 + mrt!M87 + apr!M87+ mei!N87+ jun!L87+ O87)</f>
        <v>3147</v>
      </c>
    </row>
    <row r="88" spans="1:16" x14ac:dyDescent="0.2">
      <c r="A88" s="11" t="s">
        <v>86</v>
      </c>
      <c r="B88" s="52"/>
      <c r="C88" s="52"/>
      <c r="D88" s="52"/>
      <c r="E88" s="52">
        <v>76</v>
      </c>
      <c r="F88" s="52"/>
      <c r="G88" s="52"/>
      <c r="H88" s="52">
        <v>85</v>
      </c>
      <c r="I88" s="52"/>
      <c r="J88" s="52"/>
      <c r="K88" s="53"/>
      <c r="L88" s="53">
        <v>80</v>
      </c>
      <c r="M88" s="59">
        <f t="shared" si="6"/>
        <v>3</v>
      </c>
      <c r="N88" s="63">
        <f>SUM(feb!H88 + mrt!K88 + apr!K88+ mei!L89+ jun!J88+ M88)</f>
        <v>13</v>
      </c>
      <c r="O88" s="56">
        <f t="shared" si="7"/>
        <v>241</v>
      </c>
      <c r="P88" s="57">
        <f>SUM(feb!J88 + mrt!M88 + apr!M88+ mei!N88+ jun!L88+ O88)</f>
        <v>1747</v>
      </c>
    </row>
    <row r="89" spans="1:16" x14ac:dyDescent="0.2">
      <c r="A89" s="11" t="s">
        <v>25</v>
      </c>
      <c r="B89" s="52"/>
      <c r="C89" s="52">
        <v>65</v>
      </c>
      <c r="D89" s="52">
        <v>91</v>
      </c>
      <c r="E89" s="52">
        <v>60</v>
      </c>
      <c r="F89" s="52"/>
      <c r="G89" s="52">
        <v>62</v>
      </c>
      <c r="H89" s="52">
        <v>56</v>
      </c>
      <c r="I89" s="52">
        <v>93</v>
      </c>
      <c r="J89" s="52"/>
      <c r="K89" s="53">
        <v>80</v>
      </c>
      <c r="L89" s="53">
        <v>53</v>
      </c>
      <c r="M89" s="59">
        <f t="shared" si="6"/>
        <v>5</v>
      </c>
      <c r="N89" s="63">
        <f>SUM(feb!H89 + mrt!K89 + apr!K89+ mei!L89+ jun!J89+ M89)</f>
        <v>18</v>
      </c>
      <c r="O89" s="56">
        <f t="shared" si="7"/>
        <v>560</v>
      </c>
      <c r="P89" s="57">
        <f>SUM(feb!J89 + mrt!M89 + apr!M89+ mei!N89+ jun!L89+ O89)</f>
        <v>1967</v>
      </c>
    </row>
    <row r="90" spans="1:16" x14ac:dyDescent="0.2">
      <c r="A90" s="11" t="s">
        <v>74</v>
      </c>
      <c r="B90" s="52"/>
      <c r="C90" s="52"/>
      <c r="D90" s="52"/>
      <c r="E90" s="52"/>
      <c r="F90" s="52"/>
      <c r="G90" s="52"/>
      <c r="H90" s="52"/>
      <c r="I90" s="52"/>
      <c r="J90" s="52"/>
      <c r="K90" s="53"/>
      <c r="L90" s="53"/>
      <c r="M90" s="59">
        <f t="shared" si="6"/>
        <v>0</v>
      </c>
      <c r="N90" s="63">
        <f>SUM(feb!H90 + mrt!K90 + apr!K90+ mei!L90+ jun!J90+ M90)</f>
        <v>1</v>
      </c>
      <c r="O90" s="56">
        <f t="shared" si="7"/>
        <v>0</v>
      </c>
      <c r="P90" s="57">
        <f>SUM(feb!J90 + mrt!M90 + apr!M90+ mei!N90+ jun!L90+ O90)</f>
        <v>57</v>
      </c>
    </row>
    <row r="91" spans="1:16" x14ac:dyDescent="0.2">
      <c r="A91" s="11" t="s">
        <v>31</v>
      </c>
      <c r="B91" s="52"/>
      <c r="C91" s="52"/>
      <c r="D91" s="52"/>
      <c r="E91" s="52"/>
      <c r="F91" s="52"/>
      <c r="G91" s="52"/>
      <c r="H91" s="52"/>
      <c r="I91" s="52"/>
      <c r="J91" s="52"/>
      <c r="K91" s="53"/>
      <c r="L91" s="53"/>
      <c r="M91" s="59">
        <f t="shared" si="6"/>
        <v>0</v>
      </c>
      <c r="N91" s="63">
        <f>SUM(feb!H91 + mrt!K91 + apr!K91+ mei!L91+ jun!J91+ M91)</f>
        <v>6</v>
      </c>
      <c r="O91" s="56">
        <f t="shared" si="7"/>
        <v>0</v>
      </c>
      <c r="P91" s="57">
        <f>SUM(feb!J91 + mrt!M91 + apr!M91+ mei!N91+ jun!L91+ O91)</f>
        <v>459</v>
      </c>
    </row>
    <row r="92" spans="1:16" x14ac:dyDescent="0.2">
      <c r="A92" s="11" t="s">
        <v>50</v>
      </c>
      <c r="B92" s="52"/>
      <c r="C92" s="52">
        <v>74</v>
      </c>
      <c r="D92" s="52">
        <v>117</v>
      </c>
      <c r="E92" s="52">
        <v>76</v>
      </c>
      <c r="F92" s="52">
        <v>124</v>
      </c>
      <c r="G92" s="52">
        <v>74</v>
      </c>
      <c r="H92" s="52">
        <v>85</v>
      </c>
      <c r="I92" s="52">
        <v>91</v>
      </c>
      <c r="J92" s="52">
        <v>80</v>
      </c>
      <c r="K92" s="53">
        <v>109</v>
      </c>
      <c r="L92" s="53">
        <v>53</v>
      </c>
      <c r="M92" s="59">
        <f t="shared" si="6"/>
        <v>6</v>
      </c>
      <c r="N92" s="63">
        <f>SUM(feb!H92 + mrt!K92 + apr!K92+ mei!L92+ jun!J92+ M92)</f>
        <v>23</v>
      </c>
      <c r="O92" s="56">
        <f t="shared" si="7"/>
        <v>883</v>
      </c>
      <c r="P92" s="57">
        <f>SUM(feb!J92 + mrt!M92 + apr!M92+ mei!N92+ jun!L92+ O92)</f>
        <v>3759</v>
      </c>
    </row>
    <row r="93" spans="1:16" x14ac:dyDescent="0.2">
      <c r="A93" s="11" t="s">
        <v>68</v>
      </c>
      <c r="B93" s="52"/>
      <c r="C93" s="52"/>
      <c r="D93" s="52"/>
      <c r="E93" s="52"/>
      <c r="F93" s="52"/>
      <c r="G93" s="52"/>
      <c r="H93" s="52"/>
      <c r="I93" s="52"/>
      <c r="J93" s="52"/>
      <c r="K93" s="53"/>
      <c r="L93" s="53"/>
      <c r="M93" s="59">
        <f t="shared" si="6"/>
        <v>0</v>
      </c>
      <c r="N93" s="63">
        <f>SUM(feb!H93 + mrt!K93 + apr!K93+ mei!L93+ jun!J93+ M93)</f>
        <v>0</v>
      </c>
      <c r="O93" s="56">
        <f t="shared" si="7"/>
        <v>0</v>
      </c>
      <c r="P93" s="57">
        <f>SUM(feb!J93 + mrt!M93 + apr!M93+ mei!N93+ jun!L93+ O93)</f>
        <v>0</v>
      </c>
    </row>
    <row r="94" spans="1:16" x14ac:dyDescent="0.2">
      <c r="A94" s="11" t="s">
        <v>71</v>
      </c>
      <c r="B94" s="52"/>
      <c r="C94" s="52"/>
      <c r="D94" s="52"/>
      <c r="E94" s="52"/>
      <c r="F94" s="52"/>
      <c r="G94" s="52"/>
      <c r="H94" s="52"/>
      <c r="I94" s="52"/>
      <c r="J94" s="52"/>
      <c r="K94" s="53"/>
      <c r="L94" s="53"/>
      <c r="M94" s="59">
        <f t="shared" si="6"/>
        <v>0</v>
      </c>
      <c r="N94" s="63">
        <f>SUM(feb!H94 + mrt!K94 + apr!K94+ mei!L94+ jun!J94+ M94)</f>
        <v>1</v>
      </c>
      <c r="O94" s="56">
        <f t="shared" si="7"/>
        <v>0</v>
      </c>
      <c r="P94" s="57">
        <f>SUM(feb!J94 + mrt!M94 + apr!M94+ mei!N94+ jun!L94+ O94)</f>
        <v>60</v>
      </c>
    </row>
    <row r="95" spans="1:16" x14ac:dyDescent="0.2">
      <c r="A95" s="11" t="s">
        <v>160</v>
      </c>
      <c r="B95" s="52"/>
      <c r="C95" s="52"/>
      <c r="D95" s="52"/>
      <c r="E95" s="52"/>
      <c r="F95" s="52"/>
      <c r="G95" s="52"/>
      <c r="H95" s="52"/>
      <c r="I95" s="52"/>
      <c r="J95" s="52"/>
      <c r="K95" s="53"/>
      <c r="L95" s="53"/>
      <c r="M95" s="59">
        <f t="shared" ref="M95:M106" si="10">COUNT(C95,E95,G95,H95,J95,L95)</f>
        <v>0</v>
      </c>
      <c r="N95" s="63">
        <f>SUM(feb!H95 + mrt!K95 + apr!K95+ mei!L95+ jun!J95+ M95)</f>
        <v>0</v>
      </c>
      <c r="O95" s="56">
        <f t="shared" ref="O95:O106" si="11">SUM(B95:L95)</f>
        <v>0</v>
      </c>
      <c r="P95" s="57">
        <f>SUM(feb!J95 + mrt!M95 + apr!M95+ mei!N95+ jun!L95+ O95)</f>
        <v>61</v>
      </c>
    </row>
    <row r="96" spans="1:16" x14ac:dyDescent="0.2">
      <c r="A96" s="11" t="s">
        <v>110</v>
      </c>
      <c r="B96" s="52"/>
      <c r="C96" s="52"/>
      <c r="D96" s="52"/>
      <c r="E96" s="52"/>
      <c r="F96" s="52"/>
      <c r="G96" s="52"/>
      <c r="H96" s="52"/>
      <c r="I96" s="52"/>
      <c r="J96" s="52"/>
      <c r="K96" s="53"/>
      <c r="L96" s="53"/>
      <c r="M96" s="59">
        <f t="shared" si="10"/>
        <v>0</v>
      </c>
      <c r="N96" s="63">
        <f>SUM(feb!H96 + mrt!K96 + apr!K96+ mei!L96+ jun!J96+ M96)</f>
        <v>0</v>
      </c>
      <c r="O96" s="56">
        <f t="shared" si="11"/>
        <v>0</v>
      </c>
      <c r="P96" s="57">
        <f>SUM(feb!J96 + mrt!M96 + apr!M96+ mei!N96+ jun!L96+ O96)</f>
        <v>0</v>
      </c>
    </row>
    <row r="97" spans="1:16" x14ac:dyDescent="0.2">
      <c r="A97" s="11" t="s">
        <v>111</v>
      </c>
      <c r="B97" s="52"/>
      <c r="C97" s="52"/>
      <c r="D97" s="52"/>
      <c r="E97" s="52"/>
      <c r="F97" s="52"/>
      <c r="G97" s="52"/>
      <c r="H97" s="52"/>
      <c r="I97" s="52"/>
      <c r="J97" s="52"/>
      <c r="K97" s="53"/>
      <c r="L97" s="53"/>
      <c r="M97" s="59">
        <f t="shared" si="10"/>
        <v>0</v>
      </c>
      <c r="N97" s="63">
        <f>SUM(feb!H97 + mrt!K97 + apr!K97+ mei!L97+ jun!J97+ M97)</f>
        <v>0</v>
      </c>
      <c r="O97" s="56">
        <f t="shared" si="11"/>
        <v>0</v>
      </c>
      <c r="P97" s="57">
        <f>SUM(feb!J97 + mrt!M97 + apr!M97+ mei!N97+ jun!L97+ O97)</f>
        <v>0</v>
      </c>
    </row>
    <row r="98" spans="1:16" x14ac:dyDescent="0.2">
      <c r="A98" s="11" t="s">
        <v>94</v>
      </c>
      <c r="B98" s="52"/>
      <c r="C98" s="52">
        <v>74</v>
      </c>
      <c r="D98" s="52">
        <v>108</v>
      </c>
      <c r="E98" s="52"/>
      <c r="F98" s="52"/>
      <c r="G98" s="52"/>
      <c r="H98" s="52"/>
      <c r="I98" s="52"/>
      <c r="J98" s="52"/>
      <c r="K98" s="53"/>
      <c r="L98" s="53"/>
      <c r="M98" s="59">
        <f t="shared" si="10"/>
        <v>1</v>
      </c>
      <c r="N98" s="63">
        <f>SUM(feb!H98 + mrt!K98 + apr!K98+ mei!L98+ jun!J98+ M98)</f>
        <v>4</v>
      </c>
      <c r="O98" s="56">
        <f t="shared" si="11"/>
        <v>182</v>
      </c>
      <c r="P98" s="57">
        <f>SUM(feb!J98 + mrt!M98 + apr!M98+ mei!N98+ jun!L98+ O98)</f>
        <v>847</v>
      </c>
    </row>
    <row r="99" spans="1:16" x14ac:dyDescent="0.2">
      <c r="A99" s="11" t="s">
        <v>84</v>
      </c>
      <c r="B99" s="52"/>
      <c r="C99" s="52"/>
      <c r="D99" s="52"/>
      <c r="E99" s="52"/>
      <c r="F99" s="52"/>
      <c r="G99" s="52"/>
      <c r="H99" s="52"/>
      <c r="I99" s="52"/>
      <c r="J99" s="52"/>
      <c r="K99" s="53"/>
      <c r="L99" s="53"/>
      <c r="M99" s="59">
        <f t="shared" si="10"/>
        <v>0</v>
      </c>
      <c r="N99" s="63">
        <f>SUM(feb!H99 + mrt!K99 + apr!K99+ mei!L99+ jun!J99+ M99)</f>
        <v>0</v>
      </c>
      <c r="O99" s="56">
        <f t="shared" si="11"/>
        <v>0</v>
      </c>
      <c r="P99" s="57">
        <f>SUM(feb!J99 + mrt!M99 + apr!M99+ mei!N99+ jun!L99+ O99)</f>
        <v>0</v>
      </c>
    </row>
    <row r="100" spans="1:16" x14ac:dyDescent="0.2">
      <c r="A100" s="11" t="s">
        <v>88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3"/>
      <c r="L100" s="53"/>
      <c r="M100" s="59">
        <f t="shared" si="10"/>
        <v>0</v>
      </c>
      <c r="N100" s="63">
        <f>SUM(feb!H100 + mrt!K100 + apr!K100+ mei!L100+ jun!J100+ M100)</f>
        <v>5</v>
      </c>
      <c r="O100" s="56">
        <f t="shared" si="11"/>
        <v>0</v>
      </c>
      <c r="P100" s="57">
        <f>SUM(feb!J100 + mrt!M100 + apr!M100+ mei!N100+ jun!L100+ O100)</f>
        <v>490</v>
      </c>
    </row>
    <row r="101" spans="1:16" x14ac:dyDescent="0.2">
      <c r="A101" s="20" t="s">
        <v>133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3"/>
      <c r="L101" s="53"/>
      <c r="M101" s="59">
        <f t="shared" si="10"/>
        <v>0</v>
      </c>
      <c r="N101" s="63">
        <f>SUM(feb!H101 + mrt!K101 + apr!K101+ mei!L101+ jun!J101+ M101)</f>
        <v>0</v>
      </c>
      <c r="O101" s="56">
        <f t="shared" si="11"/>
        <v>0</v>
      </c>
      <c r="P101" s="57">
        <f>SUM(feb!J101 + mrt!M101 + apr!M101+ mei!N101+ jun!L101+ O101)</f>
        <v>0</v>
      </c>
    </row>
    <row r="102" spans="1:16" x14ac:dyDescent="0.2">
      <c r="A102" s="20" t="s">
        <v>112</v>
      </c>
      <c r="B102" s="52"/>
      <c r="C102" s="52">
        <v>74</v>
      </c>
      <c r="D102" s="52">
        <v>91</v>
      </c>
      <c r="E102" s="52">
        <v>76</v>
      </c>
      <c r="F102" s="52"/>
      <c r="G102" s="52">
        <v>74</v>
      </c>
      <c r="H102" s="52">
        <v>85</v>
      </c>
      <c r="I102" s="52"/>
      <c r="J102" s="52">
        <v>80</v>
      </c>
      <c r="K102" s="53"/>
      <c r="L102" s="53"/>
      <c r="M102" s="59">
        <f t="shared" si="10"/>
        <v>5</v>
      </c>
      <c r="N102" s="63">
        <f>SUM(feb!H102 + mrt!K102 + apr!K102+ mei!L102+ jun!J102+ M102)</f>
        <v>16</v>
      </c>
      <c r="O102" s="56">
        <f t="shared" si="11"/>
        <v>480</v>
      </c>
      <c r="P102" s="57">
        <f>SUM(feb!J102 + mrt!M102 + apr!M102+ mei!N102+ jun!L102+ O102)</f>
        <v>1506</v>
      </c>
    </row>
    <row r="103" spans="1:16" x14ac:dyDescent="0.2">
      <c r="A103" s="20" t="s">
        <v>116</v>
      </c>
      <c r="B103" s="52">
        <v>104</v>
      </c>
      <c r="C103" s="52">
        <v>74</v>
      </c>
      <c r="D103" s="52"/>
      <c r="E103" s="52"/>
      <c r="F103" s="52"/>
      <c r="G103" s="52"/>
      <c r="H103" s="52">
        <v>85</v>
      </c>
      <c r="I103" s="52">
        <v>91</v>
      </c>
      <c r="J103" s="52">
        <v>80</v>
      </c>
      <c r="K103" s="53">
        <v>109</v>
      </c>
      <c r="L103" s="77">
        <v>114</v>
      </c>
      <c r="M103" s="59">
        <v>5</v>
      </c>
      <c r="N103" s="63">
        <f>SUM(feb!H103 + mrt!K103 + apr!K103+ mei!L103+ jun!J103+ M103)</f>
        <v>23</v>
      </c>
      <c r="O103" s="56">
        <f t="shared" si="11"/>
        <v>657</v>
      </c>
      <c r="P103" s="57">
        <f>SUM(feb!J103 + mrt!M103 + apr!M103+ mei!N103+ jun!L103+ O103)</f>
        <v>3389</v>
      </c>
    </row>
    <row r="104" spans="1:16" x14ac:dyDescent="0.2">
      <c r="A104" s="20" t="s">
        <v>113</v>
      </c>
      <c r="B104" s="52">
        <v>100</v>
      </c>
      <c r="C104" s="52"/>
      <c r="D104" s="52"/>
      <c r="E104" s="52"/>
      <c r="F104" s="52"/>
      <c r="G104" s="52"/>
      <c r="H104" s="52"/>
      <c r="I104" s="52">
        <v>91</v>
      </c>
      <c r="J104" s="52">
        <v>81</v>
      </c>
      <c r="K104" s="53"/>
      <c r="L104" s="53"/>
      <c r="M104" s="59">
        <f t="shared" si="10"/>
        <v>1</v>
      </c>
      <c r="N104" s="63">
        <f>SUM(feb!H104 + mrt!K104 + apr!K104+ mei!L104+ jun!J104+ M104)</f>
        <v>12</v>
      </c>
      <c r="O104" s="56">
        <f t="shared" si="11"/>
        <v>272</v>
      </c>
      <c r="P104" s="57">
        <f>SUM(feb!J104 + mrt!M104 + apr!M104+ mei!N104+ jun!L104+ O104)</f>
        <v>2540</v>
      </c>
    </row>
    <row r="105" spans="1:16" x14ac:dyDescent="0.2">
      <c r="A105" s="20" t="s">
        <v>85</v>
      </c>
      <c r="B105" s="52"/>
      <c r="C105" s="52">
        <v>65</v>
      </c>
      <c r="D105" s="52"/>
      <c r="E105" s="52"/>
      <c r="F105" s="52"/>
      <c r="G105" s="52"/>
      <c r="H105" s="52"/>
      <c r="I105" s="52">
        <v>52</v>
      </c>
      <c r="J105" s="52">
        <v>55</v>
      </c>
      <c r="K105" s="53">
        <v>67</v>
      </c>
      <c r="L105" s="53">
        <v>53</v>
      </c>
      <c r="M105" s="59">
        <f t="shared" si="10"/>
        <v>3</v>
      </c>
      <c r="N105" s="63">
        <f>SUM(feb!H105 + mrt!K105 + apr!K105+ mei!L105+ jun!J105+ M105)</f>
        <v>17</v>
      </c>
      <c r="O105" s="56">
        <f t="shared" si="11"/>
        <v>292</v>
      </c>
      <c r="P105" s="57">
        <f>SUM(feb!J105 + mrt!M105 + apr!M105+ mei!N105+ jun!L105+ O105)</f>
        <v>1501</v>
      </c>
    </row>
    <row r="106" spans="1:16" ht="13.5" thickBot="1" x14ac:dyDescent="0.25">
      <c r="A106" s="12" t="s">
        <v>26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60"/>
      <c r="L106" s="58"/>
      <c r="M106" s="59">
        <f t="shared" si="10"/>
        <v>0</v>
      </c>
      <c r="N106" s="63">
        <f>SUM(feb!H106 + mrt!K106 + apr!K106+ mei!L106+ jun!J106+ M106)</f>
        <v>6</v>
      </c>
      <c r="O106" s="56">
        <f t="shared" si="11"/>
        <v>0</v>
      </c>
      <c r="P106" s="57">
        <f>SUM(feb!J106 + mrt!M106 + apr!M106+ mei!N106+ jun!L106+ O106)</f>
        <v>487</v>
      </c>
    </row>
  </sheetData>
  <mergeCells count="4">
    <mergeCell ref="O2:O3"/>
    <mergeCell ref="P2:P3"/>
    <mergeCell ref="M2:M3"/>
    <mergeCell ref="N2:N3"/>
  </mergeCells>
  <phoneticPr fontId="8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zoomScale="130" zoomScaleNormal="130" workbookViewId="0">
      <pane ySplit="3" topLeftCell="A4" activePane="bottomLeft" state="frozen"/>
      <selection activeCell="H95" sqref="H95"/>
      <selection pane="bottomLeft"/>
    </sheetView>
  </sheetViews>
  <sheetFormatPr defaultColWidth="9.28515625" defaultRowHeight="12.75" x14ac:dyDescent="0.2"/>
  <cols>
    <col min="1" max="1" width="17.28515625" style="6" customWidth="1"/>
    <col min="2" max="10" width="4" style="6" customWidth="1"/>
    <col min="11" max="14" width="5.7109375" style="6" customWidth="1"/>
    <col min="15" max="16384" width="9.28515625" style="6"/>
  </cols>
  <sheetData>
    <row r="1" spans="1:14" ht="27.75" customHeight="1" thickBot="1" x14ac:dyDescent="0.3">
      <c r="A1" s="29" t="s">
        <v>150</v>
      </c>
      <c r="N1" s="30" t="s">
        <v>32</v>
      </c>
    </row>
    <row r="2" spans="1:14" s="8" customFormat="1" ht="54.75" customHeight="1" x14ac:dyDescent="0.2">
      <c r="A2" s="16"/>
      <c r="B2" s="15" t="s">
        <v>1</v>
      </c>
      <c r="C2" s="15" t="s">
        <v>2</v>
      </c>
      <c r="D2" s="15" t="s">
        <v>1</v>
      </c>
      <c r="E2" s="15" t="s">
        <v>2</v>
      </c>
      <c r="F2" s="15" t="s">
        <v>3</v>
      </c>
      <c r="G2" s="15" t="s">
        <v>1</v>
      </c>
      <c r="H2" s="15" t="s">
        <v>2</v>
      </c>
      <c r="I2" s="15" t="s">
        <v>1</v>
      </c>
      <c r="J2" s="15" t="s">
        <v>2</v>
      </c>
      <c r="K2" s="92" t="s">
        <v>125</v>
      </c>
      <c r="L2" s="90" t="s">
        <v>35</v>
      </c>
      <c r="M2" s="84" t="s">
        <v>33</v>
      </c>
      <c r="N2" s="86" t="s">
        <v>34</v>
      </c>
    </row>
    <row r="3" spans="1:14" ht="18" customHeight="1" thickBot="1" x14ac:dyDescent="0.25">
      <c r="A3" s="17"/>
      <c r="B3" s="5">
        <v>6</v>
      </c>
      <c r="C3" s="5">
        <v>7</v>
      </c>
      <c r="D3" s="5">
        <v>13</v>
      </c>
      <c r="E3" s="5">
        <v>14</v>
      </c>
      <c r="F3" s="5">
        <v>15</v>
      </c>
      <c r="G3" s="5">
        <v>20</v>
      </c>
      <c r="H3" s="5">
        <v>21</v>
      </c>
      <c r="I3" s="5">
        <v>27</v>
      </c>
      <c r="J3" s="5">
        <v>28</v>
      </c>
      <c r="K3" s="93"/>
      <c r="L3" s="91"/>
      <c r="M3" s="85"/>
      <c r="N3" s="87"/>
    </row>
    <row r="4" spans="1:14" x14ac:dyDescent="0.2">
      <c r="A4" s="11" t="s">
        <v>95</v>
      </c>
      <c r="B4" s="52"/>
      <c r="C4" s="52"/>
      <c r="D4" s="52"/>
      <c r="E4" s="52"/>
      <c r="F4" s="52"/>
      <c r="G4" s="74">
        <v>155</v>
      </c>
      <c r="H4" s="52"/>
      <c r="I4" s="74">
        <v>136</v>
      </c>
      <c r="J4" s="52"/>
      <c r="K4" s="59">
        <v>1</v>
      </c>
      <c r="L4" s="55">
        <f>SUM(feb!H4 + mrt!K4 + apr!K4+ mei!L4+ jun!J4+ jul!M4+ K4)</f>
        <v>14</v>
      </c>
      <c r="M4" s="56">
        <f t="shared" ref="M4:M32" si="0">SUM(B4:J4)</f>
        <v>291</v>
      </c>
      <c r="N4" s="57">
        <f>SUM(feb!J4 + mrt!M4 + apr!M4+ mei!N4+ jun!L4+ jul!O4+ M4)</f>
        <v>2135</v>
      </c>
    </row>
    <row r="5" spans="1:14" x14ac:dyDescent="0.2">
      <c r="A5" s="11" t="s">
        <v>4</v>
      </c>
      <c r="B5" s="52"/>
      <c r="C5" s="52"/>
      <c r="D5" s="52"/>
      <c r="E5" s="52"/>
      <c r="F5" s="52"/>
      <c r="G5" s="52"/>
      <c r="H5" s="52"/>
      <c r="I5" s="52"/>
      <c r="J5" s="52"/>
      <c r="K5" s="59">
        <f t="shared" ref="K5:K68" si="1">COUNT(C5,E5,F5,H5,J5)</f>
        <v>0</v>
      </c>
      <c r="L5" s="55">
        <f>SUM(feb!H5 + mrt!K5 + apr!K5+ mei!L5+ jun!J5+ jul!M5+ K5)</f>
        <v>0</v>
      </c>
      <c r="M5" s="56">
        <f t="shared" si="0"/>
        <v>0</v>
      </c>
      <c r="N5" s="57">
        <f>SUM(feb!J5 + mrt!M5 + apr!M5+ mei!N5+ jun!L5+ jul!O5+ M5)</f>
        <v>0</v>
      </c>
    </row>
    <row r="6" spans="1:14" x14ac:dyDescent="0.2">
      <c r="A6" s="11" t="s">
        <v>27</v>
      </c>
      <c r="B6" s="52"/>
      <c r="C6" s="52"/>
      <c r="D6" s="52"/>
      <c r="E6" s="52"/>
      <c r="F6" s="52"/>
      <c r="G6" s="52"/>
      <c r="H6" s="52"/>
      <c r="I6" s="52"/>
      <c r="J6" s="52"/>
      <c r="K6" s="59">
        <f t="shared" si="1"/>
        <v>0</v>
      </c>
      <c r="L6" s="55">
        <f>SUM(feb!H6 + mrt!K6 + apr!K6+ mei!L6+ jun!J6+ jul!M6+ K6)</f>
        <v>0</v>
      </c>
      <c r="M6" s="56">
        <f t="shared" si="0"/>
        <v>0</v>
      </c>
      <c r="N6" s="57">
        <f>SUM(feb!J6 + mrt!M6 + apr!M6+ mei!N6+ jun!L6+ jul!O6+ M6)</f>
        <v>0</v>
      </c>
    </row>
    <row r="7" spans="1:14" x14ac:dyDescent="0.2">
      <c r="A7" s="11" t="s">
        <v>72</v>
      </c>
      <c r="B7" s="52"/>
      <c r="C7" s="52"/>
      <c r="D7" s="52"/>
      <c r="E7" s="52"/>
      <c r="F7" s="52"/>
      <c r="G7" s="52"/>
      <c r="H7" s="52"/>
      <c r="I7" s="52"/>
      <c r="J7" s="52"/>
      <c r="K7" s="59">
        <f t="shared" si="1"/>
        <v>0</v>
      </c>
      <c r="L7" s="55">
        <f>SUM(feb!H7 + mrt!K7 + apr!K7+ mei!L7+ jun!J7+ jul!M7+ K7)</f>
        <v>0</v>
      </c>
      <c r="M7" s="56">
        <f t="shared" si="0"/>
        <v>0</v>
      </c>
      <c r="N7" s="57">
        <f>SUM(feb!J7 + mrt!M7 + apr!M7+ mei!N7+ jun!L7+ jul!O7+ M7)</f>
        <v>0</v>
      </c>
    </row>
    <row r="8" spans="1:14" x14ac:dyDescent="0.2">
      <c r="A8" s="11" t="s">
        <v>64</v>
      </c>
      <c r="B8" s="52"/>
      <c r="C8" s="52"/>
      <c r="D8" s="52"/>
      <c r="E8" s="52"/>
      <c r="F8" s="52"/>
      <c r="G8" s="52"/>
      <c r="H8" s="52"/>
      <c r="I8" s="74">
        <v>89</v>
      </c>
      <c r="J8" s="52"/>
      <c r="K8" s="59">
        <v>1</v>
      </c>
      <c r="L8" s="55">
        <f>SUM(feb!H8 + mrt!K8 + apr!K8+ mei!L8+ jun!J8+ jul!M8+ K8)</f>
        <v>2</v>
      </c>
      <c r="M8" s="56">
        <f t="shared" si="0"/>
        <v>89</v>
      </c>
      <c r="N8" s="57">
        <f>SUM(feb!J8 + mrt!M8 + apr!M8+ mei!N8+ jun!L8+ jul!O8+ M8)</f>
        <v>142</v>
      </c>
    </row>
    <row r="9" spans="1:14" x14ac:dyDescent="0.2">
      <c r="A9" s="11" t="s">
        <v>69</v>
      </c>
      <c r="B9" s="52"/>
      <c r="C9" s="52"/>
      <c r="D9" s="52"/>
      <c r="E9" s="52">
        <v>72</v>
      </c>
      <c r="F9" s="52">
        <v>62</v>
      </c>
      <c r="G9" s="52">
        <v>100</v>
      </c>
      <c r="H9" s="52"/>
      <c r="I9" s="74">
        <v>89</v>
      </c>
      <c r="J9" s="52">
        <v>73</v>
      </c>
      <c r="K9" s="59">
        <v>4</v>
      </c>
      <c r="L9" s="55">
        <f>SUM(feb!H9 + mrt!K9 + apr!K9+ mei!L9+ jun!J9+ jul!M9+ K9)</f>
        <v>15</v>
      </c>
      <c r="M9" s="56">
        <f t="shared" si="0"/>
        <v>396</v>
      </c>
      <c r="N9" s="57">
        <f>SUM(feb!J9 + mrt!M9 + apr!M9+ mei!N9+ jun!L9+ jul!O9+ M9)</f>
        <v>1543</v>
      </c>
    </row>
    <row r="10" spans="1:14" x14ac:dyDescent="0.2">
      <c r="A10" s="11" t="s">
        <v>5</v>
      </c>
      <c r="B10" s="52"/>
      <c r="C10" s="52"/>
      <c r="D10" s="52"/>
      <c r="E10" s="52"/>
      <c r="F10" s="52">
        <v>88</v>
      </c>
      <c r="G10" s="52"/>
      <c r="H10" s="52"/>
      <c r="I10" s="52">
        <v>119</v>
      </c>
      <c r="J10" s="52"/>
      <c r="K10" s="59">
        <f t="shared" si="1"/>
        <v>1</v>
      </c>
      <c r="L10" s="55">
        <f>SUM(feb!H10 + mrt!K10 + apr!K10+ mei!L10+ jun!J10+ jul!M10+ K10)</f>
        <v>13</v>
      </c>
      <c r="M10" s="56">
        <f t="shared" si="0"/>
        <v>207</v>
      </c>
      <c r="N10" s="57">
        <f>SUM(feb!J10 + mrt!M10 + apr!M10+ mei!N10+ jun!L10+ jul!O10+ M10)</f>
        <v>1899</v>
      </c>
    </row>
    <row r="11" spans="1:14" x14ac:dyDescent="0.2">
      <c r="A11" s="11" t="s">
        <v>67</v>
      </c>
      <c r="B11" s="52"/>
      <c r="C11" s="52"/>
      <c r="D11" s="52"/>
      <c r="E11" s="52"/>
      <c r="F11" s="52"/>
      <c r="G11" s="52"/>
      <c r="H11" s="52"/>
      <c r="I11" s="52"/>
      <c r="J11" s="52">
        <v>91</v>
      </c>
      <c r="K11" s="59">
        <f t="shared" si="1"/>
        <v>1</v>
      </c>
      <c r="L11" s="55">
        <f>SUM(feb!H11 + mrt!K11 + apr!K11+ mei!L11+ jun!J11+ jul!M11+ K11)</f>
        <v>16</v>
      </c>
      <c r="M11" s="56">
        <f t="shared" si="0"/>
        <v>91</v>
      </c>
      <c r="N11" s="57">
        <f>SUM(feb!J11 + mrt!M11 + apr!M11+ mei!N11+ jun!L11+ jul!O11+ M11)</f>
        <v>1453</v>
      </c>
    </row>
    <row r="12" spans="1:14" x14ac:dyDescent="0.2">
      <c r="A12" s="11" t="s">
        <v>51</v>
      </c>
      <c r="B12" s="52"/>
      <c r="C12" s="52">
        <v>72</v>
      </c>
      <c r="D12" s="52"/>
      <c r="E12" s="52"/>
      <c r="F12" s="52"/>
      <c r="G12" s="52"/>
      <c r="H12" s="52"/>
      <c r="I12" s="52"/>
      <c r="J12" s="52"/>
      <c r="K12" s="59">
        <f t="shared" si="1"/>
        <v>1</v>
      </c>
      <c r="L12" s="55">
        <f>SUM(feb!H12 + mrt!K12 + apr!K12+ mei!L12+ jun!J12+ jul!M12+ K12)</f>
        <v>21</v>
      </c>
      <c r="M12" s="56">
        <f t="shared" si="0"/>
        <v>72</v>
      </c>
      <c r="N12" s="57">
        <f>SUM(feb!J12 + mrt!M12 + apr!M12+ mei!N12+ jun!L12+ jul!O12+ M12)</f>
        <v>2845</v>
      </c>
    </row>
    <row r="13" spans="1:14" x14ac:dyDescent="0.2">
      <c r="A13" s="11" t="s">
        <v>55</v>
      </c>
      <c r="B13" s="52"/>
      <c r="C13" s="52"/>
      <c r="D13" s="52">
        <v>105</v>
      </c>
      <c r="E13" s="52"/>
      <c r="F13" s="52">
        <v>88</v>
      </c>
      <c r="G13" s="52">
        <v>143</v>
      </c>
      <c r="H13" s="52"/>
      <c r="I13" s="52">
        <v>125</v>
      </c>
      <c r="J13" s="52"/>
      <c r="K13" s="59">
        <f t="shared" si="1"/>
        <v>1</v>
      </c>
      <c r="L13" s="55">
        <f>SUM(feb!H13 + mrt!K13 + apr!K13+ mei!L13+ jun!J13+ jul!M13+ K13)</f>
        <v>16</v>
      </c>
      <c r="M13" s="56">
        <f t="shared" si="0"/>
        <v>461</v>
      </c>
      <c r="N13" s="57">
        <f>SUM(feb!J13 + mrt!M13 + apr!M13+ mei!N13+ jun!L13+ jul!O13+ M13)</f>
        <v>3652</v>
      </c>
    </row>
    <row r="14" spans="1:14" x14ac:dyDescent="0.2">
      <c r="A14" s="11" t="s">
        <v>52</v>
      </c>
      <c r="B14" s="52"/>
      <c r="C14" s="52"/>
      <c r="D14" s="52"/>
      <c r="E14" s="52"/>
      <c r="F14" s="52"/>
      <c r="G14" s="52"/>
      <c r="H14" s="52"/>
      <c r="I14" s="52"/>
      <c r="J14" s="52"/>
      <c r="K14" s="59">
        <f t="shared" si="1"/>
        <v>0</v>
      </c>
      <c r="L14" s="55">
        <f>SUM(feb!H14 + mrt!K14 + apr!K14+ mei!L14+ jun!J14+ jul!M14+ K14)</f>
        <v>13</v>
      </c>
      <c r="M14" s="56">
        <f t="shared" si="0"/>
        <v>0</v>
      </c>
      <c r="N14" s="57">
        <f>SUM(feb!J14 + mrt!M14 + apr!M14+ mei!N14+ jun!L14+ jul!O14+ M14)</f>
        <v>927</v>
      </c>
    </row>
    <row r="15" spans="1:14" x14ac:dyDescent="0.2">
      <c r="A15" s="11" t="s">
        <v>60</v>
      </c>
      <c r="B15" s="52"/>
      <c r="C15" s="52"/>
      <c r="D15" s="52"/>
      <c r="E15" s="52"/>
      <c r="F15" s="52"/>
      <c r="G15" s="52">
        <v>143</v>
      </c>
      <c r="H15" s="52"/>
      <c r="I15" s="52"/>
      <c r="J15" s="52"/>
      <c r="K15" s="59">
        <f t="shared" si="1"/>
        <v>0</v>
      </c>
      <c r="L15" s="55">
        <f>SUM(feb!H15 + mrt!K15 + apr!K15+ mei!L15+ jun!J15+ jul!M15+ K15)</f>
        <v>12</v>
      </c>
      <c r="M15" s="56">
        <f t="shared" si="0"/>
        <v>143</v>
      </c>
      <c r="N15" s="57">
        <f>SUM(feb!J15 + mrt!M15 + apr!M15+ mei!N15+ jun!L15+ jul!O15+ M15)</f>
        <v>2568</v>
      </c>
    </row>
    <row r="16" spans="1:14" x14ac:dyDescent="0.2">
      <c r="A16" s="11" t="s">
        <v>157</v>
      </c>
      <c r="B16" s="52"/>
      <c r="C16" s="52"/>
      <c r="D16" s="52"/>
      <c r="E16" s="52"/>
      <c r="F16" s="52"/>
      <c r="G16" s="52"/>
      <c r="H16" s="52"/>
      <c r="J16" s="52"/>
      <c r="K16" s="59">
        <f t="shared" si="1"/>
        <v>0</v>
      </c>
      <c r="L16" s="55">
        <f>SUM(feb!H16 + mrt!K16 + apr!K16+ mei!L16+ jun!J16+ jul!M16+ K16)</f>
        <v>0</v>
      </c>
      <c r="M16" s="56">
        <f t="shared" ref="M16" si="2">SUM(B16:J16)</f>
        <v>0</v>
      </c>
      <c r="N16" s="57">
        <f>SUM(feb!J16 + mrt!M16 + apr!M16+ mei!N16+ jun!L16+ jul!O16+ M16)</f>
        <v>0</v>
      </c>
    </row>
    <row r="17" spans="1:14" x14ac:dyDescent="0.2">
      <c r="A17" s="11" t="s">
        <v>132</v>
      </c>
      <c r="B17" s="52"/>
      <c r="C17" s="52">
        <v>72</v>
      </c>
      <c r="D17" s="52">
        <v>111</v>
      </c>
      <c r="E17" s="52">
        <v>72</v>
      </c>
      <c r="F17" s="52"/>
      <c r="G17" s="52">
        <v>98</v>
      </c>
      <c r="H17" s="52"/>
      <c r="I17" s="52"/>
      <c r="J17" s="52">
        <v>73</v>
      </c>
      <c r="K17" s="59">
        <f t="shared" si="1"/>
        <v>3</v>
      </c>
      <c r="L17" s="55">
        <f>SUM(feb!H17 + mrt!K17 + apr!K17+ mei!L17+ jun!J17+ jul!M17+ K17)</f>
        <v>23</v>
      </c>
      <c r="M17" s="56">
        <f t="shared" si="0"/>
        <v>426</v>
      </c>
      <c r="N17" s="57">
        <f>SUM(feb!J17 + mrt!M17 + apr!M17+ mei!N17+ jun!L17+ jul!O17+ M17)</f>
        <v>3462</v>
      </c>
    </row>
    <row r="18" spans="1:14" x14ac:dyDescent="0.2">
      <c r="A18" s="11" t="s">
        <v>75</v>
      </c>
      <c r="B18" s="52"/>
      <c r="C18" s="52"/>
      <c r="D18" s="52"/>
      <c r="E18" s="52">
        <v>50</v>
      </c>
      <c r="F18" s="52">
        <v>50</v>
      </c>
      <c r="G18" s="52"/>
      <c r="H18" s="52"/>
      <c r="I18" s="52"/>
      <c r="J18" s="52">
        <v>63</v>
      </c>
      <c r="K18" s="59">
        <f t="shared" si="1"/>
        <v>3</v>
      </c>
      <c r="L18" s="55">
        <f>SUM(feb!H18 + mrt!K18 + apr!K18+ mei!L18+ jun!J18+ jul!M18+ K18)</f>
        <v>7</v>
      </c>
      <c r="M18" s="56">
        <f t="shared" si="0"/>
        <v>163</v>
      </c>
      <c r="N18" s="57">
        <f>SUM(feb!J18 + mrt!M18 + apr!M18+ mei!N18+ jun!L18+ jul!O18+ M18)</f>
        <v>706</v>
      </c>
    </row>
    <row r="19" spans="1:14" x14ac:dyDescent="0.2">
      <c r="A19" s="11" t="s">
        <v>108</v>
      </c>
      <c r="B19" s="52"/>
      <c r="C19" s="52"/>
      <c r="D19" s="52"/>
      <c r="E19" s="52"/>
      <c r="F19" s="52"/>
      <c r="G19" s="52"/>
      <c r="H19" s="52"/>
      <c r="I19" s="52">
        <v>94</v>
      </c>
      <c r="J19" s="52"/>
      <c r="K19" s="59">
        <f t="shared" si="1"/>
        <v>0</v>
      </c>
      <c r="L19" s="55">
        <f>SUM(feb!H19 + mrt!K19 + apr!K19+ mei!L19+ jun!J19+ jul!M19+ K19)</f>
        <v>4</v>
      </c>
      <c r="M19" s="56">
        <f t="shared" si="0"/>
        <v>94</v>
      </c>
      <c r="N19" s="57">
        <f>SUM(feb!J19 + mrt!M19 + apr!M19+ mei!N19+ jun!L19+ jul!O19+ M19)</f>
        <v>536</v>
      </c>
    </row>
    <row r="20" spans="1:14" x14ac:dyDescent="0.2">
      <c r="A20" s="11" t="s">
        <v>6</v>
      </c>
      <c r="B20" s="52"/>
      <c r="C20" s="52"/>
      <c r="D20" s="52"/>
      <c r="E20" s="52"/>
      <c r="F20" s="52"/>
      <c r="G20" s="52"/>
      <c r="H20" s="52"/>
      <c r="I20" s="52"/>
      <c r="J20" s="52"/>
      <c r="K20" s="59">
        <f t="shared" si="1"/>
        <v>0</v>
      </c>
      <c r="L20" s="55">
        <f>SUM(feb!H20 + mrt!K20 + apr!K20+ mei!L20+ jun!J20+ jul!M20+ K20)</f>
        <v>0</v>
      </c>
      <c r="M20" s="56">
        <f t="shared" si="0"/>
        <v>0</v>
      </c>
      <c r="N20" s="57">
        <f>SUM(feb!J20 + mrt!M20 + apr!M20+ mei!N20+ jun!L20+ jul!O20+ M20)</f>
        <v>0</v>
      </c>
    </row>
    <row r="21" spans="1:14" x14ac:dyDescent="0.2">
      <c r="A21" s="11" t="s">
        <v>81</v>
      </c>
      <c r="B21" s="52"/>
      <c r="C21" s="52"/>
      <c r="D21" s="52"/>
      <c r="E21" s="52"/>
      <c r="F21" s="52"/>
      <c r="G21" s="52"/>
      <c r="H21" s="52"/>
      <c r="I21" s="52"/>
      <c r="J21" s="52"/>
      <c r="K21" s="59">
        <f t="shared" si="1"/>
        <v>0</v>
      </c>
      <c r="L21" s="55">
        <f>SUM(feb!H21 + mrt!K21 + apr!K21+ mei!L21+ jun!J21+ jul!M21+ K21)</f>
        <v>0</v>
      </c>
      <c r="M21" s="56">
        <f t="shared" si="0"/>
        <v>0</v>
      </c>
      <c r="N21" s="57">
        <f>SUM(feb!J21 + mrt!M21 + apr!M21+ mei!N21+ jun!L21+ jul!O21+ M21)</f>
        <v>56.5</v>
      </c>
    </row>
    <row r="22" spans="1:14" x14ac:dyDescent="0.2">
      <c r="A22" s="11" t="s">
        <v>93</v>
      </c>
      <c r="B22" s="52"/>
      <c r="C22" s="52"/>
      <c r="D22" s="52"/>
      <c r="E22" s="52"/>
      <c r="F22" s="52"/>
      <c r="G22" s="52"/>
      <c r="H22" s="52"/>
      <c r="I22" s="52"/>
      <c r="J22" s="52"/>
      <c r="K22" s="59">
        <f t="shared" si="1"/>
        <v>0</v>
      </c>
      <c r="L22" s="55">
        <f>SUM(feb!H22 + mrt!K22 + apr!K22+ mei!L22+ jun!J22+ jul!M22+ K22)</f>
        <v>11</v>
      </c>
      <c r="M22" s="56">
        <f t="shared" si="0"/>
        <v>0</v>
      </c>
      <c r="N22" s="57">
        <f>SUM(feb!J22 + mrt!M22 + apr!M22+ mei!N22+ jun!L22+ jul!O22+ M22)</f>
        <v>1814</v>
      </c>
    </row>
    <row r="23" spans="1:14" x14ac:dyDescent="0.2">
      <c r="A23" s="11" t="s">
        <v>7</v>
      </c>
      <c r="B23" s="52">
        <v>108</v>
      </c>
      <c r="C23" s="52"/>
      <c r="D23" s="52"/>
      <c r="E23" s="52"/>
      <c r="F23" s="52"/>
      <c r="G23" s="52">
        <v>143</v>
      </c>
      <c r="H23" s="52">
        <v>74</v>
      </c>
      <c r="I23" s="52">
        <v>125</v>
      </c>
      <c r="J23" s="52">
        <v>91</v>
      </c>
      <c r="K23" s="59">
        <f t="shared" si="1"/>
        <v>2</v>
      </c>
      <c r="L23" s="55">
        <f>SUM(feb!H23 + mrt!K23 + apr!K23+ mei!L23+ jun!J23+ jul!M23+ K23)</f>
        <v>26</v>
      </c>
      <c r="M23" s="56">
        <f t="shared" si="0"/>
        <v>541</v>
      </c>
      <c r="N23" s="57">
        <f>SUM(feb!J23 + mrt!M23 + apr!M23+ mei!N23+ jun!L23+ jul!O23+ M23)</f>
        <v>4233</v>
      </c>
    </row>
    <row r="24" spans="1:14" x14ac:dyDescent="0.2">
      <c r="A24" s="11" t="s">
        <v>98</v>
      </c>
      <c r="B24" s="52"/>
      <c r="C24" s="52"/>
      <c r="D24" s="52"/>
      <c r="E24" s="52"/>
      <c r="F24" s="52"/>
      <c r="G24" s="52"/>
      <c r="H24" s="52"/>
      <c r="I24" s="52"/>
      <c r="J24" s="52"/>
      <c r="K24" s="59">
        <f t="shared" si="1"/>
        <v>0</v>
      </c>
      <c r="L24" s="55">
        <f>SUM(feb!H24 + mrt!K24 + apr!K24+ mei!L24+ jun!J24+ jul!M24+ K24)</f>
        <v>0</v>
      </c>
      <c r="M24" s="56">
        <f t="shared" si="0"/>
        <v>0</v>
      </c>
      <c r="N24" s="57">
        <f>SUM(feb!J24 + mrt!M24 + apr!M24+ mei!N24+ jun!L24+ jul!O24+ M24)</f>
        <v>0</v>
      </c>
    </row>
    <row r="25" spans="1:14" x14ac:dyDescent="0.2">
      <c r="A25" s="11" t="s">
        <v>30</v>
      </c>
      <c r="B25" s="52"/>
      <c r="C25" s="52"/>
      <c r="D25" s="52"/>
      <c r="E25" s="52"/>
      <c r="F25" s="52"/>
      <c r="G25" s="52"/>
      <c r="H25" s="52"/>
      <c r="I25" s="52"/>
      <c r="J25" s="52"/>
      <c r="K25" s="59">
        <f t="shared" si="1"/>
        <v>0</v>
      </c>
      <c r="L25" s="55">
        <f>SUM(feb!H25 + mrt!K25 + apr!K25+ mei!L25+ jun!J25+ jul!M25+ K25)</f>
        <v>0</v>
      </c>
      <c r="M25" s="56">
        <f t="shared" si="0"/>
        <v>0</v>
      </c>
      <c r="N25" s="57">
        <f>SUM(feb!J25 + mrt!M25 + apr!M25+ mei!N25+ jun!L25+ jul!O25+ M25)</f>
        <v>0</v>
      </c>
    </row>
    <row r="26" spans="1:14" x14ac:dyDescent="0.2">
      <c r="A26" s="11" t="s">
        <v>114</v>
      </c>
      <c r="B26" s="52">
        <v>83</v>
      </c>
      <c r="C26" s="52">
        <v>72</v>
      </c>
      <c r="D26" s="52">
        <v>111</v>
      </c>
      <c r="E26" s="52">
        <v>72</v>
      </c>
      <c r="F26" s="52">
        <v>84</v>
      </c>
      <c r="G26" s="52">
        <v>98</v>
      </c>
      <c r="H26" s="52"/>
      <c r="I26" s="74">
        <v>89</v>
      </c>
      <c r="J26" s="52">
        <v>73</v>
      </c>
      <c r="K26" s="59">
        <v>5</v>
      </c>
      <c r="L26" s="55">
        <f>SUM(feb!H26 + mrt!K26 + apr!K26+ mei!L26+ jun!J26+ jul!M26+ K26)</f>
        <v>27</v>
      </c>
      <c r="M26" s="56">
        <f t="shared" si="0"/>
        <v>682</v>
      </c>
      <c r="N26" s="57">
        <f>SUM(feb!J26 + mrt!M26 + apr!M26+ mei!N26+ jun!L26+ jul!O26+ M26)</f>
        <v>4114</v>
      </c>
    </row>
    <row r="27" spans="1:14" x14ac:dyDescent="0.2">
      <c r="A27" s="11" t="s">
        <v>76</v>
      </c>
      <c r="B27" s="52"/>
      <c r="C27" s="52"/>
      <c r="D27" s="52"/>
      <c r="E27" s="52"/>
      <c r="F27" s="52">
        <v>88</v>
      </c>
      <c r="G27" s="52"/>
      <c r="H27" s="52">
        <v>74</v>
      </c>
      <c r="I27" s="52"/>
      <c r="J27" s="52"/>
      <c r="K27" s="59">
        <f t="shared" si="1"/>
        <v>2</v>
      </c>
      <c r="L27" s="55">
        <f>SUM(feb!H27 + mrt!K27 + apr!K27+ mei!L27+ jun!J27+ jul!M27+ K27)</f>
        <v>10</v>
      </c>
      <c r="M27" s="56">
        <f t="shared" si="0"/>
        <v>162</v>
      </c>
      <c r="N27" s="57">
        <f>SUM(feb!J27 + mrt!M27 + apr!M27+ mei!N27+ jun!L27+ jul!O27+ M27)</f>
        <v>793</v>
      </c>
    </row>
    <row r="28" spans="1:14" x14ac:dyDescent="0.2">
      <c r="A28" s="11" t="s">
        <v>77</v>
      </c>
      <c r="B28" s="52"/>
      <c r="C28" s="52"/>
      <c r="D28" s="52">
        <v>111</v>
      </c>
      <c r="E28" s="52">
        <v>72</v>
      </c>
      <c r="F28" s="52"/>
      <c r="G28" s="52">
        <v>98</v>
      </c>
      <c r="H28" s="52"/>
      <c r="I28" s="74">
        <v>89</v>
      </c>
      <c r="J28" s="52">
        <v>73</v>
      </c>
      <c r="K28" s="59">
        <v>3</v>
      </c>
      <c r="L28" s="55">
        <f>SUM(feb!H28 + mrt!K28 + apr!K28+ mei!L28+ jun!J28+ jul!M28+ K28)</f>
        <v>21</v>
      </c>
      <c r="M28" s="56">
        <f t="shared" si="0"/>
        <v>443</v>
      </c>
      <c r="N28" s="57">
        <f>SUM(feb!J28 + mrt!M28 + apr!M28+ mei!N28+ jun!L28+ jul!O28+ M28)</f>
        <v>3171</v>
      </c>
    </row>
    <row r="29" spans="1:14" x14ac:dyDescent="0.2">
      <c r="A29" s="11" t="s">
        <v>8</v>
      </c>
      <c r="B29" s="52"/>
      <c r="C29" s="52"/>
      <c r="D29" s="52">
        <v>111</v>
      </c>
      <c r="E29" s="52">
        <v>72</v>
      </c>
      <c r="F29" s="52">
        <v>84</v>
      </c>
      <c r="G29" s="52">
        <v>98</v>
      </c>
      <c r="H29" s="52"/>
      <c r="I29" s="74">
        <v>89</v>
      </c>
      <c r="J29" s="52">
        <v>73</v>
      </c>
      <c r="K29" s="59">
        <v>4</v>
      </c>
      <c r="L29" s="55">
        <f>SUM(feb!H29 + mrt!K29 + apr!K29+ mei!L29+ jun!J29+ jul!M29+ K29)</f>
        <v>24</v>
      </c>
      <c r="M29" s="56">
        <f t="shared" si="0"/>
        <v>527</v>
      </c>
      <c r="N29" s="57">
        <f>SUM(feb!J29 + mrt!M29 + apr!M29+ mei!N29+ jun!L29+ jul!O29+ M29)</f>
        <v>3537</v>
      </c>
    </row>
    <row r="30" spans="1:14" x14ac:dyDescent="0.2">
      <c r="A30" s="11" t="s">
        <v>9</v>
      </c>
      <c r="B30" s="52"/>
      <c r="C30" s="52"/>
      <c r="D30" s="52"/>
      <c r="E30" s="52"/>
      <c r="F30" s="52"/>
      <c r="G30" s="52"/>
      <c r="H30" s="52"/>
      <c r="I30" s="52"/>
      <c r="J30" s="52"/>
      <c r="K30" s="59">
        <f t="shared" si="1"/>
        <v>0</v>
      </c>
      <c r="L30" s="55">
        <f>SUM(feb!H30 + mrt!K30 + apr!K30+ mei!L30+ jun!J30+ jul!M30+ K30)</f>
        <v>9</v>
      </c>
      <c r="M30" s="56">
        <f t="shared" si="0"/>
        <v>0</v>
      </c>
      <c r="N30" s="57">
        <f>SUM(feb!J30 + mrt!M30 + apr!M30+ mei!N30+ jun!L30+ jul!O30+ M30)</f>
        <v>901</v>
      </c>
    </row>
    <row r="31" spans="1:14" x14ac:dyDescent="0.2">
      <c r="A31" s="11" t="s">
        <v>159</v>
      </c>
      <c r="B31" s="52"/>
      <c r="C31" s="52"/>
      <c r="D31" s="52"/>
      <c r="E31" s="52"/>
      <c r="F31" s="52"/>
      <c r="G31" s="52"/>
      <c r="H31" s="52"/>
      <c r="I31" s="52"/>
      <c r="J31" s="52"/>
      <c r="K31" s="59">
        <f t="shared" si="1"/>
        <v>0</v>
      </c>
      <c r="L31" s="55">
        <f>SUM(feb!H31 + mrt!K31 + apr!K31+ mei!L31+ jun!J31+ jul!M31+ K31)</f>
        <v>8</v>
      </c>
      <c r="M31" s="56">
        <f t="shared" ref="M31" si="3">SUM(B31:J31)</f>
        <v>0</v>
      </c>
      <c r="N31" s="57">
        <f>SUM(feb!J31 + mrt!M31 + apr!M31+ mei!N31+ jun!L31+ jul!O31+ M31)</f>
        <v>764</v>
      </c>
    </row>
    <row r="32" spans="1:14" x14ac:dyDescent="0.2">
      <c r="A32" s="11" t="s">
        <v>10</v>
      </c>
      <c r="B32" s="73">
        <v>122</v>
      </c>
      <c r="C32" s="52">
        <v>86</v>
      </c>
      <c r="D32" s="52">
        <v>105</v>
      </c>
      <c r="E32" s="52">
        <v>82</v>
      </c>
      <c r="F32" s="52"/>
      <c r="G32" s="52">
        <v>143</v>
      </c>
      <c r="H32" s="52"/>
      <c r="I32" s="52">
        <v>125</v>
      </c>
      <c r="J32" s="52">
        <v>91</v>
      </c>
      <c r="K32" s="59">
        <v>4</v>
      </c>
      <c r="L32" s="55">
        <f>SUM(feb!H32 + mrt!K32 + apr!K32+ mei!L32+ jun!J32+ jul!M32+ K32)</f>
        <v>26</v>
      </c>
      <c r="M32" s="56">
        <f t="shared" si="0"/>
        <v>754</v>
      </c>
      <c r="N32" s="57">
        <f>SUM(feb!J32 + mrt!M32 + apr!M32+ mei!N32+ jun!L32+ jul!O32+ M32)</f>
        <v>4809</v>
      </c>
    </row>
    <row r="33" spans="1:14" x14ac:dyDescent="0.2">
      <c r="A33" s="11" t="s">
        <v>117</v>
      </c>
      <c r="B33" s="52"/>
      <c r="C33" s="52"/>
      <c r="D33" s="52"/>
      <c r="E33" s="52"/>
      <c r="F33" s="52"/>
      <c r="G33" s="52"/>
      <c r="H33" s="52"/>
      <c r="I33" s="74">
        <v>136</v>
      </c>
      <c r="J33" s="52"/>
      <c r="K33" s="59">
        <v>1</v>
      </c>
      <c r="L33" s="55">
        <f>SUM(feb!H33 + mrt!K33 + apr!K33+ mei!L33+ jun!J33+ jul!M33+ K33)</f>
        <v>11</v>
      </c>
      <c r="M33" s="56">
        <f t="shared" ref="M33:M63" si="4">SUM(B33:J33)</f>
        <v>136</v>
      </c>
      <c r="N33" s="57">
        <f>SUM(feb!J33 + mrt!M33 + apr!M33+ mei!N33+ jun!L33+ jul!O33+ M33)</f>
        <v>1469</v>
      </c>
    </row>
    <row r="34" spans="1:14" x14ac:dyDescent="0.2">
      <c r="A34" s="22" t="s">
        <v>90</v>
      </c>
      <c r="B34" s="52"/>
      <c r="C34" s="52">
        <v>86</v>
      </c>
      <c r="D34" s="52"/>
      <c r="E34" s="52"/>
      <c r="F34" s="52"/>
      <c r="G34" s="52"/>
      <c r="H34" s="52"/>
      <c r="I34" s="74">
        <v>89</v>
      </c>
      <c r="J34" s="52"/>
      <c r="K34" s="59">
        <v>2</v>
      </c>
      <c r="L34" s="55">
        <f>SUM(feb!H34 + mrt!K34 + apr!K34+ mei!L34+ jun!J34+ jul!M34+ K34)</f>
        <v>18</v>
      </c>
      <c r="M34" s="56">
        <f t="shared" si="4"/>
        <v>175</v>
      </c>
      <c r="N34" s="57">
        <f>SUM(feb!J34 + mrt!M34 + apr!M34+ mei!N34+ jun!L34+ jul!O34+ M34)</f>
        <v>2501</v>
      </c>
    </row>
    <row r="35" spans="1:14" x14ac:dyDescent="0.2">
      <c r="A35" s="22" t="s">
        <v>107</v>
      </c>
      <c r="B35" s="52"/>
      <c r="C35" s="52"/>
      <c r="D35" s="52"/>
      <c r="E35" s="52">
        <v>60</v>
      </c>
      <c r="F35" s="52">
        <v>62</v>
      </c>
      <c r="G35" s="52">
        <v>100</v>
      </c>
      <c r="H35" s="52"/>
      <c r="I35" s="74">
        <v>89</v>
      </c>
      <c r="J35" s="52">
        <v>63</v>
      </c>
      <c r="K35" s="59">
        <v>4</v>
      </c>
      <c r="L35" s="55">
        <f>SUM(feb!H35 + mrt!K35 + apr!K35+ mei!L35+ jun!J35+ jul!M35+ K35)</f>
        <v>5</v>
      </c>
      <c r="M35" s="56">
        <f t="shared" si="4"/>
        <v>374</v>
      </c>
      <c r="N35" s="57">
        <f>SUM(feb!J35 + mrt!M35 + apr!M35+ mei!N35+ jun!L35+ jul!O35+ M35)</f>
        <v>536</v>
      </c>
    </row>
    <row r="36" spans="1:14" x14ac:dyDescent="0.2">
      <c r="A36" s="22" t="s">
        <v>109</v>
      </c>
      <c r="B36" s="52"/>
      <c r="C36" s="52"/>
      <c r="D36" s="52"/>
      <c r="E36" s="52"/>
      <c r="F36" s="52"/>
      <c r="G36" s="52"/>
      <c r="H36" s="52"/>
      <c r="I36" s="74">
        <v>136</v>
      </c>
      <c r="J36" s="52"/>
      <c r="K36" s="59">
        <v>1</v>
      </c>
      <c r="L36" s="55">
        <f>SUM(feb!H36 + mrt!K36 + apr!K36+ mei!L36+ jun!J36+ jul!M36+ K36)</f>
        <v>10</v>
      </c>
      <c r="M36" s="56">
        <f t="shared" si="4"/>
        <v>136</v>
      </c>
      <c r="N36" s="57">
        <f>SUM(feb!J36 + mrt!M36 + apr!M36+ mei!N36+ jun!L36+ jul!O36+ M36)</f>
        <v>1275</v>
      </c>
    </row>
    <row r="37" spans="1:14" x14ac:dyDescent="0.2">
      <c r="A37" s="22" t="s">
        <v>119</v>
      </c>
      <c r="B37" s="52">
        <v>110</v>
      </c>
      <c r="C37" s="52"/>
      <c r="D37" s="52">
        <v>160</v>
      </c>
      <c r="E37" s="52"/>
      <c r="F37" s="52"/>
      <c r="G37" s="74">
        <v>155</v>
      </c>
      <c r="H37" s="52"/>
      <c r="I37" s="74">
        <v>136</v>
      </c>
      <c r="J37" s="52"/>
      <c r="K37" s="59">
        <v>1</v>
      </c>
      <c r="L37" s="55">
        <f>SUM(feb!H37 + mrt!K37 + apr!K37+ mei!L37+ jun!J37+ jul!M37+ K37)</f>
        <v>8</v>
      </c>
      <c r="M37" s="56">
        <f t="shared" si="4"/>
        <v>561</v>
      </c>
      <c r="N37" s="57">
        <f>SUM(feb!J37 + mrt!M37 + apr!M37+ mei!N37+ jun!L37+ jul!O37+ M37)</f>
        <v>2456</v>
      </c>
    </row>
    <row r="38" spans="1:14" x14ac:dyDescent="0.2">
      <c r="A38" s="22" t="s">
        <v>131</v>
      </c>
      <c r="B38" s="52"/>
      <c r="C38" s="52">
        <v>72</v>
      </c>
      <c r="D38" s="52"/>
      <c r="E38" s="52">
        <v>72</v>
      </c>
      <c r="F38" s="52">
        <v>84</v>
      </c>
      <c r="G38" s="52"/>
      <c r="H38" s="52"/>
      <c r="I38" s="52"/>
      <c r="J38" s="52"/>
      <c r="K38" s="59">
        <f t="shared" si="1"/>
        <v>3</v>
      </c>
      <c r="L38" s="55">
        <f>SUM(feb!H38 + mrt!K38 + apr!K38+ mei!L38+ jun!J38+ jul!M38+ K38)</f>
        <v>13</v>
      </c>
      <c r="M38" s="56">
        <f t="shared" si="4"/>
        <v>228</v>
      </c>
      <c r="N38" s="57">
        <f>SUM(feb!J38 + mrt!M38 + apr!M38+ mei!N38+ jun!L38+ jul!O38+ M38)</f>
        <v>1647</v>
      </c>
    </row>
    <row r="39" spans="1:14" x14ac:dyDescent="0.2">
      <c r="A39" s="22" t="s">
        <v>82</v>
      </c>
      <c r="B39" s="52"/>
      <c r="C39" s="52"/>
      <c r="D39" s="52"/>
      <c r="E39" s="52"/>
      <c r="F39" s="52"/>
      <c r="G39" s="52"/>
      <c r="H39" s="52"/>
      <c r="I39" s="52"/>
      <c r="J39" s="52"/>
      <c r="K39" s="59">
        <f t="shared" si="1"/>
        <v>0</v>
      </c>
      <c r="L39" s="55">
        <f>SUM(feb!H39 + mrt!K39 + apr!K39+ mei!L39+ jun!J39+ jul!M39+ K39)</f>
        <v>0</v>
      </c>
      <c r="M39" s="56">
        <f t="shared" si="4"/>
        <v>0</v>
      </c>
      <c r="N39" s="57">
        <f>SUM(feb!J39 + mrt!M39 + apr!M39+ mei!N39+ jun!L39+ jul!O39+ M39)</f>
        <v>0</v>
      </c>
    </row>
    <row r="40" spans="1:14" x14ac:dyDescent="0.2">
      <c r="A40" s="22" t="s">
        <v>103</v>
      </c>
      <c r="B40" s="52">
        <v>108</v>
      </c>
      <c r="C40" s="52">
        <v>72</v>
      </c>
      <c r="D40" s="52"/>
      <c r="E40" s="52"/>
      <c r="F40" s="52">
        <v>88</v>
      </c>
      <c r="G40" s="52">
        <v>143</v>
      </c>
      <c r="H40" s="52"/>
      <c r="I40" s="74">
        <v>136</v>
      </c>
      <c r="J40" s="52"/>
      <c r="K40" s="59">
        <v>3</v>
      </c>
      <c r="L40" s="55">
        <f>SUM(feb!H40 + mrt!K40 + apr!K40+ mei!L40+ jun!J40+ jul!M40+ K40)</f>
        <v>20</v>
      </c>
      <c r="M40" s="56">
        <f t="shared" si="4"/>
        <v>547</v>
      </c>
      <c r="N40" s="57">
        <f>SUM(feb!J40 + mrt!M40 + apr!M40+ mei!N40+ jun!L40+ jul!O40+ M40)</f>
        <v>3018</v>
      </c>
    </row>
    <row r="41" spans="1:14" x14ac:dyDescent="0.2">
      <c r="A41" s="11" t="s">
        <v>11</v>
      </c>
      <c r="B41" s="52"/>
      <c r="C41" s="52"/>
      <c r="D41" s="52"/>
      <c r="E41" s="52"/>
      <c r="F41" s="52"/>
      <c r="G41" s="52"/>
      <c r="H41" s="52"/>
      <c r="I41" s="52"/>
      <c r="J41" s="52"/>
      <c r="K41" s="59">
        <f t="shared" si="1"/>
        <v>0</v>
      </c>
      <c r="L41" s="55">
        <f>SUM(feb!H41 + mrt!K41 + apr!K41+ mei!L41+ jun!J41+ jul!M41+ K41)</f>
        <v>0</v>
      </c>
      <c r="M41" s="56">
        <f t="shared" si="4"/>
        <v>0</v>
      </c>
      <c r="N41" s="57">
        <f>SUM(feb!J41 + mrt!M41 + apr!M41+ mei!N41+ jun!L41+ jul!O41+ M41)</f>
        <v>0</v>
      </c>
    </row>
    <row r="42" spans="1:14" x14ac:dyDescent="0.2">
      <c r="A42" s="11" t="s">
        <v>87</v>
      </c>
      <c r="B42" s="52"/>
      <c r="C42" s="52">
        <v>62</v>
      </c>
      <c r="D42" s="52"/>
      <c r="E42" s="52">
        <v>60</v>
      </c>
      <c r="F42" s="52"/>
      <c r="G42" s="52"/>
      <c r="H42" s="52"/>
      <c r="I42" s="52"/>
      <c r="J42" s="52">
        <v>63</v>
      </c>
      <c r="K42" s="59">
        <f t="shared" si="1"/>
        <v>3</v>
      </c>
      <c r="L42" s="55">
        <f>SUM(feb!H42 + mrt!K42 + apr!K42+ mei!L42+ jun!J42+ jul!M42+ K42)</f>
        <v>16</v>
      </c>
      <c r="M42" s="56">
        <f t="shared" si="4"/>
        <v>185</v>
      </c>
      <c r="N42" s="57">
        <f>SUM(feb!J42 + mrt!M42 + apr!M42+ mei!N42+ jun!L42+ jul!O42+ M42)</f>
        <v>893</v>
      </c>
    </row>
    <row r="43" spans="1:14" x14ac:dyDescent="0.2">
      <c r="A43" s="11" t="s">
        <v>12</v>
      </c>
      <c r="B43" s="52">
        <v>83</v>
      </c>
      <c r="C43" s="52">
        <v>62</v>
      </c>
      <c r="D43" s="52">
        <v>75</v>
      </c>
      <c r="E43" s="52"/>
      <c r="F43" s="52"/>
      <c r="G43" s="52"/>
      <c r="H43" s="52"/>
      <c r="I43" s="52"/>
      <c r="J43" s="52"/>
      <c r="K43" s="59">
        <f t="shared" si="1"/>
        <v>1</v>
      </c>
      <c r="L43" s="55">
        <f>SUM(feb!H43 + mrt!K43 + apr!K43+ mei!L43+ jun!J43+ jul!M43+ K43)</f>
        <v>6</v>
      </c>
      <c r="M43" s="56">
        <f t="shared" si="4"/>
        <v>220</v>
      </c>
      <c r="N43" s="57">
        <f>SUM(feb!J43 + mrt!M43 + apr!M43+ mei!N43+ jun!L43+ jul!O43+ M43)</f>
        <v>911</v>
      </c>
    </row>
    <row r="44" spans="1:14" x14ac:dyDescent="0.2">
      <c r="A44" s="11" t="s">
        <v>58</v>
      </c>
      <c r="B44" s="52">
        <v>86</v>
      </c>
      <c r="C44" s="52">
        <v>62</v>
      </c>
      <c r="D44" s="52"/>
      <c r="E44" s="52"/>
      <c r="F44" s="52"/>
      <c r="G44" s="52">
        <v>100</v>
      </c>
      <c r="H44" s="52">
        <v>59</v>
      </c>
      <c r="I44" s="74">
        <v>89</v>
      </c>
      <c r="J44" s="52">
        <v>63</v>
      </c>
      <c r="K44" s="59">
        <v>4</v>
      </c>
      <c r="L44" s="55">
        <f>SUM(feb!H44 + mrt!K44 + apr!K44+ mei!L44+ jun!J44+ jul!M44+ K44)</f>
        <v>23</v>
      </c>
      <c r="M44" s="56">
        <f t="shared" si="4"/>
        <v>459</v>
      </c>
      <c r="N44" s="57">
        <f>SUM(feb!J44 + mrt!M44 + apr!M44+ mei!N44+ jun!L44+ jul!O44+ M44)</f>
        <v>3184</v>
      </c>
    </row>
    <row r="45" spans="1:14" x14ac:dyDescent="0.2">
      <c r="A45" s="11" t="s">
        <v>129</v>
      </c>
      <c r="B45" s="52">
        <v>83</v>
      </c>
      <c r="C45" s="52"/>
      <c r="D45" s="52"/>
      <c r="E45" s="52">
        <v>72</v>
      </c>
      <c r="F45" s="52"/>
      <c r="G45" s="52">
        <v>98</v>
      </c>
      <c r="H45" s="52"/>
      <c r="I45" s="52"/>
      <c r="J45" s="52"/>
      <c r="K45" s="59">
        <f t="shared" si="1"/>
        <v>1</v>
      </c>
      <c r="L45" s="55">
        <f>SUM(feb!H45 + mrt!K45 + apr!K45+ mei!L45+ jun!J45+ jul!M45+ K45)</f>
        <v>10</v>
      </c>
      <c r="M45" s="56">
        <f t="shared" si="4"/>
        <v>253</v>
      </c>
      <c r="N45" s="57">
        <f>SUM(feb!J45 + mrt!M45 + apr!M45+ mei!N45+ jun!L45+ jul!O45+ M45)</f>
        <v>2444</v>
      </c>
    </row>
    <row r="46" spans="1:14" x14ac:dyDescent="0.2">
      <c r="A46" s="11" t="s">
        <v>91</v>
      </c>
      <c r="B46" s="52">
        <v>110</v>
      </c>
      <c r="C46" s="52"/>
      <c r="D46" s="52">
        <v>160</v>
      </c>
      <c r="E46" s="52"/>
      <c r="F46" s="52">
        <v>88</v>
      </c>
      <c r="G46" s="74">
        <v>155</v>
      </c>
      <c r="H46" s="52"/>
      <c r="I46" s="52"/>
      <c r="J46" s="52"/>
      <c r="K46" s="59">
        <v>2</v>
      </c>
      <c r="L46" s="55">
        <f>SUM(feb!H46 + mrt!K46 + apr!K46+ mei!L46+ jun!J46+ jul!M46+ K46)</f>
        <v>12</v>
      </c>
      <c r="M46" s="56">
        <f t="shared" si="4"/>
        <v>513</v>
      </c>
      <c r="N46" s="57">
        <f>SUM(feb!J46 + mrt!M46 + apr!M46+ mei!N46+ jun!L46+ jul!O46+ M46)</f>
        <v>2560</v>
      </c>
    </row>
    <row r="47" spans="1:14" x14ac:dyDescent="0.2">
      <c r="A47" s="11" t="s">
        <v>130</v>
      </c>
      <c r="B47" s="52"/>
      <c r="C47" s="52"/>
      <c r="D47" s="52"/>
      <c r="E47" s="52"/>
      <c r="F47" s="52"/>
      <c r="G47" s="52"/>
      <c r="H47" s="52"/>
      <c r="I47" s="52"/>
      <c r="J47" s="52"/>
      <c r="K47" s="59">
        <f t="shared" si="1"/>
        <v>0</v>
      </c>
      <c r="L47" s="55">
        <f>SUM(feb!H47 + mrt!K47 + apr!K47+ mei!L47+ jun!J47+ jul!M47+ K47)</f>
        <v>0</v>
      </c>
      <c r="M47" s="56">
        <f t="shared" si="4"/>
        <v>0</v>
      </c>
      <c r="N47" s="57">
        <f>SUM(feb!J47 + mrt!M47 + apr!M47+ mei!N47+ jun!L47+ jul!O47+ M47)</f>
        <v>0</v>
      </c>
    </row>
    <row r="48" spans="1:14" x14ac:dyDescent="0.2">
      <c r="A48" s="11" t="s">
        <v>29</v>
      </c>
      <c r="B48" s="52"/>
      <c r="C48" s="52"/>
      <c r="D48" s="52"/>
      <c r="E48" s="52"/>
      <c r="F48" s="52"/>
      <c r="G48" s="52"/>
      <c r="H48" s="52"/>
      <c r="I48" s="52"/>
      <c r="J48" s="52"/>
      <c r="K48" s="59">
        <f t="shared" si="1"/>
        <v>0</v>
      </c>
      <c r="L48" s="55">
        <f>SUM(feb!H48 + mrt!K48 + apr!K48+ mei!L48+ jun!J48+ jul!M48+ K48)</f>
        <v>4</v>
      </c>
      <c r="M48" s="56">
        <f t="shared" si="4"/>
        <v>0</v>
      </c>
      <c r="N48" s="57">
        <f>SUM(feb!J48 + mrt!M48 + apr!M48+ mei!N48+ jun!L48+ jul!O48+ M48)</f>
        <v>632</v>
      </c>
    </row>
    <row r="49" spans="1:14" ht="12" customHeight="1" x14ac:dyDescent="0.2">
      <c r="A49" s="11" t="s">
        <v>73</v>
      </c>
      <c r="B49" s="52"/>
      <c r="C49" s="52"/>
      <c r="D49" s="52"/>
      <c r="E49" s="52"/>
      <c r="F49" s="52"/>
      <c r="G49" s="52"/>
      <c r="H49" s="52"/>
      <c r="I49" s="52"/>
      <c r="J49" s="52"/>
      <c r="K49" s="59">
        <f t="shared" si="1"/>
        <v>0</v>
      </c>
      <c r="L49" s="55">
        <f>SUM(feb!H49 + mrt!K49 + apr!K49+ mei!L49+ jun!J49+ jul!M49+ K49)</f>
        <v>0</v>
      </c>
      <c r="M49" s="56">
        <f t="shared" si="4"/>
        <v>0</v>
      </c>
      <c r="N49" s="57">
        <f>SUM(feb!J49 + mrt!M49 + apr!M49+ mei!N49+ jun!L49+ jul!O49+ M49)</f>
        <v>0</v>
      </c>
    </row>
    <row r="50" spans="1:14" ht="12" customHeight="1" x14ac:dyDescent="0.2">
      <c r="A50" s="11" t="s">
        <v>13</v>
      </c>
      <c r="B50" s="52"/>
      <c r="C50" s="52"/>
      <c r="D50" s="52"/>
      <c r="E50" s="52"/>
      <c r="F50" s="52"/>
      <c r="G50" s="52"/>
      <c r="H50" s="52"/>
      <c r="I50" s="52"/>
      <c r="J50" s="52"/>
      <c r="K50" s="59">
        <f t="shared" si="1"/>
        <v>0</v>
      </c>
      <c r="L50" s="55">
        <f>SUM(feb!H50 + mrt!K50 + apr!K50+ mei!L50+ jun!J50+ jul!M50+ K50)</f>
        <v>0</v>
      </c>
      <c r="M50" s="56">
        <f t="shared" si="4"/>
        <v>0</v>
      </c>
      <c r="N50" s="57">
        <f>SUM(feb!J50 + mrt!M50 + apr!M50+ mei!N50+ jun!L50+ jul!O50+ M50)</f>
        <v>0</v>
      </c>
    </row>
    <row r="51" spans="1:14" ht="12" customHeight="1" x14ac:dyDescent="0.2">
      <c r="A51" s="11" t="s">
        <v>89</v>
      </c>
      <c r="B51" s="52">
        <v>108</v>
      </c>
      <c r="C51" s="52">
        <v>72</v>
      </c>
      <c r="D51" s="52"/>
      <c r="E51" s="52">
        <v>82</v>
      </c>
      <c r="F51" s="52"/>
      <c r="G51" s="52"/>
      <c r="H51" s="52"/>
      <c r="I51" s="74">
        <v>89</v>
      </c>
      <c r="J51" s="52">
        <v>73</v>
      </c>
      <c r="K51" s="59">
        <v>4</v>
      </c>
      <c r="L51" s="55">
        <f>SUM(feb!H51 + mrt!K51 + apr!K51+ mei!L51+ jun!J51+ jul!M51+ K51)</f>
        <v>21</v>
      </c>
      <c r="M51" s="56">
        <f t="shared" si="4"/>
        <v>424</v>
      </c>
      <c r="N51" s="57">
        <f>SUM(feb!J51 + mrt!M51 + apr!M51+ mei!N51+ jun!L51+ jul!O51+ M51)</f>
        <v>2968</v>
      </c>
    </row>
    <row r="52" spans="1:14" x14ac:dyDescent="0.2">
      <c r="A52" s="11" t="s">
        <v>14</v>
      </c>
      <c r="B52" s="52"/>
      <c r="C52" s="52"/>
      <c r="D52" s="52">
        <v>105</v>
      </c>
      <c r="E52" s="52"/>
      <c r="F52" s="52"/>
      <c r="G52" s="52"/>
      <c r="H52" s="52">
        <v>74</v>
      </c>
      <c r="I52" s="52"/>
      <c r="J52" s="52">
        <v>91</v>
      </c>
      <c r="K52" s="59">
        <f t="shared" si="1"/>
        <v>2</v>
      </c>
      <c r="L52" s="55">
        <f>SUM(feb!H52 + mrt!K52 + apr!K52+ mei!L52+ jun!J52+ jul!M52+ K52)</f>
        <v>26</v>
      </c>
      <c r="M52" s="56">
        <f t="shared" si="4"/>
        <v>270</v>
      </c>
      <c r="N52" s="57">
        <f>SUM(feb!J52 + mrt!M52 + apr!M52+ mei!N52+ jun!L52+ jul!O52+ M52)</f>
        <v>3805</v>
      </c>
    </row>
    <row r="53" spans="1:14" x14ac:dyDescent="0.2">
      <c r="A53" s="11" t="s">
        <v>61</v>
      </c>
      <c r="B53" s="52"/>
      <c r="C53" s="52">
        <v>62</v>
      </c>
      <c r="D53" s="52"/>
      <c r="E53" s="52">
        <v>60</v>
      </c>
      <c r="F53" s="52"/>
      <c r="G53" s="52"/>
      <c r="H53" s="52"/>
      <c r="I53" s="52">
        <v>94</v>
      </c>
      <c r="J53" s="52">
        <v>63</v>
      </c>
      <c r="K53" s="59">
        <f t="shared" si="1"/>
        <v>3</v>
      </c>
      <c r="L53" s="55">
        <f>SUM(feb!H53 + mrt!K53 + apr!K53+ mei!L53+ jun!J53+ jul!M53+ K53)</f>
        <v>16</v>
      </c>
      <c r="M53" s="56">
        <f t="shared" si="4"/>
        <v>279</v>
      </c>
      <c r="N53" s="57">
        <f>SUM(feb!J53 + mrt!M53 + apr!M53+ mei!N53+ jun!L53+ jul!O53+ M53)</f>
        <v>1552</v>
      </c>
    </row>
    <row r="54" spans="1:14" x14ac:dyDescent="0.2">
      <c r="A54" s="11" t="s">
        <v>15</v>
      </c>
      <c r="B54" s="52"/>
      <c r="C54" s="52">
        <v>62</v>
      </c>
      <c r="D54" s="52"/>
      <c r="E54" s="52">
        <v>60</v>
      </c>
      <c r="F54" s="52"/>
      <c r="G54" s="52"/>
      <c r="H54" s="52"/>
      <c r="I54" s="52"/>
      <c r="J54" s="52">
        <v>63</v>
      </c>
      <c r="K54" s="59">
        <f t="shared" si="1"/>
        <v>3</v>
      </c>
      <c r="L54" s="55">
        <f>SUM(feb!H54 + mrt!K54 + apr!K54+ mei!L54+ jun!J54+ jul!M54+ K54)</f>
        <v>12</v>
      </c>
      <c r="M54" s="56">
        <f t="shared" si="4"/>
        <v>185</v>
      </c>
      <c r="N54" s="57">
        <f>SUM(feb!J54 + mrt!M54 + apr!M54+ mei!N54+ jun!L54+ jul!O54+ M54)</f>
        <v>673</v>
      </c>
    </row>
    <row r="55" spans="1:14" x14ac:dyDescent="0.2">
      <c r="A55" s="11" t="s">
        <v>16</v>
      </c>
      <c r="B55" s="52"/>
      <c r="C55" s="52"/>
      <c r="D55" s="52"/>
      <c r="E55" s="52"/>
      <c r="F55" s="52"/>
      <c r="G55" s="52"/>
      <c r="H55" s="52"/>
      <c r="I55" s="52"/>
      <c r="J55" s="52"/>
      <c r="K55" s="59">
        <f t="shared" si="1"/>
        <v>0</v>
      </c>
      <c r="L55" s="55">
        <f>SUM(feb!H55 + mrt!K55 + apr!K55+ mei!L55+ jun!J55+ jul!M55+ K55)</f>
        <v>1</v>
      </c>
      <c r="M55" s="56">
        <f t="shared" si="4"/>
        <v>0</v>
      </c>
      <c r="N55" s="57">
        <f>SUM(feb!J55 + mrt!M55 + apr!M55+ mei!N55+ jun!L55+ jul!O55+ M55)</f>
        <v>79</v>
      </c>
    </row>
    <row r="56" spans="1:14" x14ac:dyDescent="0.2">
      <c r="A56" s="11" t="s">
        <v>56</v>
      </c>
      <c r="B56" s="52"/>
      <c r="C56" s="52">
        <v>86</v>
      </c>
      <c r="D56" s="52"/>
      <c r="E56" s="52">
        <v>82</v>
      </c>
      <c r="F56" s="52">
        <v>88</v>
      </c>
      <c r="G56" s="52"/>
      <c r="H56" s="52"/>
      <c r="I56" s="52">
        <v>119</v>
      </c>
      <c r="J56" s="52">
        <v>73</v>
      </c>
      <c r="K56" s="59">
        <f t="shared" si="1"/>
        <v>4</v>
      </c>
      <c r="L56" s="55">
        <f>SUM(feb!H56 + mrt!K56 + apr!K56+ mei!L56+ jun!J56+ jul!M56+ K56)</f>
        <v>21</v>
      </c>
      <c r="M56" s="56">
        <f t="shared" si="4"/>
        <v>448</v>
      </c>
      <c r="N56" s="57">
        <f>SUM(feb!J56 + mrt!M56 + apr!M56+ mei!N56+ jun!L56+ jul!O56+ M56)</f>
        <v>2320</v>
      </c>
    </row>
    <row r="57" spans="1:14" x14ac:dyDescent="0.2">
      <c r="A57" s="11" t="s">
        <v>28</v>
      </c>
      <c r="B57" s="52"/>
      <c r="C57" s="52"/>
      <c r="D57" s="52"/>
      <c r="E57" s="52"/>
      <c r="F57" s="52"/>
      <c r="G57" s="52"/>
      <c r="H57" s="52"/>
      <c r="I57" s="74">
        <v>95</v>
      </c>
      <c r="J57" s="52"/>
      <c r="K57" s="59">
        <v>1</v>
      </c>
      <c r="L57" s="55">
        <f>SUM(feb!H57 + mrt!K57 + apr!K57+ mei!L57+ jun!J57+ jul!M57+ K57)</f>
        <v>1</v>
      </c>
      <c r="M57" s="56">
        <f t="shared" si="4"/>
        <v>95</v>
      </c>
      <c r="N57" s="57">
        <f>SUM(feb!J57 + mrt!M57 + apr!M57+ mei!N57+ jun!L57+ jul!O57+ M57)</f>
        <v>95</v>
      </c>
    </row>
    <row r="58" spans="1:14" x14ac:dyDescent="0.2">
      <c r="A58" s="11" t="s">
        <v>96</v>
      </c>
      <c r="B58" s="52"/>
      <c r="C58" s="52">
        <v>72</v>
      </c>
      <c r="D58" s="52">
        <v>111</v>
      </c>
      <c r="E58" s="52">
        <v>72</v>
      </c>
      <c r="F58" s="52"/>
      <c r="G58" s="52"/>
      <c r="H58" s="52"/>
      <c r="I58" s="52"/>
      <c r="J58" s="52">
        <v>73</v>
      </c>
      <c r="K58" s="59">
        <f t="shared" si="1"/>
        <v>3</v>
      </c>
      <c r="L58" s="55">
        <f>SUM(feb!H58 + mrt!K58 + apr!K58+ mei!L58+ jun!J58+ jul!M58+ K58)</f>
        <v>22</v>
      </c>
      <c r="M58" s="56">
        <f t="shared" si="4"/>
        <v>328</v>
      </c>
      <c r="N58" s="57">
        <f>SUM(feb!J58 + mrt!M58 + apr!M58+ mei!N58+ jun!L58+ jul!O58+ M58)</f>
        <v>2975</v>
      </c>
    </row>
    <row r="59" spans="1:14" x14ac:dyDescent="0.2">
      <c r="A59" s="11" t="s">
        <v>78</v>
      </c>
      <c r="B59" s="52"/>
      <c r="C59" s="52"/>
      <c r="D59" s="52"/>
      <c r="E59" s="52"/>
      <c r="F59" s="52"/>
      <c r="G59" s="52"/>
      <c r="H59" s="52"/>
      <c r="I59" s="52"/>
      <c r="J59" s="52"/>
      <c r="K59" s="59">
        <f t="shared" si="1"/>
        <v>0</v>
      </c>
      <c r="L59" s="55">
        <f>SUM(feb!H59 + mrt!K59 + apr!K59+ mei!L59+ jun!J59+ jul!M59+ K59)</f>
        <v>0</v>
      </c>
      <c r="M59" s="56">
        <f t="shared" si="4"/>
        <v>0</v>
      </c>
      <c r="N59" s="57">
        <f>SUM(feb!J59 + mrt!M59 + apr!M59+ mei!N59+ jun!L59+ jul!O59+ M59)</f>
        <v>0</v>
      </c>
    </row>
    <row r="60" spans="1:14" x14ac:dyDescent="0.2">
      <c r="A60" s="11" t="s">
        <v>79</v>
      </c>
      <c r="B60" s="52"/>
      <c r="C60" s="52"/>
      <c r="D60" s="52"/>
      <c r="E60" s="52"/>
      <c r="F60" s="52"/>
      <c r="G60" s="52"/>
      <c r="H60" s="52"/>
      <c r="I60" s="52"/>
      <c r="J60" s="52"/>
      <c r="K60" s="59">
        <f t="shared" si="1"/>
        <v>0</v>
      </c>
      <c r="L60" s="55">
        <f>SUM(feb!H60 + mrt!K60 + apr!K60+ mei!L60+ jun!J60+ jul!M60+ K60)</f>
        <v>14</v>
      </c>
      <c r="M60" s="56">
        <f t="shared" si="4"/>
        <v>0</v>
      </c>
      <c r="N60" s="57">
        <f>SUM(feb!J60 + mrt!M60 + apr!M60+ mei!N60+ jun!L60+ jul!O60+ M60)</f>
        <v>1805</v>
      </c>
    </row>
    <row r="61" spans="1:14" x14ac:dyDescent="0.2">
      <c r="A61" s="11" t="s">
        <v>128</v>
      </c>
      <c r="B61" s="52"/>
      <c r="C61" s="52"/>
      <c r="D61" s="52"/>
      <c r="E61" s="52"/>
      <c r="F61" s="52"/>
      <c r="G61" s="52"/>
      <c r="H61" s="52"/>
      <c r="I61" s="52"/>
      <c r="J61" s="52"/>
      <c r="K61" s="59">
        <f t="shared" si="1"/>
        <v>0</v>
      </c>
      <c r="L61" s="55">
        <f>SUM(feb!H61 + mrt!K61 + apr!K61+ mei!L61+ jun!J61+ jul!M61+ K61)</f>
        <v>0</v>
      </c>
      <c r="M61" s="56">
        <f t="shared" si="4"/>
        <v>0</v>
      </c>
      <c r="N61" s="57">
        <f>SUM(feb!J61 + mrt!M61 + apr!M61+ mei!N61+ jun!L61+ jul!O61+ M61)</f>
        <v>0</v>
      </c>
    </row>
    <row r="62" spans="1:14" x14ac:dyDescent="0.2">
      <c r="A62" s="11" t="s">
        <v>120</v>
      </c>
      <c r="B62" s="52"/>
      <c r="C62" s="52"/>
      <c r="D62" s="52"/>
      <c r="E62" s="52"/>
      <c r="F62" s="52"/>
      <c r="G62" s="52"/>
      <c r="H62" s="52"/>
      <c r="I62" s="52"/>
      <c r="J62" s="52"/>
      <c r="K62" s="59">
        <f t="shared" si="1"/>
        <v>0</v>
      </c>
      <c r="L62" s="55">
        <f>SUM(feb!H62 + mrt!K62 + apr!K62+ mei!L62+ jun!J62+ jul!M62+ K62)</f>
        <v>1</v>
      </c>
      <c r="M62" s="56">
        <f t="shared" si="4"/>
        <v>0</v>
      </c>
      <c r="N62" s="57">
        <f>SUM(feb!J62 + mrt!M62 + apr!M62+ mei!N62+ jun!L62+ jul!O62+ M62)</f>
        <v>114</v>
      </c>
    </row>
    <row r="63" spans="1:14" x14ac:dyDescent="0.2">
      <c r="A63" s="11" t="s">
        <v>65</v>
      </c>
      <c r="B63" s="52"/>
      <c r="C63" s="52"/>
      <c r="D63" s="52"/>
      <c r="E63" s="52"/>
      <c r="F63" s="52"/>
      <c r="G63" s="52"/>
      <c r="H63" s="52"/>
      <c r="I63" s="52"/>
      <c r="J63" s="52"/>
      <c r="K63" s="59">
        <f t="shared" si="1"/>
        <v>0</v>
      </c>
      <c r="L63" s="55">
        <f>SUM(feb!H63 + mrt!K63 + apr!K63+ mei!L63+ jun!J63+ jul!M63+ K63)</f>
        <v>9</v>
      </c>
      <c r="M63" s="56">
        <f t="shared" si="4"/>
        <v>0</v>
      </c>
      <c r="N63" s="57">
        <f>SUM(feb!J63 + mrt!M63 + apr!M63+ mei!N63+ jun!L63+ jul!O63+ M63)</f>
        <v>1819</v>
      </c>
    </row>
    <row r="64" spans="1:14" x14ac:dyDescent="0.2">
      <c r="A64" s="11" t="s">
        <v>59</v>
      </c>
      <c r="B64" s="52">
        <v>83</v>
      </c>
      <c r="C64" s="52">
        <v>72</v>
      </c>
      <c r="D64" s="52">
        <v>111</v>
      </c>
      <c r="E64" s="52">
        <v>72</v>
      </c>
      <c r="F64" s="52"/>
      <c r="G64" s="52">
        <v>98</v>
      </c>
      <c r="H64" s="52"/>
      <c r="I64" s="52"/>
      <c r="J64" s="52">
        <v>73</v>
      </c>
      <c r="K64" s="59">
        <f t="shared" si="1"/>
        <v>3</v>
      </c>
      <c r="L64" s="55">
        <f>SUM(feb!H64 + mrt!K64 + apr!K64+ mei!L64+ jun!J64+ jul!M64+ K64)</f>
        <v>22</v>
      </c>
      <c r="M64" s="56">
        <f t="shared" ref="M64:M94" si="5">SUM(B64:J64)</f>
        <v>509</v>
      </c>
      <c r="N64" s="57">
        <f>SUM(feb!J64 + mrt!M64 + apr!M64+ mei!N64+ jun!L64+ jul!O64+ M64)</f>
        <v>3811</v>
      </c>
    </row>
    <row r="65" spans="1:14" x14ac:dyDescent="0.2">
      <c r="A65" s="11" t="s">
        <v>80</v>
      </c>
      <c r="B65" s="52"/>
      <c r="C65" s="52"/>
      <c r="D65" s="52"/>
      <c r="E65" s="52"/>
      <c r="F65" s="52"/>
      <c r="G65" s="52"/>
      <c r="H65" s="52"/>
      <c r="I65" s="52"/>
      <c r="J65" s="52"/>
      <c r="K65" s="59">
        <f t="shared" si="1"/>
        <v>0</v>
      </c>
      <c r="L65" s="55">
        <f>SUM(feb!H65 + mrt!K65 + apr!K65+ mei!L65+ jun!J65+ jul!M65+ K65)</f>
        <v>0</v>
      </c>
      <c r="M65" s="56">
        <f t="shared" si="5"/>
        <v>0</v>
      </c>
      <c r="N65" s="57">
        <f>SUM(feb!J65 + mrt!M65 + apr!M65+ mei!N65+ jun!L65+ jul!O65+ M65)</f>
        <v>0</v>
      </c>
    </row>
    <row r="66" spans="1:14" x14ac:dyDescent="0.2">
      <c r="A66" s="11" t="s">
        <v>17</v>
      </c>
      <c r="B66" s="52"/>
      <c r="C66" s="52"/>
      <c r="D66" s="52"/>
      <c r="E66" s="52"/>
      <c r="F66" s="52"/>
      <c r="G66" s="52"/>
      <c r="H66" s="52"/>
      <c r="I66" s="52"/>
      <c r="J66" s="52"/>
      <c r="K66" s="59">
        <f t="shared" si="1"/>
        <v>0</v>
      </c>
      <c r="L66" s="55">
        <f>SUM(feb!H66 + mrt!K66 + apr!K66+ mei!L66+ jun!J66+ jul!M66+ K66)</f>
        <v>0</v>
      </c>
      <c r="M66" s="56">
        <f t="shared" si="5"/>
        <v>0</v>
      </c>
      <c r="N66" s="57">
        <f>SUM(feb!J66 + mrt!M66 + apr!M66+ mei!N66+ jun!L66+ jul!O66+ M66)</f>
        <v>268</v>
      </c>
    </row>
    <row r="67" spans="1:14" x14ac:dyDescent="0.2">
      <c r="A67" s="11" t="s">
        <v>57</v>
      </c>
      <c r="B67" s="52"/>
      <c r="C67" s="52"/>
      <c r="D67" s="52"/>
      <c r="E67" s="52"/>
      <c r="F67" s="52"/>
      <c r="G67" s="52"/>
      <c r="H67" s="52"/>
      <c r="I67" s="52"/>
      <c r="J67" s="52"/>
      <c r="K67" s="59">
        <f t="shared" si="1"/>
        <v>0</v>
      </c>
      <c r="L67" s="55">
        <f>SUM(feb!H67 + mrt!K67 + apr!K67+ mei!L67+ jun!J67+ jul!M67+ K67)</f>
        <v>2</v>
      </c>
      <c r="M67" s="56">
        <f t="shared" si="5"/>
        <v>0</v>
      </c>
      <c r="N67" s="57">
        <f>SUM(feb!J67 + mrt!M67 + apr!M67+ mei!N67+ jun!L67+ jul!O67+ M67)</f>
        <v>111</v>
      </c>
    </row>
    <row r="68" spans="1:14" x14ac:dyDescent="0.2">
      <c r="A68" s="11" t="s">
        <v>70</v>
      </c>
      <c r="B68" s="52"/>
      <c r="C68" s="52"/>
      <c r="D68" s="52"/>
      <c r="E68" s="52">
        <v>50</v>
      </c>
      <c r="F68" s="52"/>
      <c r="G68" s="52"/>
      <c r="H68" s="52"/>
      <c r="I68" s="52"/>
      <c r="J68" s="52"/>
      <c r="K68" s="59">
        <f t="shared" si="1"/>
        <v>1</v>
      </c>
      <c r="L68" s="55">
        <f>SUM(feb!H68 + mrt!K68 + apr!K68+ mei!L68+ jun!J68+ jul!M68+ K68)</f>
        <v>4</v>
      </c>
      <c r="M68" s="56">
        <f t="shared" si="5"/>
        <v>50</v>
      </c>
      <c r="N68" s="57">
        <f>SUM(feb!J68 + mrt!M68 + apr!M68+ mei!N68+ jun!L68+ jul!O68+ M68)</f>
        <v>295</v>
      </c>
    </row>
    <row r="69" spans="1:14" x14ac:dyDescent="0.2">
      <c r="A69" s="11" t="s">
        <v>83</v>
      </c>
      <c r="B69" s="52"/>
      <c r="C69" s="52">
        <v>86</v>
      </c>
      <c r="D69" s="52">
        <v>160</v>
      </c>
      <c r="E69" s="52"/>
      <c r="F69" s="61">
        <v>88</v>
      </c>
      <c r="G69" s="52"/>
      <c r="H69" s="52"/>
      <c r="I69" s="74">
        <v>115</v>
      </c>
      <c r="J69" s="52">
        <v>91</v>
      </c>
      <c r="K69" s="59">
        <v>4</v>
      </c>
      <c r="L69" s="55">
        <f>SUM(feb!H69 + mrt!K69 + apr!K69+ mei!L69+ jun!J69+ jul!M69+ K69)</f>
        <v>21</v>
      </c>
      <c r="M69" s="56">
        <f t="shared" si="5"/>
        <v>540</v>
      </c>
      <c r="N69" s="57">
        <f>SUM(feb!J69 + mrt!M69 + apr!M69+ mei!N69+ jun!L69+ jul!O69+ M69)</f>
        <v>2489</v>
      </c>
    </row>
    <row r="70" spans="1:14" x14ac:dyDescent="0.2">
      <c r="A70" s="11" t="s">
        <v>18</v>
      </c>
      <c r="B70" s="73">
        <v>135</v>
      </c>
      <c r="C70" s="52">
        <v>72</v>
      </c>
      <c r="D70" s="52"/>
      <c r="E70" s="52"/>
      <c r="F70" s="52">
        <v>88</v>
      </c>
      <c r="G70" s="52"/>
      <c r="H70" s="52"/>
      <c r="I70" s="52"/>
      <c r="J70" s="52"/>
      <c r="K70" s="59">
        <v>3</v>
      </c>
      <c r="L70" s="55">
        <f>SUM(feb!H70 + mrt!K70 + apr!K70+ mei!L70+ jun!J70+ jul!M70+ K70)</f>
        <v>20</v>
      </c>
      <c r="M70" s="56">
        <f t="shared" si="5"/>
        <v>295</v>
      </c>
      <c r="N70" s="57">
        <f>SUM(feb!J70 + mrt!M70 + apr!M70+ mei!N70+ jun!L70+ jul!O70+ M70)</f>
        <v>2250</v>
      </c>
    </row>
    <row r="71" spans="1:14" x14ac:dyDescent="0.2">
      <c r="A71" s="11" t="s">
        <v>54</v>
      </c>
      <c r="B71" s="73">
        <v>180</v>
      </c>
      <c r="C71" s="52">
        <v>86</v>
      </c>
      <c r="D71" s="52">
        <v>160</v>
      </c>
      <c r="E71" s="52">
        <v>87</v>
      </c>
      <c r="F71" s="52">
        <v>88</v>
      </c>
      <c r="G71" s="74">
        <v>155</v>
      </c>
      <c r="H71" s="52">
        <v>74</v>
      </c>
      <c r="I71" s="74">
        <v>136</v>
      </c>
      <c r="J71" s="52">
        <v>91</v>
      </c>
      <c r="K71" s="59">
        <f t="shared" ref="K71:K106" si="6">COUNT(C71,E71,F71,H71,J71)</f>
        <v>5</v>
      </c>
      <c r="L71" s="55">
        <f>SUM(feb!H71 + mrt!K71 + apr!K71+ mei!L71+ jun!J71+ jul!M71+ K71)</f>
        <v>31</v>
      </c>
      <c r="M71" s="56">
        <f t="shared" si="5"/>
        <v>1057</v>
      </c>
      <c r="N71" s="57">
        <f>SUM(feb!J71 + mrt!M71 + apr!M71+ mei!N71+ jun!L71+ jul!O71+ M71)</f>
        <v>5732</v>
      </c>
    </row>
    <row r="72" spans="1:14" x14ac:dyDescent="0.2">
      <c r="A72" s="11" t="s">
        <v>97</v>
      </c>
      <c r="B72" s="52"/>
      <c r="C72" s="52">
        <v>62</v>
      </c>
      <c r="D72" s="52"/>
      <c r="E72" s="52">
        <v>60</v>
      </c>
      <c r="F72" s="52">
        <v>62</v>
      </c>
      <c r="G72" s="52"/>
      <c r="H72" s="52"/>
      <c r="I72" s="74">
        <v>89</v>
      </c>
      <c r="J72" s="52"/>
      <c r="K72" s="59">
        <v>4</v>
      </c>
      <c r="L72" s="55">
        <f>SUM(feb!H72 + mrt!K72 + apr!K72+ mei!L72+ jun!J72+ jul!M72+ K72)</f>
        <v>11</v>
      </c>
      <c r="M72" s="56">
        <f t="shared" si="5"/>
        <v>273</v>
      </c>
      <c r="N72" s="57">
        <f>SUM(feb!J72 + mrt!M72 + apr!M72+ mei!N72+ jun!L72+ jul!O72+ M72)</f>
        <v>797</v>
      </c>
    </row>
    <row r="73" spans="1:14" x14ac:dyDescent="0.2">
      <c r="A73" s="11" t="s">
        <v>19</v>
      </c>
      <c r="B73" s="73">
        <v>122</v>
      </c>
      <c r="C73" s="52">
        <v>86</v>
      </c>
      <c r="D73" s="52">
        <v>105</v>
      </c>
      <c r="E73" s="52">
        <v>82</v>
      </c>
      <c r="F73" s="52"/>
      <c r="G73" s="52">
        <v>143</v>
      </c>
      <c r="H73" s="52">
        <v>74</v>
      </c>
      <c r="J73" s="52">
        <v>91</v>
      </c>
      <c r="K73" s="59">
        <v>5</v>
      </c>
      <c r="L73" s="55">
        <f>SUM(feb!H73 + mrt!K73 + apr!K73+ mei!L73+ jun!J73+ jul!M73+ K73)</f>
        <v>28</v>
      </c>
      <c r="M73" s="56">
        <f t="shared" si="5"/>
        <v>703</v>
      </c>
      <c r="N73" s="57">
        <f>SUM(feb!J73 + mrt!M73 + apr!M73+ mei!N73+ jun!L73+ jul!O73+ M73)</f>
        <v>4857</v>
      </c>
    </row>
    <row r="74" spans="1:14" x14ac:dyDescent="0.2">
      <c r="A74" s="11" t="s">
        <v>53</v>
      </c>
      <c r="B74" s="52">
        <v>83</v>
      </c>
      <c r="C74" s="52">
        <v>62</v>
      </c>
      <c r="D74" s="52"/>
      <c r="E74" s="52"/>
      <c r="F74" s="52"/>
      <c r="G74" s="52"/>
      <c r="H74" s="52"/>
      <c r="I74" s="52"/>
      <c r="J74" s="52"/>
      <c r="K74" s="59">
        <f t="shared" si="6"/>
        <v>1</v>
      </c>
      <c r="L74" s="55">
        <f>SUM(feb!H74 + mrt!K74 + apr!K74+ mei!L74+ jun!J74+ jul!M74+ K74)</f>
        <v>15</v>
      </c>
      <c r="M74" s="56">
        <f t="shared" si="5"/>
        <v>145</v>
      </c>
      <c r="N74" s="57">
        <f>SUM(feb!J74 + mrt!M74 + apr!M74+ mei!N74+ jun!L74+ jul!O74+ M74)</f>
        <v>1261</v>
      </c>
    </row>
    <row r="75" spans="1:14" x14ac:dyDescent="0.2">
      <c r="A75" s="11" t="s">
        <v>20</v>
      </c>
      <c r="B75" s="52"/>
      <c r="C75" s="52"/>
      <c r="D75" s="52"/>
      <c r="E75" s="52"/>
      <c r="F75" s="52"/>
      <c r="G75" s="52"/>
      <c r="H75" s="52"/>
      <c r="I75" s="52"/>
      <c r="J75" s="52"/>
      <c r="K75" s="59">
        <f t="shared" si="6"/>
        <v>0</v>
      </c>
      <c r="L75" s="55">
        <f>SUM(feb!H75 + mrt!K75 + apr!K75+ mei!L75+ jun!J75+ jul!M75+ K75)</f>
        <v>0</v>
      </c>
      <c r="M75" s="56">
        <f t="shared" si="5"/>
        <v>0</v>
      </c>
      <c r="N75" s="57">
        <f>SUM(feb!J75 + mrt!M75 + apr!M75+ mei!N75+ jun!L75+ jul!O75+ M75)</f>
        <v>0</v>
      </c>
    </row>
    <row r="76" spans="1:14" x14ac:dyDescent="0.2">
      <c r="A76" s="11" t="s">
        <v>62</v>
      </c>
      <c r="B76" s="52">
        <v>110</v>
      </c>
      <c r="C76" s="52"/>
      <c r="D76" s="52">
        <v>160</v>
      </c>
      <c r="E76" s="52"/>
      <c r="F76" s="52">
        <v>88</v>
      </c>
      <c r="G76" s="74">
        <v>155</v>
      </c>
      <c r="H76" s="61"/>
      <c r="I76" s="74">
        <v>136</v>
      </c>
      <c r="J76" s="52"/>
      <c r="K76" s="59">
        <v>2</v>
      </c>
      <c r="L76" s="55">
        <f>SUM(feb!H76 + mrt!K76 + apr!K76+ mei!L76+ jun!J76+ jul!M76+ K76)</f>
        <v>13</v>
      </c>
      <c r="M76" s="56">
        <f t="shared" si="5"/>
        <v>649</v>
      </c>
      <c r="N76" s="57">
        <f>SUM(feb!J76 + mrt!M76 + apr!M76+ mei!N76+ jun!L76+ jul!O76+ M76)</f>
        <v>2893</v>
      </c>
    </row>
    <row r="77" spans="1:14" x14ac:dyDescent="0.2">
      <c r="A77" s="11" t="s">
        <v>118</v>
      </c>
      <c r="B77" s="52"/>
      <c r="C77" s="52"/>
      <c r="D77" s="52"/>
      <c r="E77" s="52">
        <v>87</v>
      </c>
      <c r="F77" s="52">
        <v>88</v>
      </c>
      <c r="G77" s="52"/>
      <c r="H77" s="52"/>
      <c r="I77" s="52"/>
      <c r="J77" s="52">
        <v>91</v>
      </c>
      <c r="K77" s="59">
        <f t="shared" si="6"/>
        <v>3</v>
      </c>
      <c r="L77" s="55">
        <f>SUM(feb!H77 + mrt!K77 + apr!K77+ mei!L77+ jun!J77+ jul!M77+ K77)</f>
        <v>21</v>
      </c>
      <c r="M77" s="56">
        <f t="shared" si="5"/>
        <v>266</v>
      </c>
      <c r="N77" s="57">
        <f>SUM(feb!J77 + mrt!M77 + apr!M77+ mei!N77+ jun!L77+ jul!O77+ M77)</f>
        <v>3068</v>
      </c>
    </row>
    <row r="78" spans="1:14" x14ac:dyDescent="0.2">
      <c r="A78" s="11" t="s">
        <v>63</v>
      </c>
      <c r="B78" s="52"/>
      <c r="C78" s="52"/>
      <c r="D78" s="52"/>
      <c r="E78" s="52"/>
      <c r="F78" s="52"/>
      <c r="G78" s="52"/>
      <c r="H78" s="52"/>
      <c r="I78" s="52"/>
      <c r="J78" s="52"/>
      <c r="K78" s="59">
        <f t="shared" si="6"/>
        <v>0</v>
      </c>
      <c r="L78" s="55">
        <f>SUM(feb!H78 + mrt!K78 + apr!K78+ mei!L78+ jun!J78+ jul!M78+ K78)</f>
        <v>0</v>
      </c>
      <c r="M78" s="56">
        <f t="shared" si="5"/>
        <v>0</v>
      </c>
      <c r="N78" s="57">
        <f>SUM(feb!J78 + mrt!M78 + apr!M78+ mei!N78+ jun!L78+ jul!O78+ M78)</f>
        <v>0</v>
      </c>
    </row>
    <row r="79" spans="1:14" x14ac:dyDescent="0.2">
      <c r="A79" s="11" t="s">
        <v>21</v>
      </c>
      <c r="B79" s="52"/>
      <c r="C79" s="52"/>
      <c r="D79" s="52"/>
      <c r="E79" s="52">
        <v>50</v>
      </c>
      <c r="F79" s="52">
        <v>50</v>
      </c>
      <c r="G79" s="52"/>
      <c r="H79" s="52"/>
      <c r="I79" s="52"/>
      <c r="J79" s="52"/>
      <c r="K79" s="59">
        <f t="shared" si="6"/>
        <v>2</v>
      </c>
      <c r="L79" s="55">
        <f>SUM(feb!H79 + mrt!K79 + apr!K79+ mei!L79+ jun!J79+ jul!M79+ K79)</f>
        <v>7</v>
      </c>
      <c r="M79" s="56">
        <f t="shared" si="5"/>
        <v>100</v>
      </c>
      <c r="N79" s="57">
        <f>SUM(feb!J79 + mrt!M79 + apr!M79+ mei!N79+ jun!L79+ jul!O79+ M79)</f>
        <v>654</v>
      </c>
    </row>
    <row r="80" spans="1:14" x14ac:dyDescent="0.2">
      <c r="A80" s="11" t="s">
        <v>92</v>
      </c>
      <c r="B80" s="52"/>
      <c r="C80" s="52">
        <v>86</v>
      </c>
      <c r="D80" s="52">
        <v>111</v>
      </c>
      <c r="E80" s="52">
        <v>82</v>
      </c>
      <c r="F80" s="52">
        <v>88</v>
      </c>
      <c r="G80" s="52">
        <v>143</v>
      </c>
      <c r="H80" s="52"/>
      <c r="I80" s="52"/>
      <c r="J80" s="52">
        <v>91</v>
      </c>
      <c r="K80" s="59">
        <f t="shared" si="6"/>
        <v>4</v>
      </c>
      <c r="L80" s="55">
        <f>SUM(feb!H80 + mrt!K80 + apr!K80+ mei!L80+ jun!J80+ jul!M80+ K80)</f>
        <v>19</v>
      </c>
      <c r="M80" s="56">
        <f t="shared" si="5"/>
        <v>601</v>
      </c>
      <c r="N80" s="57">
        <f>SUM(feb!J80 + mrt!M80 + apr!M80+ mei!N80+ jun!L80+ jul!O80+ M80)</f>
        <v>3303</v>
      </c>
    </row>
    <row r="81" spans="1:14" x14ac:dyDescent="0.2">
      <c r="A81" s="11" t="s">
        <v>158</v>
      </c>
      <c r="B81" s="52"/>
      <c r="C81" s="52"/>
      <c r="D81" s="52"/>
      <c r="E81" s="52"/>
      <c r="F81" s="52">
        <v>88</v>
      </c>
      <c r="G81" s="52"/>
      <c r="H81" s="52"/>
      <c r="I81" s="52"/>
      <c r="J81" s="52"/>
      <c r="K81" s="59">
        <f t="shared" si="6"/>
        <v>1</v>
      </c>
      <c r="L81" s="55">
        <f>SUM(feb!H81 + mrt!K81 + apr!K81+ mei!L81+ jun!J81+ jul!M81+ K81)</f>
        <v>4</v>
      </c>
      <c r="M81" s="56">
        <f t="shared" ref="M81" si="7">SUM(B81:J81)</f>
        <v>88</v>
      </c>
      <c r="N81" s="57">
        <f>SUM(feb!J81 + mrt!M81 + apr!M81+ mei!N81+ jun!L81+ jul!O81+ M81)</f>
        <v>890</v>
      </c>
    </row>
    <row r="82" spans="1:14" x14ac:dyDescent="0.2">
      <c r="A82" s="11" t="s">
        <v>22</v>
      </c>
      <c r="B82" s="52"/>
      <c r="C82" s="52">
        <v>86</v>
      </c>
      <c r="D82" s="52"/>
      <c r="E82" s="52"/>
      <c r="F82" s="52"/>
      <c r="G82" s="52"/>
      <c r="H82" s="52"/>
      <c r="I82" s="52"/>
      <c r="J82" s="52">
        <v>73</v>
      </c>
      <c r="K82" s="59">
        <f t="shared" si="6"/>
        <v>2</v>
      </c>
      <c r="L82" s="55">
        <f>SUM(feb!H82 + mrt!K82 + apr!K82+ mei!L82+ jun!J82+ jul!M82+ K82)</f>
        <v>17</v>
      </c>
      <c r="M82" s="56">
        <f t="shared" si="5"/>
        <v>159</v>
      </c>
      <c r="N82" s="57">
        <f>SUM(feb!J82 + mrt!M82 + apr!M82+ mei!N82+ jun!L82+ jul!O82+ M82)</f>
        <v>2429</v>
      </c>
    </row>
    <row r="83" spans="1:14" x14ac:dyDescent="0.2">
      <c r="A83" s="11" t="s">
        <v>23</v>
      </c>
      <c r="B83" s="52"/>
      <c r="C83" s="52"/>
      <c r="D83" s="52"/>
      <c r="E83" s="52"/>
      <c r="F83" s="52"/>
      <c r="G83" s="52"/>
      <c r="H83" s="52"/>
      <c r="I83" s="52"/>
      <c r="J83" s="52"/>
      <c r="K83" s="59">
        <f t="shared" si="6"/>
        <v>0</v>
      </c>
      <c r="L83" s="55">
        <f>SUM(feb!H83 + mrt!K83 + apr!K83+ mei!L83+ jun!J83+ jul!M83+ K83)</f>
        <v>13</v>
      </c>
      <c r="M83" s="56">
        <f t="shared" si="5"/>
        <v>0</v>
      </c>
      <c r="N83" s="57">
        <f>SUM(feb!J83 + mrt!M83 + apr!M83+ mei!N83+ jun!L83+ jul!O83+ M83)</f>
        <v>1213</v>
      </c>
    </row>
    <row r="84" spans="1:14" x14ac:dyDescent="0.2">
      <c r="A84" s="11" t="s">
        <v>122</v>
      </c>
      <c r="B84" s="52"/>
      <c r="C84" s="52"/>
      <c r="D84" s="52"/>
      <c r="E84" s="52"/>
      <c r="F84" s="52"/>
      <c r="G84" s="52"/>
      <c r="H84" s="52"/>
      <c r="I84" s="52"/>
      <c r="J84" s="52"/>
      <c r="K84" s="59">
        <f t="shared" si="6"/>
        <v>0</v>
      </c>
      <c r="L84" s="55">
        <f>SUM(feb!H84 + mrt!K84 + apr!K84+ mei!L86+ jun!J84+ jul!M84+ K84)</f>
        <v>8</v>
      </c>
      <c r="M84" s="56">
        <f t="shared" si="5"/>
        <v>0</v>
      </c>
      <c r="N84" s="57">
        <f>SUM(feb!J84 + mrt!M84 + apr!M84+ mei!N84+ jun!L84+ jul!O84+ M84)</f>
        <v>1776</v>
      </c>
    </row>
    <row r="85" spans="1:14" x14ac:dyDescent="0.2">
      <c r="A85" s="11" t="s">
        <v>134</v>
      </c>
      <c r="B85" s="52"/>
      <c r="C85" s="52"/>
      <c r="D85" s="52"/>
      <c r="E85" s="52"/>
      <c r="F85" s="52"/>
      <c r="G85" s="52"/>
      <c r="H85" s="52"/>
      <c r="I85" s="52"/>
      <c r="J85" s="52"/>
      <c r="K85" s="59">
        <f t="shared" si="6"/>
        <v>0</v>
      </c>
      <c r="L85" s="55">
        <f>SUM(feb!H85 + mrt!K85 + apr!K85+ mei!L87+ jun!J85+ jul!M85+ K85)</f>
        <v>8</v>
      </c>
      <c r="M85" s="56">
        <f t="shared" si="5"/>
        <v>0</v>
      </c>
      <c r="N85" s="57">
        <f>SUM(feb!J85 + mrt!M85 + apr!M85+ mei!N85+ jun!L85+ jul!O85+ M85)</f>
        <v>308</v>
      </c>
    </row>
    <row r="86" spans="1:14" x14ac:dyDescent="0.2">
      <c r="A86" s="11" t="s">
        <v>66</v>
      </c>
      <c r="B86" s="52"/>
      <c r="C86" s="52"/>
      <c r="D86" s="52"/>
      <c r="E86" s="52"/>
      <c r="F86" s="52"/>
      <c r="G86" s="52"/>
      <c r="H86" s="52"/>
      <c r="I86" s="52"/>
      <c r="J86" s="52"/>
      <c r="K86" s="59">
        <f t="shared" si="6"/>
        <v>0</v>
      </c>
      <c r="L86" s="55">
        <f>SUM(feb!H86 + mrt!K86 + apr!K86+ mei!L87+ jun!J86+ jul!M86+ K86)</f>
        <v>7</v>
      </c>
      <c r="M86" s="56">
        <f t="shared" si="5"/>
        <v>0</v>
      </c>
      <c r="N86" s="57">
        <f>SUM(feb!J86 + mrt!M86 + apr!M86+ mei!N86+ jun!L86+ jul!O86+ M86)</f>
        <v>0</v>
      </c>
    </row>
    <row r="87" spans="1:14" x14ac:dyDescent="0.2">
      <c r="A87" s="11" t="s">
        <v>24</v>
      </c>
      <c r="B87" s="73">
        <v>122</v>
      </c>
      <c r="C87" s="52">
        <v>72</v>
      </c>
      <c r="D87" s="52">
        <v>111</v>
      </c>
      <c r="E87" s="52">
        <v>72</v>
      </c>
      <c r="F87" s="52">
        <v>84</v>
      </c>
      <c r="G87" s="52">
        <v>98</v>
      </c>
      <c r="H87" s="52"/>
      <c r="I87" s="52"/>
      <c r="J87" s="52">
        <v>73</v>
      </c>
      <c r="K87" s="59">
        <v>5</v>
      </c>
      <c r="L87" s="55">
        <f>SUM(feb!H87 + mrt!K87 + apr!K87+ mei!L88+ jun!J87+ jul!M87+ K87)</f>
        <v>26</v>
      </c>
      <c r="M87" s="56">
        <f t="shared" si="5"/>
        <v>632</v>
      </c>
      <c r="N87" s="57">
        <f>SUM(feb!J87 + mrt!M87 + apr!M87+ mei!N87+ jun!L87+ jul!O87+ M87)</f>
        <v>3779</v>
      </c>
    </row>
    <row r="88" spans="1:14" x14ac:dyDescent="0.2">
      <c r="A88" s="11" t="s">
        <v>86</v>
      </c>
      <c r="B88" s="52"/>
      <c r="C88" s="52"/>
      <c r="D88" s="52"/>
      <c r="E88" s="52"/>
      <c r="F88" s="52"/>
      <c r="G88" s="52"/>
      <c r="H88" s="52"/>
      <c r="I88" s="52"/>
      <c r="J88" s="52"/>
      <c r="K88" s="59">
        <f t="shared" si="6"/>
        <v>0</v>
      </c>
      <c r="L88" s="55">
        <f>SUM(feb!H88 + mrt!K88 + apr!K88+ mei!L88+ jun!J88+ jul!M88+ K88)</f>
        <v>13</v>
      </c>
      <c r="M88" s="56">
        <f t="shared" si="5"/>
        <v>0</v>
      </c>
      <c r="N88" s="57">
        <f>SUM(feb!J88 + mrt!M88 + apr!M88+ mei!N88+ jun!L88+ jul!O88+ M88)</f>
        <v>1747</v>
      </c>
    </row>
    <row r="89" spans="1:14" x14ac:dyDescent="0.2">
      <c r="A89" s="11" t="s">
        <v>25</v>
      </c>
      <c r="B89" s="52">
        <v>83</v>
      </c>
      <c r="C89" s="52">
        <v>62</v>
      </c>
      <c r="D89" s="52">
        <v>75</v>
      </c>
      <c r="E89" s="52">
        <v>60</v>
      </c>
      <c r="F89" s="52">
        <v>62</v>
      </c>
      <c r="G89" s="52">
        <v>100</v>
      </c>
      <c r="H89" s="52"/>
      <c r="I89" s="74">
        <v>89</v>
      </c>
      <c r="J89" s="52"/>
      <c r="K89" s="59">
        <v>4</v>
      </c>
      <c r="L89" s="55">
        <f>SUM(feb!H89 + mrt!K89 + apr!K89+ mei!L89+ jun!J89+ jul!M89+ K89)</f>
        <v>22</v>
      </c>
      <c r="M89" s="56">
        <f t="shared" si="5"/>
        <v>531</v>
      </c>
      <c r="N89" s="57">
        <f>SUM(feb!J89 + mrt!M89 + apr!M89+ mei!N89+ jun!L89+ jul!O89+ M89)</f>
        <v>2498</v>
      </c>
    </row>
    <row r="90" spans="1:14" x14ac:dyDescent="0.2">
      <c r="A90" s="11" t="s">
        <v>74</v>
      </c>
      <c r="B90" s="52"/>
      <c r="C90" s="52"/>
      <c r="D90" s="52"/>
      <c r="E90" s="52"/>
      <c r="F90" s="52"/>
      <c r="G90" s="52"/>
      <c r="H90" s="52"/>
      <c r="I90" s="52"/>
      <c r="J90" s="52"/>
      <c r="K90" s="59">
        <f t="shared" si="6"/>
        <v>0</v>
      </c>
      <c r="L90" s="55">
        <f>SUM(feb!H90 + mrt!K90 + apr!K90+ mei!L90+ jun!J90+ jul!M90+ K90)</f>
        <v>1</v>
      </c>
      <c r="M90" s="56">
        <f t="shared" si="5"/>
        <v>0</v>
      </c>
      <c r="N90" s="57">
        <f>SUM(feb!J90 + mrt!M90 + apr!M90+ mei!N90+ jun!L90+ jul!O90+ M90)</f>
        <v>57</v>
      </c>
    </row>
    <row r="91" spans="1:14" x14ac:dyDescent="0.2">
      <c r="A91" s="11" t="s">
        <v>31</v>
      </c>
      <c r="B91" s="52">
        <v>86</v>
      </c>
      <c r="C91" s="52"/>
      <c r="D91" s="52"/>
      <c r="E91" s="52"/>
      <c r="F91" s="52">
        <v>50</v>
      </c>
      <c r="G91" s="52"/>
      <c r="H91" s="52"/>
      <c r="I91" s="52"/>
      <c r="J91" s="52"/>
      <c r="K91" s="59">
        <f t="shared" si="6"/>
        <v>1</v>
      </c>
      <c r="L91" s="55">
        <f>SUM(feb!H91 + mrt!K91 + apr!K91+ mei!L91+ jun!J91+ jul!M91+ K91)</f>
        <v>7</v>
      </c>
      <c r="M91" s="56">
        <f t="shared" si="5"/>
        <v>136</v>
      </c>
      <c r="N91" s="57">
        <f>SUM(feb!J91 + mrt!M91 + apr!M91+ mei!N91+ jun!L91+ jul!O91+ M91)</f>
        <v>595</v>
      </c>
    </row>
    <row r="92" spans="1:14" x14ac:dyDescent="0.2">
      <c r="A92" s="11" t="s">
        <v>50</v>
      </c>
      <c r="B92" s="52">
        <v>86</v>
      </c>
      <c r="C92" s="52">
        <v>72</v>
      </c>
      <c r="D92" s="52">
        <v>111</v>
      </c>
      <c r="E92" s="52">
        <v>72</v>
      </c>
      <c r="F92" s="52">
        <v>84</v>
      </c>
      <c r="G92" s="52">
        <v>98</v>
      </c>
      <c r="H92" s="52">
        <v>59</v>
      </c>
      <c r="I92" s="52">
        <v>119</v>
      </c>
      <c r="J92" s="52">
        <v>73</v>
      </c>
      <c r="K92" s="59">
        <f t="shared" si="6"/>
        <v>5</v>
      </c>
      <c r="L92" s="55">
        <f>SUM(feb!H92 + mrt!K92 + apr!K92+ mei!L92+ jun!J92+ jul!M92+ K92)</f>
        <v>28</v>
      </c>
      <c r="M92" s="56">
        <f t="shared" si="5"/>
        <v>774</v>
      </c>
      <c r="N92" s="57">
        <f>SUM(feb!J92 + mrt!M92 + apr!M92+ mei!N92+ jun!L92+ jul!O92+ M92)</f>
        <v>4533</v>
      </c>
    </row>
    <row r="93" spans="1:14" x14ac:dyDescent="0.2">
      <c r="A93" s="11" t="s">
        <v>68</v>
      </c>
      <c r="B93" s="52"/>
      <c r="C93" s="52"/>
      <c r="D93" s="52"/>
      <c r="E93" s="52"/>
      <c r="F93" s="52"/>
      <c r="G93" s="52"/>
      <c r="H93" s="52"/>
      <c r="I93" s="52"/>
      <c r="J93" s="52"/>
      <c r="K93" s="59">
        <f t="shared" si="6"/>
        <v>0</v>
      </c>
      <c r="L93" s="55">
        <f>SUM(feb!H93 + mrt!K93 + apr!K93+ mei!L93+ jun!J93+ jul!M93+ K93)</f>
        <v>0</v>
      </c>
      <c r="M93" s="56">
        <f t="shared" si="5"/>
        <v>0</v>
      </c>
      <c r="N93" s="57">
        <f>SUM(feb!J93 + mrt!M93 + apr!M93+ mei!N93+ jun!L93+ jul!O93+ M93)</f>
        <v>0</v>
      </c>
    </row>
    <row r="94" spans="1:14" x14ac:dyDescent="0.2">
      <c r="A94" s="11" t="s">
        <v>71</v>
      </c>
      <c r="B94" s="52"/>
      <c r="C94" s="52"/>
      <c r="D94" s="52"/>
      <c r="E94" s="52"/>
      <c r="F94" s="52"/>
      <c r="G94" s="52"/>
      <c r="H94" s="52"/>
      <c r="I94" s="52"/>
      <c r="J94" s="52"/>
      <c r="K94" s="59">
        <f t="shared" si="6"/>
        <v>0</v>
      </c>
      <c r="L94" s="55">
        <f>SUM(feb!H94 + mrt!K94 + apr!K94+ mei!L94+ jun!J94+ jul!M94+ K94)</f>
        <v>1</v>
      </c>
      <c r="M94" s="56">
        <f t="shared" si="5"/>
        <v>0</v>
      </c>
      <c r="N94" s="57">
        <f>SUM(feb!J94 + mrt!M94 + apr!M94+ mei!N94+ jun!L94+ jul!O94+ M94)</f>
        <v>60</v>
      </c>
    </row>
    <row r="95" spans="1:14" x14ac:dyDescent="0.2">
      <c r="A95" s="11" t="s">
        <v>160</v>
      </c>
      <c r="B95" s="52">
        <v>83</v>
      </c>
      <c r="C95" s="52"/>
      <c r="D95" s="52"/>
      <c r="E95" s="52"/>
      <c r="F95" s="52"/>
      <c r="G95" s="52"/>
      <c r="H95" s="52"/>
      <c r="I95" s="74">
        <v>89</v>
      </c>
      <c r="J95" s="52"/>
      <c r="K95" s="59">
        <v>1</v>
      </c>
      <c r="L95" s="55">
        <f>SUM(feb!H95 + mrt!K95 + apr!K95+ mei!L95+ jun!J95+ jul!M95+ K95)</f>
        <v>1</v>
      </c>
      <c r="M95" s="56">
        <f t="shared" ref="M95:M106" si="8">SUM(B95:J95)</f>
        <v>172</v>
      </c>
      <c r="N95" s="57">
        <f>SUM(feb!J95 + mrt!M95 + apr!M95+ mei!N95+ jun!L95+ jul!O95+ M95)</f>
        <v>233</v>
      </c>
    </row>
    <row r="96" spans="1:14" x14ac:dyDescent="0.2">
      <c r="A96" s="11" t="s">
        <v>110</v>
      </c>
      <c r="B96" s="52"/>
      <c r="C96" s="52"/>
      <c r="D96" s="52"/>
      <c r="E96" s="52"/>
      <c r="F96" s="52"/>
      <c r="G96" s="52"/>
      <c r="H96" s="52"/>
      <c r="I96" s="52"/>
      <c r="J96" s="52"/>
      <c r="K96" s="59">
        <f t="shared" si="6"/>
        <v>0</v>
      </c>
      <c r="L96" s="55">
        <f>SUM(feb!H96 + mrt!K96 + apr!K96+ mei!L96+ jun!J96+ jul!M96+ K96)</f>
        <v>0</v>
      </c>
      <c r="M96" s="56">
        <f t="shared" si="8"/>
        <v>0</v>
      </c>
      <c r="N96" s="57">
        <f>SUM(feb!J96 + mrt!M96 + apr!M96+ mei!N96+ jun!L96+ jul!O96+ M96)</f>
        <v>0</v>
      </c>
    </row>
    <row r="97" spans="1:14" x14ac:dyDescent="0.2">
      <c r="A97" s="11" t="s">
        <v>111</v>
      </c>
      <c r="B97" s="52"/>
      <c r="C97" s="52"/>
      <c r="D97" s="52"/>
      <c r="E97" s="52"/>
      <c r="F97" s="52"/>
      <c r="G97" s="52"/>
      <c r="H97" s="52"/>
      <c r="I97" s="52"/>
      <c r="J97" s="52"/>
      <c r="K97" s="59">
        <f t="shared" si="6"/>
        <v>0</v>
      </c>
      <c r="L97" s="55">
        <f>SUM(feb!H97 + mrt!K97 + apr!K97+ mei!L97+ jun!J97+ jul!M97+ K97)</f>
        <v>0</v>
      </c>
      <c r="M97" s="56">
        <f t="shared" si="8"/>
        <v>0</v>
      </c>
      <c r="N97" s="57">
        <f>SUM(feb!J97 + mrt!M97 + apr!M97+ mei!N97+ jun!L97+ jul!O97+ M97)</f>
        <v>0</v>
      </c>
    </row>
    <row r="98" spans="1:14" x14ac:dyDescent="0.2">
      <c r="A98" s="11" t="s">
        <v>94</v>
      </c>
      <c r="B98" s="52"/>
      <c r="C98" s="52"/>
      <c r="D98" s="52">
        <v>160</v>
      </c>
      <c r="E98" s="52"/>
      <c r="F98" s="52"/>
      <c r="G98" s="52"/>
      <c r="H98" s="52"/>
      <c r="I98" s="52"/>
      <c r="J98" s="52">
        <v>91</v>
      </c>
      <c r="K98" s="59">
        <f t="shared" si="6"/>
        <v>1</v>
      </c>
      <c r="L98" s="55">
        <f>SUM(feb!H98 + mrt!K98 + apr!K98+ mei!L98+ jun!J98+ jul!M98+ K98)</f>
        <v>5</v>
      </c>
      <c r="M98" s="56">
        <f t="shared" si="8"/>
        <v>251</v>
      </c>
      <c r="N98" s="57">
        <f>SUM(feb!J98 + mrt!M98 + apr!M98+ mei!N98+ jun!L98+ jul!O98+ M98)</f>
        <v>1098</v>
      </c>
    </row>
    <row r="99" spans="1:14" x14ac:dyDescent="0.2">
      <c r="A99" s="11" t="s">
        <v>84</v>
      </c>
      <c r="B99" s="52"/>
      <c r="C99" s="52"/>
      <c r="D99" s="52"/>
      <c r="E99" s="52"/>
      <c r="F99" s="52"/>
      <c r="G99" s="52"/>
      <c r="H99" s="52"/>
      <c r="I99" s="52"/>
      <c r="J99" s="52"/>
      <c r="K99" s="59">
        <f t="shared" si="6"/>
        <v>0</v>
      </c>
      <c r="L99" s="55">
        <f>SUM(feb!H99 + mrt!K99 + apr!K99+ mei!L99+ jun!J99+ jul!M99+ K99)</f>
        <v>0</v>
      </c>
      <c r="M99" s="56">
        <f t="shared" si="8"/>
        <v>0</v>
      </c>
      <c r="N99" s="57">
        <f>SUM(feb!J99 + mrt!M99 + apr!M99+ mei!N99+ jun!L99+ jul!O99+ M99)</f>
        <v>0</v>
      </c>
    </row>
    <row r="100" spans="1:14" x14ac:dyDescent="0.2">
      <c r="A100" s="11" t="s">
        <v>88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9">
        <f t="shared" si="6"/>
        <v>0</v>
      </c>
      <c r="L100" s="55">
        <f>SUM(feb!H100 + mrt!K100 + apr!K100+ mei!L100+ jun!J100+ jul!M100+ K100)</f>
        <v>5</v>
      </c>
      <c r="M100" s="56">
        <f t="shared" si="8"/>
        <v>0</v>
      </c>
      <c r="N100" s="57">
        <f>SUM(feb!J100 + mrt!M100 + apr!M100+ mei!N100+ jun!L100+ jul!O100+ M100)</f>
        <v>490</v>
      </c>
    </row>
    <row r="101" spans="1:14" x14ac:dyDescent="0.2">
      <c r="A101" s="20" t="s">
        <v>133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9">
        <f t="shared" si="6"/>
        <v>0</v>
      </c>
      <c r="L101" s="55">
        <f>SUM(feb!H101 + mrt!K101 + apr!K101+ mei!L101+ jun!J101+ jul!M101+ K101)</f>
        <v>0</v>
      </c>
      <c r="M101" s="56">
        <f t="shared" si="8"/>
        <v>0</v>
      </c>
      <c r="N101" s="57">
        <f>SUM(feb!J101 + mrt!M101 + apr!M101+ mei!N101+ jun!L101+ jul!O101+ M101)</f>
        <v>0</v>
      </c>
    </row>
    <row r="102" spans="1:14" x14ac:dyDescent="0.2">
      <c r="A102" s="20" t="s">
        <v>112</v>
      </c>
      <c r="B102" s="52"/>
      <c r="C102" s="52">
        <v>72</v>
      </c>
      <c r="D102" s="52"/>
      <c r="E102" s="52"/>
      <c r="F102" s="52"/>
      <c r="G102" s="52"/>
      <c r="H102" s="52"/>
      <c r="I102" s="52"/>
      <c r="J102" s="52">
        <v>73</v>
      </c>
      <c r="K102" s="59">
        <f t="shared" si="6"/>
        <v>2</v>
      </c>
      <c r="L102" s="55">
        <f>SUM(feb!H102 + mrt!K102 + apr!K102+ mei!L102+ jun!J102+ jul!M102+ K102)</f>
        <v>18</v>
      </c>
      <c r="M102" s="56">
        <f t="shared" si="8"/>
        <v>145</v>
      </c>
      <c r="N102" s="57">
        <f>SUM(feb!J102 + mrt!M102 + apr!M102+ mei!N102+ jun!L102+ jul!O102+ M102)</f>
        <v>1651</v>
      </c>
    </row>
    <row r="103" spans="1:14" x14ac:dyDescent="0.2">
      <c r="A103" s="20" t="s">
        <v>116</v>
      </c>
      <c r="B103" s="52">
        <v>83</v>
      </c>
      <c r="C103" s="52">
        <v>72</v>
      </c>
      <c r="D103" s="52"/>
      <c r="E103" s="52"/>
      <c r="F103" s="52">
        <v>84</v>
      </c>
      <c r="G103" s="52"/>
      <c r="H103" s="52"/>
      <c r="I103" s="74">
        <v>89</v>
      </c>
      <c r="J103" s="52">
        <v>73</v>
      </c>
      <c r="K103" s="59">
        <v>4</v>
      </c>
      <c r="L103" s="55">
        <f>SUM(feb!H103 + mrt!K103 + apr!K103+ mei!L103+ jun!J103+ jul!M103+ K103)</f>
        <v>27</v>
      </c>
      <c r="M103" s="56">
        <f t="shared" si="8"/>
        <v>401</v>
      </c>
      <c r="N103" s="57">
        <f>SUM(feb!J103 + mrt!M103 + apr!M103+ mei!N103+ jun!L103+ jul!O103+ M103)</f>
        <v>3790</v>
      </c>
    </row>
    <row r="104" spans="1:14" x14ac:dyDescent="0.2">
      <c r="A104" s="20" t="s">
        <v>113</v>
      </c>
      <c r="B104" s="52"/>
      <c r="C104" s="52">
        <v>86</v>
      </c>
      <c r="D104" s="52"/>
      <c r="E104" s="52"/>
      <c r="F104" s="52"/>
      <c r="G104" s="52"/>
      <c r="H104" s="52"/>
      <c r="I104" s="52"/>
      <c r="J104" s="52">
        <v>91</v>
      </c>
      <c r="K104" s="59">
        <f t="shared" si="6"/>
        <v>2</v>
      </c>
      <c r="L104" s="55">
        <f>SUM(feb!H104 + mrt!K104 + apr!K104+ mei!L104+ jun!J104+ jul!M104+ K104)</f>
        <v>14</v>
      </c>
      <c r="M104" s="56">
        <f t="shared" si="8"/>
        <v>177</v>
      </c>
      <c r="N104" s="57">
        <f>SUM(feb!J104 + mrt!M104 + apr!M104+ mei!N104+ jun!L104+ jul!O104+ M104)</f>
        <v>2717</v>
      </c>
    </row>
    <row r="105" spans="1:14" x14ac:dyDescent="0.2">
      <c r="A105" s="20" t="s">
        <v>85</v>
      </c>
      <c r="B105" s="52">
        <v>83</v>
      </c>
      <c r="C105" s="52">
        <v>62</v>
      </c>
      <c r="D105" s="52">
        <v>75</v>
      </c>
      <c r="E105" s="52"/>
      <c r="F105" s="52">
        <v>62</v>
      </c>
      <c r="G105" s="52"/>
      <c r="H105" s="52"/>
      <c r="I105" s="52"/>
      <c r="J105" s="52"/>
      <c r="K105" s="59">
        <f t="shared" si="6"/>
        <v>2</v>
      </c>
      <c r="L105" s="55">
        <f>SUM(feb!H105 + mrt!K105 + apr!K105+ mei!L105+ jun!J105+ jul!M105+ K105)</f>
        <v>19</v>
      </c>
      <c r="M105" s="56">
        <f t="shared" si="8"/>
        <v>282</v>
      </c>
      <c r="N105" s="57">
        <f>SUM(feb!J105 + mrt!M105 + apr!M105+ mei!N105+ jun!L105+ jul!O105+ M105)</f>
        <v>1783</v>
      </c>
    </row>
    <row r="106" spans="1:14" ht="13.5" thickBot="1" x14ac:dyDescent="0.25">
      <c r="A106" s="12" t="s">
        <v>26</v>
      </c>
      <c r="B106" s="58"/>
      <c r="C106" s="58"/>
      <c r="D106" s="58"/>
      <c r="E106" s="58"/>
      <c r="F106" s="58">
        <v>50</v>
      </c>
      <c r="G106" s="58"/>
      <c r="H106" s="58"/>
      <c r="I106" s="58"/>
      <c r="J106" s="58"/>
      <c r="K106" s="59">
        <f t="shared" si="6"/>
        <v>1</v>
      </c>
      <c r="L106" s="55">
        <f>SUM(feb!H106 + mrt!K106 + apr!K106+ mei!L106+ jun!J106+ jul!M106+ K106)</f>
        <v>7</v>
      </c>
      <c r="M106" s="56">
        <f t="shared" si="8"/>
        <v>50</v>
      </c>
      <c r="N106" s="57">
        <f>SUM(feb!J106 + mrt!M106 + apr!M106+ mei!N106+ jun!L106+ jul!O106+ M106)</f>
        <v>537</v>
      </c>
    </row>
  </sheetData>
  <mergeCells count="4">
    <mergeCell ref="M2:M3"/>
    <mergeCell ref="N2:N3"/>
    <mergeCell ref="K2:K3"/>
    <mergeCell ref="L2:L3"/>
  </mergeCells>
  <phoneticPr fontId="8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="130" zoomScaleNormal="130" workbookViewId="0">
      <pane ySplit="3" topLeftCell="A4" activePane="bottomLeft" state="frozen"/>
      <selection activeCell="H95" sqref="H95"/>
      <selection pane="bottomLeft"/>
    </sheetView>
  </sheetViews>
  <sheetFormatPr defaultColWidth="9.28515625" defaultRowHeight="12.75" x14ac:dyDescent="0.2"/>
  <cols>
    <col min="1" max="1" width="16.7109375" style="6" customWidth="1"/>
    <col min="2" max="9" width="4" style="6" customWidth="1"/>
    <col min="10" max="13" width="5.7109375" style="6" customWidth="1"/>
    <col min="14" max="16384" width="9.28515625" style="6"/>
  </cols>
  <sheetData>
    <row r="1" spans="1:13" ht="27.75" customHeight="1" thickBot="1" x14ac:dyDescent="0.3">
      <c r="A1" s="29" t="s">
        <v>151</v>
      </c>
      <c r="M1" s="30" t="s">
        <v>32</v>
      </c>
    </row>
    <row r="2" spans="1:13" s="8" customFormat="1" ht="54.75" customHeight="1" x14ac:dyDescent="0.2">
      <c r="A2" s="16"/>
      <c r="B2" s="44" t="s">
        <v>1</v>
      </c>
      <c r="C2" s="15" t="s">
        <v>2</v>
      </c>
      <c r="D2" s="15" t="s">
        <v>1</v>
      </c>
      <c r="E2" s="15" t="s">
        <v>2</v>
      </c>
      <c r="F2" s="15" t="s">
        <v>1</v>
      </c>
      <c r="G2" s="15" t="s">
        <v>2</v>
      </c>
      <c r="H2" s="15" t="s">
        <v>1</v>
      </c>
      <c r="I2" s="15" t="s">
        <v>2</v>
      </c>
      <c r="J2" s="92" t="s">
        <v>124</v>
      </c>
      <c r="K2" s="90" t="s">
        <v>35</v>
      </c>
      <c r="L2" s="84" t="s">
        <v>33</v>
      </c>
      <c r="M2" s="86" t="s">
        <v>34</v>
      </c>
    </row>
    <row r="3" spans="1:13" ht="18" customHeight="1" thickBot="1" x14ac:dyDescent="0.25">
      <c r="A3" s="17"/>
      <c r="B3" s="5">
        <v>3</v>
      </c>
      <c r="C3" s="5">
        <v>4</v>
      </c>
      <c r="D3" s="5">
        <v>10</v>
      </c>
      <c r="E3" s="5">
        <v>11</v>
      </c>
      <c r="F3" s="5">
        <v>17</v>
      </c>
      <c r="G3" s="5">
        <v>18</v>
      </c>
      <c r="H3" s="5">
        <v>24</v>
      </c>
      <c r="I3" s="5">
        <v>25</v>
      </c>
      <c r="J3" s="93"/>
      <c r="K3" s="91"/>
      <c r="L3" s="85"/>
      <c r="M3" s="87"/>
    </row>
    <row r="4" spans="1:13" x14ac:dyDescent="0.2">
      <c r="A4" s="11" t="s">
        <v>95</v>
      </c>
      <c r="B4" s="52"/>
      <c r="C4" s="52"/>
      <c r="D4" s="52"/>
      <c r="E4" s="52">
        <v>82</v>
      </c>
      <c r="F4" s="52"/>
      <c r="G4" s="52">
        <v>69</v>
      </c>
      <c r="H4" s="52">
        <v>115</v>
      </c>
      <c r="I4" s="52"/>
      <c r="J4" s="59">
        <v>3</v>
      </c>
      <c r="K4" s="55">
        <f>SUM(feb!H4 + mrt!K4 + apr!K4+ mei!L4+ jun!J4+ jul!M4+aug!K4+  J4)</f>
        <v>17</v>
      </c>
      <c r="L4" s="56">
        <f t="shared" ref="L4:L29" si="0">SUM(B4:I4)</f>
        <v>266</v>
      </c>
      <c r="M4" s="57">
        <f>SUM(feb!J4 + mrt!M4 + apr!M4+ mei!N4+ jun!L4+ jul!O4+aug!M4+  L4)</f>
        <v>2401</v>
      </c>
    </row>
    <row r="5" spans="1:13" x14ac:dyDescent="0.2">
      <c r="A5" s="11" t="s">
        <v>4</v>
      </c>
      <c r="B5" s="52"/>
      <c r="C5" s="52"/>
      <c r="D5" s="52"/>
      <c r="E5" s="52"/>
      <c r="F5" s="52"/>
      <c r="G5" s="52"/>
      <c r="H5" s="52"/>
      <c r="I5" s="52"/>
      <c r="J5" s="59">
        <f t="shared" ref="J5:J63" si="1">COUNT(C5,E5,G5,I5)</f>
        <v>0</v>
      </c>
      <c r="K5" s="55">
        <f>SUM(feb!H5 + mrt!K5 + apr!K5+ mei!L5+ jun!J5+ jul!M5+aug!K5+  J5)</f>
        <v>0</v>
      </c>
      <c r="L5" s="56">
        <f t="shared" si="0"/>
        <v>0</v>
      </c>
      <c r="M5" s="57">
        <f>SUM(feb!J5 + mrt!M5 + apr!M5+ mei!N5+ jun!L5+ jul!O5+aug!M5+  L5)</f>
        <v>0</v>
      </c>
    </row>
    <row r="6" spans="1:13" x14ac:dyDescent="0.2">
      <c r="A6" s="11" t="s">
        <v>27</v>
      </c>
      <c r="B6" s="52"/>
      <c r="C6" s="52"/>
      <c r="D6" s="52"/>
      <c r="E6" s="52"/>
      <c r="F6" s="52"/>
      <c r="G6" s="52"/>
      <c r="H6" s="52"/>
      <c r="I6" s="52"/>
      <c r="J6" s="59">
        <f t="shared" si="1"/>
        <v>0</v>
      </c>
      <c r="K6" s="55">
        <f>SUM(feb!H6 + mrt!K6 + apr!K6+ mei!L6+ jun!J6+ jul!M6+aug!K6+  J6)</f>
        <v>0</v>
      </c>
      <c r="L6" s="56">
        <f t="shared" si="0"/>
        <v>0</v>
      </c>
      <c r="M6" s="57">
        <f>SUM(feb!J6 + mrt!M6 + apr!M6+ mei!N6+ jun!L6+ jul!O6+aug!M6+  L6)</f>
        <v>0</v>
      </c>
    </row>
    <row r="7" spans="1:13" x14ac:dyDescent="0.2">
      <c r="A7" s="11" t="s">
        <v>72</v>
      </c>
      <c r="B7" s="52"/>
      <c r="C7" s="52"/>
      <c r="D7" s="52"/>
      <c r="E7" s="52"/>
      <c r="F7" s="52"/>
      <c r="G7" s="52"/>
      <c r="H7" s="52"/>
      <c r="I7" s="52"/>
      <c r="J7" s="59">
        <f t="shared" si="1"/>
        <v>0</v>
      </c>
      <c r="K7" s="55">
        <f>SUM(feb!H7 + mrt!K7 + apr!K7+ mei!L7+ jun!J7+ jul!M7+aug!K7+  J7)</f>
        <v>0</v>
      </c>
      <c r="L7" s="56">
        <f t="shared" si="0"/>
        <v>0</v>
      </c>
      <c r="M7" s="57">
        <f>SUM(feb!J7 + mrt!M7 + apr!M7+ mei!N7+ jun!L7+ jul!O7+aug!M7+  L7)</f>
        <v>0</v>
      </c>
    </row>
    <row r="8" spans="1:13" x14ac:dyDescent="0.2">
      <c r="A8" s="11" t="s">
        <v>64</v>
      </c>
      <c r="B8" s="61"/>
      <c r="C8" s="52"/>
      <c r="D8" s="52"/>
      <c r="E8" s="52"/>
      <c r="F8" s="52"/>
      <c r="G8" s="52"/>
      <c r="H8" s="52">
        <v>82</v>
      </c>
      <c r="I8" s="52"/>
      <c r="J8" s="59">
        <v>1</v>
      </c>
      <c r="K8" s="55">
        <f>SUM(feb!H8 + mrt!K8 + apr!K8+ mei!L8+ jun!J8+ jul!M8+aug!K8+  J8)</f>
        <v>3</v>
      </c>
      <c r="L8" s="56">
        <f t="shared" si="0"/>
        <v>82</v>
      </c>
      <c r="M8" s="57">
        <f>SUM(feb!J8 + mrt!M8 + apr!M8+ mei!N8+ jun!L8+ jul!O8+aug!M8+  L8)</f>
        <v>224</v>
      </c>
    </row>
    <row r="9" spans="1:13" x14ac:dyDescent="0.2">
      <c r="A9" s="11" t="s">
        <v>69</v>
      </c>
      <c r="B9" s="52"/>
      <c r="C9" s="52"/>
      <c r="D9" s="74">
        <v>96</v>
      </c>
      <c r="E9" s="52">
        <v>61</v>
      </c>
      <c r="F9" s="52"/>
      <c r="G9" s="52">
        <v>65</v>
      </c>
      <c r="H9" s="52">
        <v>82</v>
      </c>
      <c r="I9" s="52"/>
      <c r="J9" s="59">
        <v>4</v>
      </c>
      <c r="K9" s="55">
        <f>SUM(feb!H9 + mrt!K9 + apr!K9+ mei!L9+ jun!J9+ jul!M9+aug!K9+  J9)</f>
        <v>19</v>
      </c>
      <c r="L9" s="56">
        <f t="shared" si="0"/>
        <v>304</v>
      </c>
      <c r="M9" s="57">
        <f>SUM(feb!J9 + mrt!M9 + apr!M9+ mei!N9+ jun!L9+ jul!O9+aug!M9+  L9)</f>
        <v>1847</v>
      </c>
    </row>
    <row r="10" spans="1:13" x14ac:dyDescent="0.2">
      <c r="A10" s="11" t="s">
        <v>5</v>
      </c>
      <c r="B10" s="52"/>
      <c r="C10" s="52"/>
      <c r="D10" s="52"/>
      <c r="E10" s="52"/>
      <c r="F10" s="52"/>
      <c r="G10" s="52">
        <v>70</v>
      </c>
      <c r="H10" s="52"/>
      <c r="I10" s="52"/>
      <c r="J10" s="59">
        <f t="shared" si="1"/>
        <v>1</v>
      </c>
      <c r="K10" s="55">
        <f>SUM(feb!H10 + mrt!K10 + apr!K10+ mei!L10+ jun!J10+ jul!M10+aug!K10+  J10)</f>
        <v>14</v>
      </c>
      <c r="L10" s="56">
        <f t="shared" si="0"/>
        <v>70</v>
      </c>
      <c r="M10" s="57">
        <f>SUM(feb!J10 + mrt!M10 + apr!M10+ mei!N10+ jun!L10+ jul!O10+aug!M10+  L10)</f>
        <v>1969</v>
      </c>
    </row>
    <row r="11" spans="1:13" x14ac:dyDescent="0.2">
      <c r="A11" s="11" t="s">
        <v>67</v>
      </c>
      <c r="B11" s="52"/>
      <c r="C11" s="52">
        <v>92</v>
      </c>
      <c r="D11" s="52"/>
      <c r="E11" s="52">
        <v>82</v>
      </c>
      <c r="F11" s="52"/>
      <c r="G11" s="52">
        <v>70</v>
      </c>
      <c r="H11" s="52"/>
      <c r="I11" s="52"/>
      <c r="J11" s="59">
        <f t="shared" si="1"/>
        <v>3</v>
      </c>
      <c r="K11" s="55">
        <f>SUM(feb!H11 + mrt!K11 + apr!K11+ mei!L11+ jun!J11+ jul!M11+aug!K11+  J11)</f>
        <v>19</v>
      </c>
      <c r="L11" s="56">
        <f t="shared" si="0"/>
        <v>244</v>
      </c>
      <c r="M11" s="57">
        <f>SUM(feb!J11 + mrt!M11 + apr!M11+ mei!N11+ jun!L11+ jul!O11+aug!M11+  L11)</f>
        <v>1697</v>
      </c>
    </row>
    <row r="12" spans="1:13" x14ac:dyDescent="0.2">
      <c r="A12" s="11" t="s">
        <v>51</v>
      </c>
      <c r="B12" s="52"/>
      <c r="C12" s="52"/>
      <c r="D12" s="52"/>
      <c r="E12" s="52"/>
      <c r="F12" s="52"/>
      <c r="G12" s="52"/>
      <c r="H12" s="52"/>
      <c r="I12" s="52">
        <v>61</v>
      </c>
      <c r="J12" s="59">
        <f t="shared" si="1"/>
        <v>1</v>
      </c>
      <c r="K12" s="55">
        <f>SUM(feb!H12 + mrt!K12 + apr!K12+ mei!L12+ jun!J12+ jul!M12+aug!K12+  J12)</f>
        <v>22</v>
      </c>
      <c r="L12" s="56">
        <f t="shared" si="0"/>
        <v>61</v>
      </c>
      <c r="M12" s="57">
        <f>SUM(feb!J12 + mrt!M12 + apr!M12+ mei!N12+ jun!L12+ jul!O12+aug!M12+  L12)</f>
        <v>2906</v>
      </c>
    </row>
    <row r="13" spans="1:13" x14ac:dyDescent="0.2">
      <c r="A13" s="11" t="s">
        <v>55</v>
      </c>
      <c r="B13" s="52"/>
      <c r="C13" s="52">
        <v>92</v>
      </c>
      <c r="D13" s="74">
        <v>142</v>
      </c>
      <c r="E13" s="52">
        <v>82</v>
      </c>
      <c r="F13" s="52">
        <v>112</v>
      </c>
      <c r="G13" s="52"/>
      <c r="H13" s="52">
        <v>81</v>
      </c>
      <c r="I13" s="52"/>
      <c r="J13" s="59">
        <v>4</v>
      </c>
      <c r="K13" s="55">
        <f>SUM(feb!H13 + mrt!K13 + apr!K13+ mei!L13+ jun!J13+ jul!M13+aug!K13+  J13)</f>
        <v>20</v>
      </c>
      <c r="L13" s="56">
        <f t="shared" si="0"/>
        <v>509</v>
      </c>
      <c r="M13" s="57">
        <f>SUM(feb!J13 + mrt!M13 + apr!M13+ mei!N13+ jun!L13+ jul!O13+aug!M13+  L13)</f>
        <v>4161</v>
      </c>
    </row>
    <row r="14" spans="1:13" x14ac:dyDescent="0.2">
      <c r="A14" s="11" t="s">
        <v>52</v>
      </c>
      <c r="B14" s="52"/>
      <c r="C14" s="52"/>
      <c r="D14" s="52"/>
      <c r="E14" s="52"/>
      <c r="F14" s="52"/>
      <c r="G14" s="52"/>
      <c r="H14" s="52"/>
      <c r="I14" s="52"/>
      <c r="J14" s="59">
        <f t="shared" si="1"/>
        <v>0</v>
      </c>
      <c r="K14" s="55">
        <f>SUM(feb!H14 + mrt!K14 + apr!K14+ mei!L14+ jun!J14+ jul!M14+aug!K14+  J14)</f>
        <v>13</v>
      </c>
      <c r="L14" s="56">
        <f t="shared" si="0"/>
        <v>0</v>
      </c>
      <c r="M14" s="57">
        <f>SUM(feb!J14 + mrt!M14 + apr!M14+ mei!N14+ jun!L14+ jul!O14+aug!M14+  L14)</f>
        <v>927</v>
      </c>
    </row>
    <row r="15" spans="1:13" x14ac:dyDescent="0.2">
      <c r="A15" s="11" t="s">
        <v>60</v>
      </c>
      <c r="B15" s="52">
        <v>122</v>
      </c>
      <c r="C15" s="52"/>
      <c r="D15" s="52"/>
      <c r="E15" s="52"/>
      <c r="F15" s="52"/>
      <c r="G15" s="52">
        <v>70</v>
      </c>
      <c r="H15" s="52"/>
      <c r="I15" s="52"/>
      <c r="J15" s="59">
        <f t="shared" si="1"/>
        <v>1</v>
      </c>
      <c r="K15" s="55">
        <f>SUM(feb!H15 + mrt!K15 + apr!K15+ mei!L15+ jun!J15+ jul!M15+aug!K15+  J15)</f>
        <v>13</v>
      </c>
      <c r="L15" s="56">
        <f t="shared" ref="L15:L18" si="2">SUM(B15:I15)</f>
        <v>192</v>
      </c>
      <c r="M15" s="57">
        <f>SUM(feb!J15 + mrt!M15 + apr!M15+ mei!N15+ jun!L15+ jul!O15+aug!M15+  L15)</f>
        <v>2760</v>
      </c>
    </row>
    <row r="16" spans="1:13" x14ac:dyDescent="0.2">
      <c r="A16" s="11" t="s">
        <v>157</v>
      </c>
      <c r="B16" s="52"/>
      <c r="C16" s="52"/>
      <c r="D16" s="74">
        <v>96</v>
      </c>
      <c r="E16" s="52"/>
      <c r="F16" s="52"/>
      <c r="G16" s="52"/>
      <c r="H16" s="52"/>
      <c r="I16" s="52"/>
      <c r="J16" s="59">
        <v>1</v>
      </c>
      <c r="K16" s="55">
        <f>SUM(feb!H16 + mrt!K16 + apr!K16+ mei!L16+ jun!J16+ jul!M16+aug!K16+  J16)</f>
        <v>1</v>
      </c>
      <c r="L16" s="56">
        <f t="shared" ref="L16" si="3">SUM(B16:I16)</f>
        <v>96</v>
      </c>
      <c r="M16" s="57">
        <f>SUM(feb!J16 + mrt!M16 + apr!M16+ mei!N16+ jun!L16+ jul!O16+aug!M16+  L16)</f>
        <v>96</v>
      </c>
    </row>
    <row r="17" spans="1:13" x14ac:dyDescent="0.2">
      <c r="A17" s="11" t="s">
        <v>132</v>
      </c>
      <c r="B17" s="52">
        <v>122</v>
      </c>
      <c r="C17" s="52"/>
      <c r="D17" s="74">
        <v>96</v>
      </c>
      <c r="E17" s="52">
        <v>61</v>
      </c>
      <c r="F17" s="52"/>
      <c r="G17" s="52">
        <v>65</v>
      </c>
      <c r="H17" s="52">
        <v>82</v>
      </c>
      <c r="I17" s="52"/>
      <c r="J17" s="59">
        <v>4</v>
      </c>
      <c r="K17" s="55">
        <f>SUM(feb!H17 + mrt!K17 + apr!K17+ mei!L17+ jun!J17+ jul!M17+aug!K17+  J17)</f>
        <v>27</v>
      </c>
      <c r="L17" s="56">
        <f t="shared" si="2"/>
        <v>426</v>
      </c>
      <c r="M17" s="57">
        <f>SUM(feb!J17 + mrt!M17 + apr!M17+ mei!N17+ jun!L17+ jul!O17+aug!M17+  L17)</f>
        <v>3888</v>
      </c>
    </row>
    <row r="18" spans="1:13" x14ac:dyDescent="0.2">
      <c r="A18" s="11" t="s">
        <v>75</v>
      </c>
      <c r="B18" s="52"/>
      <c r="C18" s="52"/>
      <c r="D18" s="52"/>
      <c r="E18" s="52"/>
      <c r="F18" s="52"/>
      <c r="G18" s="52"/>
      <c r="H18" s="52"/>
      <c r="I18" s="52"/>
      <c r="J18" s="59">
        <f t="shared" si="1"/>
        <v>0</v>
      </c>
      <c r="K18" s="55">
        <f>SUM(feb!H18 + mrt!K18 + apr!K18+ mei!L18+ jun!J18+ jul!M18+aug!K18+  J18)</f>
        <v>7</v>
      </c>
      <c r="L18" s="56">
        <f t="shared" si="2"/>
        <v>0</v>
      </c>
      <c r="M18" s="57">
        <f>SUM(feb!J18 + mrt!M18 + apr!M18+ mei!N18+ jun!L18+ jul!O18+aug!M18+  L18)</f>
        <v>706</v>
      </c>
    </row>
    <row r="19" spans="1:13" x14ac:dyDescent="0.2">
      <c r="A19" s="11" t="s">
        <v>108</v>
      </c>
      <c r="B19" s="52"/>
      <c r="C19" s="52"/>
      <c r="D19" s="52"/>
      <c r="E19" s="52"/>
      <c r="F19" s="52"/>
      <c r="G19" s="52"/>
      <c r="H19" s="52"/>
      <c r="I19" s="52"/>
      <c r="J19" s="59">
        <f t="shared" si="1"/>
        <v>0</v>
      </c>
      <c r="K19" s="55">
        <f>SUM(feb!H19 + mrt!K19 + apr!K19+ mei!L19+ jun!J19+ jul!M19+aug!K19+  J19)</f>
        <v>4</v>
      </c>
      <c r="L19" s="56">
        <f t="shared" si="0"/>
        <v>0</v>
      </c>
      <c r="M19" s="57">
        <f>SUM(feb!J19 + mrt!M19 + apr!M19+ mei!N19+ jun!L19+ jul!O19+aug!M19+  L19)</f>
        <v>536</v>
      </c>
    </row>
    <row r="20" spans="1:13" x14ac:dyDescent="0.2">
      <c r="A20" s="11" t="s">
        <v>6</v>
      </c>
      <c r="B20" s="52"/>
      <c r="C20" s="52"/>
      <c r="D20" s="52"/>
      <c r="E20" s="52"/>
      <c r="F20" s="52"/>
      <c r="G20" s="52"/>
      <c r="H20" s="52">
        <v>82</v>
      </c>
      <c r="I20" s="52"/>
      <c r="J20" s="59">
        <v>1</v>
      </c>
      <c r="K20" s="55">
        <f>SUM(feb!H20 + mrt!K20 + apr!K20+ mei!L20+ jun!J20+ jul!M20+aug!K20+  J20)</f>
        <v>1</v>
      </c>
      <c r="L20" s="56">
        <f t="shared" si="0"/>
        <v>82</v>
      </c>
      <c r="M20" s="57">
        <f>SUM(feb!J20 + mrt!M20 + apr!M20+ mei!N20+ jun!L20+ jul!O20+aug!M20+  L20)</f>
        <v>82</v>
      </c>
    </row>
    <row r="21" spans="1:13" x14ac:dyDescent="0.2">
      <c r="A21" s="11" t="s">
        <v>81</v>
      </c>
      <c r="B21" s="52"/>
      <c r="C21" s="52"/>
      <c r="D21" s="52"/>
      <c r="E21" s="52"/>
      <c r="F21" s="52"/>
      <c r="G21" s="52"/>
      <c r="H21" s="52"/>
      <c r="I21" s="52"/>
      <c r="J21" s="59">
        <f t="shared" si="1"/>
        <v>0</v>
      </c>
      <c r="K21" s="55">
        <f>SUM(feb!H21 + mrt!K21 + apr!K21+ mei!L21+ jun!J21+ jul!M21+aug!K21+  J21)</f>
        <v>0</v>
      </c>
      <c r="L21" s="56">
        <f t="shared" si="0"/>
        <v>0</v>
      </c>
      <c r="M21" s="57">
        <f>SUM(feb!J21 + mrt!M21 + apr!M21+ mei!N21+ jun!L21+ jul!O21+aug!M21+  L21)</f>
        <v>56.5</v>
      </c>
    </row>
    <row r="22" spans="1:13" x14ac:dyDescent="0.2">
      <c r="A22" s="11" t="s">
        <v>93</v>
      </c>
      <c r="B22" s="52"/>
      <c r="C22" s="52"/>
      <c r="D22" s="52"/>
      <c r="E22" s="52"/>
      <c r="F22" s="52"/>
      <c r="G22" s="52"/>
      <c r="H22" s="52"/>
      <c r="I22" s="52"/>
      <c r="J22" s="59">
        <f t="shared" si="1"/>
        <v>0</v>
      </c>
      <c r="K22" s="55">
        <f>SUM(feb!H22 + mrt!K22 + apr!K22+ mei!L22+ jun!J22+ jul!M22+aug!K22+  J22)</f>
        <v>11</v>
      </c>
      <c r="L22" s="56">
        <f t="shared" si="0"/>
        <v>0</v>
      </c>
      <c r="M22" s="57">
        <f>SUM(feb!J22 + mrt!M22 + apr!M22+ mei!N22+ jun!L22+ jul!O22+aug!M22+  L22)</f>
        <v>1814</v>
      </c>
    </row>
    <row r="23" spans="1:13" x14ac:dyDescent="0.2">
      <c r="A23" s="11" t="s">
        <v>7</v>
      </c>
      <c r="B23" s="52"/>
      <c r="C23" s="52"/>
      <c r="D23" s="52"/>
      <c r="E23" s="52"/>
      <c r="F23" s="52"/>
      <c r="G23" s="52">
        <v>70</v>
      </c>
      <c r="H23" s="52"/>
      <c r="I23" s="52"/>
      <c r="J23" s="59">
        <f t="shared" si="1"/>
        <v>1</v>
      </c>
      <c r="K23" s="55">
        <f>SUM(feb!H23 + mrt!K23 + apr!K23+ mei!L23+ jun!J23+ jul!M23+aug!K23+  J23)</f>
        <v>27</v>
      </c>
      <c r="L23" s="56">
        <f t="shared" si="0"/>
        <v>70</v>
      </c>
      <c r="M23" s="57">
        <f>SUM(feb!J23 + mrt!M23 + apr!M23+ mei!N23+ jun!L23+ jul!O23+aug!M23+  L23)</f>
        <v>4303</v>
      </c>
    </row>
    <row r="24" spans="1:13" x14ac:dyDescent="0.2">
      <c r="A24" s="11" t="s">
        <v>98</v>
      </c>
      <c r="B24" s="52"/>
      <c r="C24" s="52"/>
      <c r="D24" s="52"/>
      <c r="E24" s="52"/>
      <c r="F24" s="52"/>
      <c r="G24" s="52"/>
      <c r="H24" s="52"/>
      <c r="I24" s="52"/>
      <c r="J24" s="59">
        <f t="shared" si="1"/>
        <v>0</v>
      </c>
      <c r="K24" s="55">
        <f>SUM(feb!H24 + mrt!K24 + apr!K24+ mei!L24+ jun!J24+ jul!M24+aug!K24+  J24)</f>
        <v>0</v>
      </c>
      <c r="L24" s="56">
        <f t="shared" si="0"/>
        <v>0</v>
      </c>
      <c r="M24" s="57">
        <f>SUM(feb!J24 + mrt!M24 + apr!M24+ mei!N24+ jun!L24+ jul!O24+aug!M24+  L24)</f>
        <v>0</v>
      </c>
    </row>
    <row r="25" spans="1:13" x14ac:dyDescent="0.2">
      <c r="A25" s="11" t="s">
        <v>30</v>
      </c>
      <c r="B25" s="52"/>
      <c r="C25" s="52"/>
      <c r="D25" s="52"/>
      <c r="E25" s="52"/>
      <c r="F25" s="52"/>
      <c r="G25" s="52"/>
      <c r="H25" s="52"/>
      <c r="I25" s="52"/>
      <c r="J25" s="59">
        <f t="shared" si="1"/>
        <v>0</v>
      </c>
      <c r="K25" s="55">
        <f>SUM(feb!H25 + mrt!K25 + apr!K25+ mei!L25+ jun!J25+ jul!M25+aug!K25+  J25)</f>
        <v>0</v>
      </c>
      <c r="L25" s="56">
        <f t="shared" si="0"/>
        <v>0</v>
      </c>
      <c r="M25" s="57">
        <f>SUM(feb!J25 + mrt!M25 + apr!M25+ mei!N25+ jun!L25+ jul!O25+aug!M25+  L25)</f>
        <v>0</v>
      </c>
    </row>
    <row r="26" spans="1:13" x14ac:dyDescent="0.2">
      <c r="A26" s="11" t="s">
        <v>114</v>
      </c>
      <c r="B26" s="52"/>
      <c r="C26" s="52"/>
      <c r="D26" s="74">
        <v>96</v>
      </c>
      <c r="E26" s="52">
        <v>61</v>
      </c>
      <c r="F26" s="52">
        <v>81</v>
      </c>
      <c r="G26" s="52">
        <v>65</v>
      </c>
      <c r="H26" s="52">
        <v>82</v>
      </c>
      <c r="I26" s="52">
        <v>61</v>
      </c>
      <c r="J26" s="59">
        <v>5</v>
      </c>
      <c r="K26" s="55">
        <f>SUM(feb!H26 + mrt!K26 + apr!K26+ mei!L26+ jun!J26+ jul!M26+aug!K26+  J26)</f>
        <v>32</v>
      </c>
      <c r="L26" s="56">
        <f t="shared" si="0"/>
        <v>446</v>
      </c>
      <c r="M26" s="57">
        <f>SUM(feb!J26 + mrt!M26 + apr!M26+ mei!N26+ jun!L26+ jul!O26+aug!M26+  L26)</f>
        <v>4560</v>
      </c>
    </row>
    <row r="27" spans="1:13" x14ac:dyDescent="0.2">
      <c r="A27" s="11" t="s">
        <v>76</v>
      </c>
      <c r="B27" s="52"/>
      <c r="C27" s="52"/>
      <c r="D27" s="52"/>
      <c r="E27" s="52">
        <v>82</v>
      </c>
      <c r="F27" s="52"/>
      <c r="G27" s="52"/>
      <c r="H27" s="52"/>
      <c r="I27" s="52">
        <v>72</v>
      </c>
      <c r="J27" s="59">
        <f t="shared" si="1"/>
        <v>2</v>
      </c>
      <c r="K27" s="55">
        <f>SUM(feb!H27 + mrt!K27 + apr!K27+ mei!L27+ jun!J27+ jul!M27+aug!K27+  J27)</f>
        <v>12</v>
      </c>
      <c r="L27" s="56">
        <f t="shared" si="0"/>
        <v>154</v>
      </c>
      <c r="M27" s="57">
        <f>SUM(feb!J27 + mrt!M27 + apr!M27+ mei!N27+ jun!L27+ jul!O27+aug!M27+  L27)</f>
        <v>947</v>
      </c>
    </row>
    <row r="28" spans="1:13" x14ac:dyDescent="0.2">
      <c r="A28" s="11" t="s">
        <v>77</v>
      </c>
      <c r="B28" s="52">
        <v>124</v>
      </c>
      <c r="C28" s="52"/>
      <c r="D28" s="74">
        <v>96</v>
      </c>
      <c r="E28" s="52">
        <v>61</v>
      </c>
      <c r="F28" s="52"/>
      <c r="G28" s="52"/>
      <c r="H28" s="52"/>
      <c r="I28" s="52">
        <v>61</v>
      </c>
      <c r="J28" s="59">
        <v>3</v>
      </c>
      <c r="K28" s="55">
        <f>SUM(feb!H28 + mrt!K28 + apr!K28+ mei!L28+ jun!J28+ jul!M28+aug!K28+  J28)</f>
        <v>24</v>
      </c>
      <c r="L28" s="56">
        <f t="shared" si="0"/>
        <v>342</v>
      </c>
      <c r="M28" s="57">
        <f>SUM(feb!J28 + mrt!M28 + apr!M28+ mei!N28+ jun!L28+ jul!O28+aug!M28+  L28)</f>
        <v>3513</v>
      </c>
    </row>
    <row r="29" spans="1:13" x14ac:dyDescent="0.2">
      <c r="A29" s="11" t="s">
        <v>8</v>
      </c>
      <c r="B29" s="52">
        <v>85</v>
      </c>
      <c r="C29" s="52"/>
      <c r="D29" s="74">
        <v>96</v>
      </c>
      <c r="E29" s="52">
        <v>61</v>
      </c>
      <c r="F29" s="52">
        <v>81</v>
      </c>
      <c r="G29" s="52">
        <v>65</v>
      </c>
      <c r="H29" s="52">
        <v>82</v>
      </c>
      <c r="I29" s="52">
        <v>61</v>
      </c>
      <c r="J29" s="59">
        <v>5</v>
      </c>
      <c r="K29" s="55">
        <f>SUM(feb!H29 + mrt!K29 + apr!K29+ mei!L29+ jun!J29+ jul!M29+aug!K29+  J29)</f>
        <v>29</v>
      </c>
      <c r="L29" s="56">
        <f t="shared" si="0"/>
        <v>531</v>
      </c>
      <c r="M29" s="57">
        <f>SUM(feb!J29 + mrt!M29 + apr!M29+ mei!N29+ jun!L29+ jul!O29+aug!M29+  L29)</f>
        <v>4068</v>
      </c>
    </row>
    <row r="30" spans="1:13" x14ac:dyDescent="0.2">
      <c r="A30" s="11" t="s">
        <v>9</v>
      </c>
      <c r="B30" s="52"/>
      <c r="C30" s="52"/>
      <c r="D30" s="52">
        <v>65</v>
      </c>
      <c r="E30" s="52">
        <v>55</v>
      </c>
      <c r="F30" s="52">
        <v>55</v>
      </c>
      <c r="G30" s="52">
        <v>60</v>
      </c>
      <c r="H30" s="52"/>
      <c r="I30" s="52"/>
      <c r="J30" s="59">
        <f t="shared" si="1"/>
        <v>2</v>
      </c>
      <c r="K30" s="55">
        <f>SUM(feb!H30 + mrt!K30 + apr!K30+ mei!L30+ jun!J30+ jul!M30+aug!K30+  J30)</f>
        <v>11</v>
      </c>
      <c r="L30" s="56">
        <f t="shared" ref="L30:L54" si="4">SUM(B30:I30)</f>
        <v>235</v>
      </c>
      <c r="M30" s="57">
        <f>SUM(feb!J30 + mrt!M30 + apr!M30+ mei!N30+ jun!L30+ jul!O30+aug!M30+  L30)</f>
        <v>1136</v>
      </c>
    </row>
    <row r="31" spans="1:13" x14ac:dyDescent="0.2">
      <c r="A31" s="11" t="s">
        <v>159</v>
      </c>
      <c r="B31" s="52"/>
      <c r="C31" s="52"/>
      <c r="D31" s="52"/>
      <c r="E31" s="52">
        <v>55</v>
      </c>
      <c r="F31" s="52"/>
      <c r="G31" s="52"/>
      <c r="H31" s="52"/>
      <c r="I31" s="52"/>
      <c r="J31" s="59">
        <f t="shared" ref="J31" si="5">COUNT(C31,E31,G31,I31)</f>
        <v>1</v>
      </c>
      <c r="K31" s="55">
        <f>SUM(feb!H31 + mrt!K31 + apr!K31+ mei!L31+ jun!J31+ jul!M31+aug!K31+  J31)</f>
        <v>9</v>
      </c>
      <c r="L31" s="56">
        <f t="shared" ref="L31" si="6">SUM(B31:I31)</f>
        <v>55</v>
      </c>
      <c r="M31" s="57">
        <f>SUM(feb!J31 + mrt!M31 + apr!M31+ mei!N31+ jun!L31+ jul!O31+aug!M31+  L31)</f>
        <v>819</v>
      </c>
    </row>
    <row r="32" spans="1:13" x14ac:dyDescent="0.2">
      <c r="A32" s="11" t="s">
        <v>10</v>
      </c>
      <c r="B32" s="52"/>
      <c r="C32" s="52"/>
      <c r="D32" s="74">
        <v>142</v>
      </c>
      <c r="E32" s="52">
        <v>82</v>
      </c>
      <c r="F32" s="52">
        <v>112</v>
      </c>
      <c r="G32" s="52">
        <v>70</v>
      </c>
      <c r="H32" s="52">
        <v>81</v>
      </c>
      <c r="I32" s="52">
        <v>72</v>
      </c>
      <c r="J32" s="59">
        <v>5</v>
      </c>
      <c r="K32" s="55">
        <f>SUM(feb!H32 + mrt!K32 + apr!K32+ mei!L32+ jun!J32+ jul!M32+aug!K32+  J32)</f>
        <v>31</v>
      </c>
      <c r="L32" s="56">
        <f t="shared" ref="L32:L36" si="7">SUM(B32:I32)</f>
        <v>559</v>
      </c>
      <c r="M32" s="57">
        <f>SUM(feb!J32 + mrt!M32 + apr!M32+ mei!N32+ jun!L32+ jul!O32+aug!M32+  L32)</f>
        <v>5368</v>
      </c>
    </row>
    <row r="33" spans="1:13" x14ac:dyDescent="0.2">
      <c r="A33" s="11" t="s">
        <v>117</v>
      </c>
      <c r="B33" s="52"/>
      <c r="C33" s="52"/>
      <c r="D33" s="52"/>
      <c r="E33" s="52">
        <v>82</v>
      </c>
      <c r="F33" s="52"/>
      <c r="G33" s="52">
        <v>69</v>
      </c>
      <c r="H33" s="52">
        <v>115</v>
      </c>
      <c r="I33" s="52">
        <v>81</v>
      </c>
      <c r="J33" s="59">
        <v>3</v>
      </c>
      <c r="K33" s="55">
        <f>SUM(feb!H33 + mrt!K33 + apr!K33+ mei!L33+ jun!J33+ jul!M33+aug!K33+  J33)</f>
        <v>14</v>
      </c>
      <c r="L33" s="56">
        <f t="shared" si="7"/>
        <v>347</v>
      </c>
      <c r="M33" s="57">
        <f>SUM(feb!J33 + mrt!M33 + apr!M33+ mei!N33+ jun!L33+ jul!O33+aug!M33+  L33)</f>
        <v>1816</v>
      </c>
    </row>
    <row r="34" spans="1:13" x14ac:dyDescent="0.2">
      <c r="A34" s="22" t="s">
        <v>90</v>
      </c>
      <c r="B34" s="52"/>
      <c r="C34" s="52"/>
      <c r="D34" s="52"/>
      <c r="E34" s="52">
        <v>82</v>
      </c>
      <c r="F34" s="52"/>
      <c r="G34" s="52"/>
      <c r="H34" s="52">
        <v>81</v>
      </c>
      <c r="I34" s="52"/>
      <c r="J34" s="59">
        <v>2</v>
      </c>
      <c r="K34" s="55">
        <f>SUM(feb!H34 + mrt!K34 + apr!K34+ mei!L34+ jun!J34+ jul!M34+aug!K34+  J34)</f>
        <v>20</v>
      </c>
      <c r="L34" s="56">
        <f t="shared" si="7"/>
        <v>163</v>
      </c>
      <c r="M34" s="57">
        <f>SUM(feb!J34 + mrt!M34 + apr!M34+ mei!N34+ jun!L34+ jul!O34+aug!M34+  L34)</f>
        <v>2664</v>
      </c>
    </row>
    <row r="35" spans="1:13" x14ac:dyDescent="0.2">
      <c r="A35" s="22" t="s">
        <v>107</v>
      </c>
      <c r="B35" s="52"/>
      <c r="C35" s="52"/>
      <c r="D35" s="52"/>
      <c r="E35" s="52"/>
      <c r="F35" s="52"/>
      <c r="G35" s="52">
        <v>60</v>
      </c>
      <c r="H35" s="52">
        <v>82</v>
      </c>
      <c r="I35" s="52"/>
      <c r="J35" s="59">
        <v>2</v>
      </c>
      <c r="K35" s="55">
        <f>SUM(feb!H35 + mrt!K35 + apr!K35+ mei!L35+ jun!J35+ jul!M35+aug!K35+  J35)</f>
        <v>7</v>
      </c>
      <c r="L35" s="56">
        <f t="shared" si="7"/>
        <v>142</v>
      </c>
      <c r="M35" s="57">
        <f>SUM(feb!J35 + mrt!M35 + apr!M35+ mei!N35+ jun!L35+ jul!O35+aug!M35+  L35)</f>
        <v>678</v>
      </c>
    </row>
    <row r="36" spans="1:13" x14ac:dyDescent="0.2">
      <c r="A36" s="22" t="s">
        <v>109</v>
      </c>
      <c r="B36" s="52"/>
      <c r="C36" s="52"/>
      <c r="D36" s="52"/>
      <c r="E36" s="52">
        <v>82</v>
      </c>
      <c r="F36" s="52"/>
      <c r="G36" s="52"/>
      <c r="H36" s="52"/>
      <c r="I36" s="52"/>
      <c r="J36" s="59">
        <f t="shared" si="1"/>
        <v>1</v>
      </c>
      <c r="K36" s="55">
        <f>SUM(feb!H36 + mrt!K36 + apr!K36+ mei!L36+ jun!J36+ jul!M36+aug!K36+  J36)</f>
        <v>11</v>
      </c>
      <c r="L36" s="56">
        <f t="shared" si="7"/>
        <v>82</v>
      </c>
      <c r="M36" s="57">
        <f>SUM(feb!J36 + mrt!M36 + apr!M36+ mei!N36+ jun!L36+ jul!O36+aug!M36+  L36)</f>
        <v>1357</v>
      </c>
    </row>
    <row r="37" spans="1:13" x14ac:dyDescent="0.2">
      <c r="A37" s="22" t="s">
        <v>119</v>
      </c>
      <c r="B37" s="52"/>
      <c r="C37" s="52"/>
      <c r="D37" s="52">
        <v>115</v>
      </c>
      <c r="E37" s="52"/>
      <c r="F37" s="52"/>
      <c r="G37" s="52"/>
      <c r="H37" s="52">
        <v>115</v>
      </c>
      <c r="I37" s="52"/>
      <c r="J37" s="59">
        <v>1</v>
      </c>
      <c r="K37" s="55">
        <f>SUM(feb!H37 + mrt!K37 + apr!K37+ mei!L37+ jun!J37+ jul!M37+aug!K37+  J37)</f>
        <v>9</v>
      </c>
      <c r="L37" s="56">
        <f t="shared" ref="L37:L40" si="8">SUM(B37:I37)</f>
        <v>230</v>
      </c>
      <c r="M37" s="57">
        <f>SUM(feb!J37 + mrt!M37 + apr!M37+ mei!N37+ jun!L37+ jul!O37+aug!M37+  L37)</f>
        <v>2686</v>
      </c>
    </row>
    <row r="38" spans="1:13" x14ac:dyDescent="0.2">
      <c r="A38" s="22" t="s">
        <v>131</v>
      </c>
      <c r="B38" s="52"/>
      <c r="C38" s="52"/>
      <c r="D38" s="52"/>
      <c r="E38" s="52"/>
      <c r="F38" s="52"/>
      <c r="G38" s="52"/>
      <c r="H38" s="52"/>
      <c r="I38" s="52"/>
      <c r="J38" s="59">
        <f t="shared" si="1"/>
        <v>0</v>
      </c>
      <c r="K38" s="55">
        <f>SUM(feb!H38 + mrt!K38 + apr!K38+ mei!L38+ jun!J38+ jul!M38+aug!K38+  J38)</f>
        <v>13</v>
      </c>
      <c r="L38" s="56">
        <f t="shared" si="8"/>
        <v>0</v>
      </c>
      <c r="M38" s="57">
        <f>SUM(feb!J38 + mrt!M38 + apr!M38+ mei!N38+ jun!L38+ jul!O38+aug!M38+  L38)</f>
        <v>1647</v>
      </c>
    </row>
    <row r="39" spans="1:13" x14ac:dyDescent="0.2">
      <c r="A39" s="22" t="s">
        <v>82</v>
      </c>
      <c r="B39" s="52"/>
      <c r="C39" s="52"/>
      <c r="D39" s="52"/>
      <c r="E39" s="52"/>
      <c r="F39" s="52"/>
      <c r="G39" s="52"/>
      <c r="H39" s="52"/>
      <c r="I39" s="52"/>
      <c r="J39" s="59">
        <f t="shared" si="1"/>
        <v>0</v>
      </c>
      <c r="K39" s="55">
        <f>SUM(feb!H39 + mrt!K39 + apr!K39+ mei!L39+ jun!J39+ jul!M39+aug!K39+  J39)</f>
        <v>0</v>
      </c>
      <c r="L39" s="56">
        <f t="shared" si="8"/>
        <v>0</v>
      </c>
      <c r="M39" s="57">
        <f>SUM(feb!J39 + mrt!M39 + apr!M39+ mei!N39+ jun!L39+ jul!O39+aug!M39+  L39)</f>
        <v>0</v>
      </c>
    </row>
    <row r="40" spans="1:13" x14ac:dyDescent="0.2">
      <c r="A40" s="22" t="s">
        <v>103</v>
      </c>
      <c r="B40" s="52">
        <v>124</v>
      </c>
      <c r="C40" s="52"/>
      <c r="D40" s="74">
        <v>142</v>
      </c>
      <c r="E40" s="52"/>
      <c r="F40" s="52"/>
      <c r="G40" s="52"/>
      <c r="H40" s="52"/>
      <c r="I40" s="52">
        <v>72</v>
      </c>
      <c r="J40" s="59">
        <v>2</v>
      </c>
      <c r="K40" s="55">
        <f>SUM(feb!H40 + mrt!K40 + apr!K40+ mei!L40+ jun!J40+ jul!M40+aug!K40+  J40)</f>
        <v>22</v>
      </c>
      <c r="L40" s="56">
        <f t="shared" si="8"/>
        <v>338</v>
      </c>
      <c r="M40" s="57">
        <f>SUM(feb!J40 + mrt!M40 + apr!M40+ mei!N40+ jun!L40+ jul!O40+aug!M40+  L40)</f>
        <v>3356</v>
      </c>
    </row>
    <row r="41" spans="1:13" x14ac:dyDescent="0.2">
      <c r="A41" s="11" t="s">
        <v>11</v>
      </c>
      <c r="B41" s="52"/>
      <c r="C41" s="52"/>
      <c r="D41" s="52"/>
      <c r="E41" s="52"/>
      <c r="F41" s="52"/>
      <c r="G41" s="52"/>
      <c r="H41" s="52"/>
      <c r="I41" s="52"/>
      <c r="J41" s="59">
        <f t="shared" si="1"/>
        <v>0</v>
      </c>
      <c r="K41" s="55">
        <f>SUM(feb!H41 + mrt!K41 + apr!K41+ mei!L41+ jun!J41+ jul!M41+aug!K41+  J41)</f>
        <v>0</v>
      </c>
      <c r="L41" s="56">
        <f t="shared" si="4"/>
        <v>0</v>
      </c>
      <c r="M41" s="57">
        <f>SUM(feb!J41 + mrt!M41 + apr!M41+ mei!N41+ jun!L41+ jul!O41+aug!M41+  L41)</f>
        <v>0</v>
      </c>
    </row>
    <row r="42" spans="1:13" x14ac:dyDescent="0.2">
      <c r="A42" s="11" t="s">
        <v>87</v>
      </c>
      <c r="B42" s="52"/>
      <c r="C42" s="52"/>
      <c r="D42" s="52"/>
      <c r="E42" s="52">
        <v>55</v>
      </c>
      <c r="F42" s="52"/>
      <c r="G42" s="52">
        <v>60</v>
      </c>
      <c r="H42" s="52"/>
      <c r="I42" s="52"/>
      <c r="J42" s="59">
        <f t="shared" si="1"/>
        <v>2</v>
      </c>
      <c r="K42" s="55">
        <f>SUM(feb!H42 + mrt!K42 + apr!K42+ mei!L42+ jun!J42+ jul!M42+aug!K42+  J42)</f>
        <v>18</v>
      </c>
      <c r="L42" s="56">
        <f t="shared" si="4"/>
        <v>115</v>
      </c>
      <c r="M42" s="57">
        <f>SUM(feb!J42 + mrt!M42 + apr!M42+ mei!N42+ jun!L42+ jul!O42+aug!M42+  L42)</f>
        <v>1008</v>
      </c>
    </row>
    <row r="43" spans="1:13" x14ac:dyDescent="0.2">
      <c r="A43" s="11" t="s">
        <v>12</v>
      </c>
      <c r="B43" s="52"/>
      <c r="C43" s="52"/>
      <c r="D43" s="52">
        <v>65</v>
      </c>
      <c r="E43" s="52"/>
      <c r="F43" s="52"/>
      <c r="G43" s="52"/>
      <c r="H43" s="52">
        <v>82</v>
      </c>
      <c r="I43" s="52"/>
      <c r="J43" s="59">
        <v>1</v>
      </c>
      <c r="K43" s="55">
        <f>SUM(feb!H43 + mrt!K43 + apr!K43+ mei!L43+ jun!J43+ jul!M43+aug!K43+  J43)</f>
        <v>7</v>
      </c>
      <c r="L43" s="56">
        <f t="shared" si="4"/>
        <v>147</v>
      </c>
      <c r="M43" s="57">
        <f>SUM(feb!J43 + mrt!M43 + apr!M43+ mei!N43+ jun!L43+ jul!O43+aug!M43+  L43)</f>
        <v>1058</v>
      </c>
    </row>
    <row r="44" spans="1:13" x14ac:dyDescent="0.2">
      <c r="A44" s="11" t="s">
        <v>58</v>
      </c>
      <c r="B44" s="52">
        <v>124</v>
      </c>
      <c r="C44" s="52"/>
      <c r="D44" s="74">
        <v>116</v>
      </c>
      <c r="E44" s="52"/>
      <c r="F44" s="74">
        <v>76</v>
      </c>
      <c r="G44" s="52"/>
      <c r="H44" s="52">
        <v>82</v>
      </c>
      <c r="I44" s="52"/>
      <c r="J44" s="59">
        <v>3</v>
      </c>
      <c r="K44" s="55">
        <f>SUM(feb!H44 + mrt!K44 + apr!K44+ mei!L44+ jun!J44+ jul!M44+aug!K44+  J44)</f>
        <v>26</v>
      </c>
      <c r="L44" s="56">
        <f t="shared" ref="L44:L47" si="9">SUM(B44:I44)</f>
        <v>398</v>
      </c>
      <c r="M44" s="57">
        <f>SUM(feb!J44 + mrt!M44 + apr!M44+ mei!N44+ jun!L44+ jul!O44+aug!M44+  L44)</f>
        <v>3582</v>
      </c>
    </row>
    <row r="45" spans="1:13" x14ac:dyDescent="0.2">
      <c r="A45" s="11" t="s">
        <v>129</v>
      </c>
      <c r="B45" s="52"/>
      <c r="C45" s="52"/>
      <c r="D45" s="74">
        <v>96</v>
      </c>
      <c r="E45" s="52"/>
      <c r="F45" s="52"/>
      <c r="G45" s="52"/>
      <c r="H45" s="52">
        <v>82</v>
      </c>
      <c r="I45" s="52"/>
      <c r="J45" s="59">
        <v>2</v>
      </c>
      <c r="K45" s="55">
        <f>SUM(feb!H45 + mrt!K45 + apr!K45+ mei!L45+ jun!J45+ jul!M45+aug!K45+  J45)</f>
        <v>12</v>
      </c>
      <c r="L45" s="56">
        <f t="shared" si="9"/>
        <v>178</v>
      </c>
      <c r="M45" s="57">
        <f>SUM(feb!J45 + mrt!M45 + apr!M45+ mei!N45+ jun!L45+ jul!O45+aug!M45+  L45)</f>
        <v>2622</v>
      </c>
    </row>
    <row r="46" spans="1:13" x14ac:dyDescent="0.2">
      <c r="A46" s="11" t="s">
        <v>91</v>
      </c>
      <c r="B46" s="52"/>
      <c r="C46" s="52"/>
      <c r="D46" s="52">
        <v>115</v>
      </c>
      <c r="E46" s="52"/>
      <c r="F46" s="52"/>
      <c r="G46" s="52">
        <v>69</v>
      </c>
      <c r="H46" s="74">
        <v>109</v>
      </c>
      <c r="I46" s="52">
        <v>87</v>
      </c>
      <c r="J46" s="59">
        <v>3</v>
      </c>
      <c r="K46" s="55">
        <f>SUM(feb!H46 + mrt!K46 + apr!K46+ mei!L46+ jun!J46+ jul!M46+aug!K46+  J46)</f>
        <v>15</v>
      </c>
      <c r="L46" s="56">
        <f t="shared" si="9"/>
        <v>380</v>
      </c>
      <c r="M46" s="57">
        <f>SUM(feb!J46 + mrt!M46 + apr!M46+ mei!N46+ jun!L46+ jul!O46+aug!M46+  L46)</f>
        <v>2940</v>
      </c>
    </row>
    <row r="47" spans="1:13" x14ac:dyDescent="0.2">
      <c r="A47" s="11" t="s">
        <v>130</v>
      </c>
      <c r="B47" s="52"/>
      <c r="C47" s="52"/>
      <c r="D47" s="52"/>
      <c r="E47" s="52"/>
      <c r="F47" s="52"/>
      <c r="G47" s="52"/>
      <c r="H47" s="52"/>
      <c r="I47" s="52"/>
      <c r="J47" s="59">
        <f t="shared" si="1"/>
        <v>0</v>
      </c>
      <c r="K47" s="55">
        <f>SUM(feb!H47 + mrt!K47 + apr!K47+ mei!L47+ jun!J47+ jul!M47+aug!K47+  J47)</f>
        <v>0</v>
      </c>
      <c r="L47" s="56">
        <f t="shared" si="9"/>
        <v>0</v>
      </c>
      <c r="M47" s="57">
        <f>SUM(feb!J47 + mrt!M47 + apr!M47+ mei!N47+ jun!L47+ jul!O47+aug!M47+  L47)</f>
        <v>0</v>
      </c>
    </row>
    <row r="48" spans="1:13" x14ac:dyDescent="0.2">
      <c r="A48" s="11" t="s">
        <v>29</v>
      </c>
      <c r="B48" s="52"/>
      <c r="C48" s="52"/>
      <c r="D48" s="52"/>
      <c r="E48" s="52"/>
      <c r="F48" s="52"/>
      <c r="G48" s="52"/>
      <c r="H48" s="52"/>
      <c r="I48" s="52"/>
      <c r="J48" s="59">
        <f t="shared" si="1"/>
        <v>0</v>
      </c>
      <c r="K48" s="55">
        <f>SUM(feb!H48 + mrt!K48 + apr!K48+ mei!L48+ jun!J48+ jul!M48+aug!K48+  J48)</f>
        <v>4</v>
      </c>
      <c r="L48" s="56">
        <f t="shared" si="4"/>
        <v>0</v>
      </c>
      <c r="M48" s="57">
        <f>SUM(feb!J48 + mrt!M48 + apr!M48+ mei!N48+ jun!L48+ jul!O48+aug!M48+  L48)</f>
        <v>632</v>
      </c>
    </row>
    <row r="49" spans="1:13" x14ac:dyDescent="0.2">
      <c r="A49" s="11" t="s">
        <v>73</v>
      </c>
      <c r="B49" s="52"/>
      <c r="C49" s="52"/>
      <c r="D49" s="52"/>
      <c r="E49" s="52"/>
      <c r="F49" s="52"/>
      <c r="G49" s="52"/>
      <c r="H49" s="52"/>
      <c r="I49" s="52"/>
      <c r="J49" s="59">
        <f t="shared" si="1"/>
        <v>0</v>
      </c>
      <c r="K49" s="55">
        <f>SUM(feb!H49 + mrt!K49 + apr!K49+ mei!L49+ jun!J49+ jul!M49+aug!K49+  J49)</f>
        <v>0</v>
      </c>
      <c r="L49" s="56">
        <f t="shared" si="4"/>
        <v>0</v>
      </c>
      <c r="M49" s="57">
        <f>SUM(feb!J49 + mrt!M49 + apr!M49+ mei!N49+ jun!L49+ jul!O49+aug!M49+  L49)</f>
        <v>0</v>
      </c>
    </row>
    <row r="50" spans="1:13" x14ac:dyDescent="0.2">
      <c r="A50" s="11" t="s">
        <v>13</v>
      </c>
      <c r="B50" s="52"/>
      <c r="C50" s="52"/>
      <c r="D50" s="52"/>
      <c r="E50" s="52"/>
      <c r="F50" s="52"/>
      <c r="G50" s="52"/>
      <c r="H50" s="52"/>
      <c r="I50" s="52"/>
      <c r="J50" s="59">
        <f t="shared" si="1"/>
        <v>0</v>
      </c>
      <c r="K50" s="55">
        <f>SUM(feb!H50 + mrt!K50 + apr!K50+ mei!L50+ jun!J50+ jul!M50+aug!K50+  J50)</f>
        <v>0</v>
      </c>
      <c r="L50" s="56">
        <f t="shared" si="4"/>
        <v>0</v>
      </c>
      <c r="M50" s="57">
        <f>SUM(feb!J50 + mrt!M50 + apr!M50+ mei!N50+ jun!L50+ jul!O50+aug!M50+  L50)</f>
        <v>0</v>
      </c>
    </row>
    <row r="51" spans="1:13" x14ac:dyDescent="0.2">
      <c r="A51" s="11" t="s">
        <v>89</v>
      </c>
      <c r="B51" s="52"/>
      <c r="C51" s="52"/>
      <c r="D51" s="52"/>
      <c r="E51" s="52"/>
      <c r="F51" s="52"/>
      <c r="G51" s="52"/>
      <c r="H51" s="52"/>
      <c r="I51" s="52"/>
      <c r="J51" s="59">
        <f t="shared" si="1"/>
        <v>0</v>
      </c>
      <c r="K51" s="55">
        <f>SUM(feb!H51 + mrt!K51 + apr!K51+ mei!L51+ jun!J51+ jul!M51+aug!K51+  J51)</f>
        <v>21</v>
      </c>
      <c r="L51" s="56">
        <f t="shared" si="4"/>
        <v>0</v>
      </c>
      <c r="M51" s="57">
        <f>SUM(feb!J51 + mrt!M51 + apr!M51+ mei!N51+ jun!L51+ jul!O51+aug!M51+  L51)</f>
        <v>2968</v>
      </c>
    </row>
    <row r="52" spans="1:13" x14ac:dyDescent="0.2">
      <c r="A52" s="11" t="s">
        <v>14</v>
      </c>
      <c r="B52" s="52">
        <v>122</v>
      </c>
      <c r="C52" s="52"/>
      <c r="D52" s="52"/>
      <c r="E52" s="52">
        <v>82</v>
      </c>
      <c r="F52" s="52"/>
      <c r="G52" s="52">
        <v>70</v>
      </c>
      <c r="H52" s="52"/>
      <c r="I52" s="52">
        <v>72</v>
      </c>
      <c r="J52" s="59">
        <f t="shared" si="1"/>
        <v>3</v>
      </c>
      <c r="K52" s="55">
        <f>SUM(feb!H52 + mrt!K52 + apr!K52+ mei!L52+ jun!J52+ jul!M52+aug!K52+  J52)</f>
        <v>29</v>
      </c>
      <c r="L52" s="56">
        <f t="shared" si="4"/>
        <v>346</v>
      </c>
      <c r="M52" s="57">
        <f>SUM(feb!J52 + mrt!M52 + apr!M52+ mei!N52+ jun!L52+ jul!O52+aug!M52+  L52)</f>
        <v>4151</v>
      </c>
    </row>
    <row r="53" spans="1:13" x14ac:dyDescent="0.2">
      <c r="A53" s="11" t="s">
        <v>61</v>
      </c>
      <c r="B53" s="52"/>
      <c r="C53" s="52"/>
      <c r="D53" s="52"/>
      <c r="E53" s="52"/>
      <c r="F53" s="52">
        <v>55</v>
      </c>
      <c r="G53" s="52">
        <v>60</v>
      </c>
      <c r="H53" s="52"/>
      <c r="I53" s="52"/>
      <c r="J53" s="59">
        <f t="shared" si="1"/>
        <v>1</v>
      </c>
      <c r="K53" s="55">
        <f>SUM(feb!H53 + mrt!K53 + apr!K53+ mei!L53+ jun!J53+ jul!M53+aug!K53+  J53)</f>
        <v>17</v>
      </c>
      <c r="L53" s="56">
        <f t="shared" si="4"/>
        <v>115</v>
      </c>
      <c r="M53" s="57">
        <f>SUM(feb!J53 + mrt!M53 + apr!M53+ mei!N53+ jun!L53+ jul!O53+aug!M53+  L53)</f>
        <v>1667</v>
      </c>
    </row>
    <row r="54" spans="1:13" x14ac:dyDescent="0.2">
      <c r="A54" s="11" t="s">
        <v>15</v>
      </c>
      <c r="B54" s="52"/>
      <c r="C54" s="52"/>
      <c r="D54" s="52"/>
      <c r="E54" s="52">
        <v>55</v>
      </c>
      <c r="F54" s="52"/>
      <c r="G54" s="52">
        <v>60</v>
      </c>
      <c r="H54" s="52">
        <v>82</v>
      </c>
      <c r="I54" s="52"/>
      <c r="J54" s="59">
        <v>3</v>
      </c>
      <c r="K54" s="55">
        <f>SUM(feb!H54 + mrt!K54 + apr!K54+ mei!L54+ jun!J54+ jul!M54+aug!K54+  J54)</f>
        <v>15</v>
      </c>
      <c r="L54" s="56">
        <f t="shared" si="4"/>
        <v>197</v>
      </c>
      <c r="M54" s="57">
        <f>SUM(feb!J54 + mrt!M54 + apr!M54+ mei!N54+ jun!L54+ jul!O54+aug!M54+  L54)</f>
        <v>870</v>
      </c>
    </row>
    <row r="55" spans="1:13" x14ac:dyDescent="0.2">
      <c r="A55" s="11" t="s">
        <v>16</v>
      </c>
      <c r="B55" s="52"/>
      <c r="C55" s="52"/>
      <c r="D55" s="52"/>
      <c r="E55" s="52"/>
      <c r="F55" s="52"/>
      <c r="G55" s="52"/>
      <c r="H55" s="52"/>
      <c r="I55" s="52"/>
      <c r="J55" s="59">
        <f t="shared" si="1"/>
        <v>0</v>
      </c>
      <c r="K55" s="55">
        <f>SUM(feb!H55 + mrt!K55 + apr!K55+ mei!L55+ jun!J55+ jul!M55+aug!K55+  J55)</f>
        <v>1</v>
      </c>
      <c r="L55" s="56">
        <f t="shared" ref="L55:L88" si="10">SUM(B55:I55)</f>
        <v>0</v>
      </c>
      <c r="M55" s="57">
        <f>SUM(feb!J55 + mrt!M55 + apr!M55+ mei!N55+ jun!L55+ jul!O55+aug!M55+  L55)</f>
        <v>79</v>
      </c>
    </row>
    <row r="56" spans="1:13" x14ac:dyDescent="0.2">
      <c r="A56" s="11" t="s">
        <v>56</v>
      </c>
      <c r="B56" s="52"/>
      <c r="C56" s="52"/>
      <c r="D56" s="52"/>
      <c r="E56" s="52"/>
      <c r="F56" s="52"/>
      <c r="G56" s="52">
        <v>70</v>
      </c>
      <c r="H56" s="52"/>
      <c r="I56" s="52"/>
      <c r="J56" s="59">
        <f t="shared" si="1"/>
        <v>1</v>
      </c>
      <c r="K56" s="55">
        <f>SUM(feb!H56 + mrt!K56 + apr!K56+ mei!L56+ jun!J56+ jul!M56+aug!K56+  J56)</f>
        <v>22</v>
      </c>
      <c r="L56" s="56">
        <f t="shared" si="10"/>
        <v>70</v>
      </c>
      <c r="M56" s="57">
        <f>SUM(feb!J56 + mrt!M56 + apr!M56+ mei!N56+ jun!L56+ jul!O56+aug!M56+  L56)</f>
        <v>2390</v>
      </c>
    </row>
    <row r="57" spans="1:13" x14ac:dyDescent="0.2">
      <c r="A57" s="11" t="s">
        <v>28</v>
      </c>
      <c r="B57" s="52"/>
      <c r="C57" s="52"/>
      <c r="D57" s="52"/>
      <c r="E57" s="52"/>
      <c r="F57" s="52"/>
      <c r="G57" s="52"/>
      <c r="H57" s="52">
        <v>82</v>
      </c>
      <c r="I57" s="52"/>
      <c r="J57" s="59">
        <v>1</v>
      </c>
      <c r="K57" s="55">
        <f>SUM(feb!H57 + mrt!K57 + apr!K57+ mei!L57+ jun!J57+ jul!M57+aug!K57+  J57)</f>
        <v>2</v>
      </c>
      <c r="L57" s="56">
        <f t="shared" si="10"/>
        <v>82</v>
      </c>
      <c r="M57" s="57">
        <f>SUM(feb!J57 + mrt!M57 + apr!M57+ mei!N57+ jun!L57+ jul!O57+aug!M57+  L57)</f>
        <v>177</v>
      </c>
    </row>
    <row r="58" spans="1:13" x14ac:dyDescent="0.2">
      <c r="A58" s="11" t="s">
        <v>96</v>
      </c>
      <c r="B58" s="52"/>
      <c r="C58" s="52"/>
      <c r="D58" s="74">
        <v>96</v>
      </c>
      <c r="E58" s="52"/>
      <c r="F58" s="52"/>
      <c r="G58" s="52"/>
      <c r="H58" s="52">
        <v>82</v>
      </c>
      <c r="I58" s="52"/>
      <c r="J58" s="59">
        <v>2</v>
      </c>
      <c r="K58" s="55">
        <f>SUM(feb!H58 + mrt!K58 + apr!K58+ mei!L58+ jun!J58+ jul!M58+aug!K58+  J58)</f>
        <v>24</v>
      </c>
      <c r="L58" s="56">
        <f t="shared" si="10"/>
        <v>178</v>
      </c>
      <c r="M58" s="57">
        <f>SUM(feb!J58 + mrt!M58 + apr!M58+ mei!N58+ jun!L58+ jul!O58+aug!M58+  L58)</f>
        <v>3153</v>
      </c>
    </row>
    <row r="59" spans="1:13" x14ac:dyDescent="0.2">
      <c r="A59" s="11" t="s">
        <v>78</v>
      </c>
      <c r="B59" s="52"/>
      <c r="C59" s="52"/>
      <c r="D59" s="52"/>
      <c r="E59" s="52"/>
      <c r="F59" s="52"/>
      <c r="G59" s="52"/>
      <c r="H59" s="52"/>
      <c r="I59" s="52"/>
      <c r="J59" s="59">
        <f t="shared" si="1"/>
        <v>0</v>
      </c>
      <c r="K59" s="55">
        <f>SUM(feb!H59 + mrt!K59 + apr!K59+ mei!L59+ jun!J59+ jul!M59+aug!K59+  J59)</f>
        <v>0</v>
      </c>
      <c r="L59" s="56">
        <f t="shared" si="10"/>
        <v>0</v>
      </c>
      <c r="M59" s="57">
        <f>SUM(feb!J59 + mrt!M59 + apr!M59+ mei!N59+ jun!L59+ jul!O59+aug!M59+  L59)</f>
        <v>0</v>
      </c>
    </row>
    <row r="60" spans="1:13" x14ac:dyDescent="0.2">
      <c r="A60" s="11" t="s">
        <v>79</v>
      </c>
      <c r="B60" s="52"/>
      <c r="C60" s="52"/>
      <c r="D60" s="52"/>
      <c r="E60" s="52">
        <v>61</v>
      </c>
      <c r="F60" s="52"/>
      <c r="G60" s="52">
        <v>65</v>
      </c>
      <c r="H60" s="52">
        <v>82</v>
      </c>
      <c r="I60" s="52">
        <v>61</v>
      </c>
      <c r="J60" s="59">
        <v>4</v>
      </c>
      <c r="K60" s="55">
        <f>SUM(feb!H60 + mrt!K60 + apr!K60+ mei!L60+ jun!J60+ jul!M60+aug!K60+  J60)</f>
        <v>18</v>
      </c>
      <c r="L60" s="56">
        <f t="shared" si="10"/>
        <v>269</v>
      </c>
      <c r="M60" s="57">
        <f>SUM(feb!J60 + mrt!M60 + apr!M60+ mei!N60+ jun!L60+ jul!O60+aug!M60+  L60)</f>
        <v>2074</v>
      </c>
    </row>
    <row r="61" spans="1:13" x14ac:dyDescent="0.2">
      <c r="A61" s="11" t="s">
        <v>128</v>
      </c>
      <c r="B61" s="52"/>
      <c r="C61" s="52"/>
      <c r="D61" s="52"/>
      <c r="E61" s="52"/>
      <c r="F61" s="52"/>
      <c r="G61" s="52"/>
      <c r="H61" s="52"/>
      <c r="I61" s="52"/>
      <c r="J61" s="59">
        <f t="shared" si="1"/>
        <v>0</v>
      </c>
      <c r="K61" s="55">
        <f>SUM(feb!H61 + mrt!K61 + apr!K61+ mei!L61+ jun!J61+ jul!M61+aug!K61+  J61)</f>
        <v>0</v>
      </c>
      <c r="L61" s="56">
        <f>SUM(B61:I61)</f>
        <v>0</v>
      </c>
      <c r="M61" s="57">
        <f>SUM(feb!J61 + mrt!M61 + apr!M61+ mei!N61+ jun!L61+ jul!O61+aug!M61+  L61)</f>
        <v>0</v>
      </c>
    </row>
    <row r="62" spans="1:13" x14ac:dyDescent="0.2">
      <c r="A62" s="11" t="s">
        <v>120</v>
      </c>
      <c r="B62" s="52"/>
      <c r="C62" s="52"/>
      <c r="D62" s="52"/>
      <c r="E62" s="52"/>
      <c r="F62" s="52"/>
      <c r="G62" s="52"/>
      <c r="H62" s="52"/>
      <c r="I62" s="52"/>
      <c r="J62" s="59">
        <f t="shared" si="1"/>
        <v>0</v>
      </c>
      <c r="K62" s="55">
        <f>SUM(feb!H62 + mrt!K62 + apr!K62+ mei!L62+ jun!J62+ jul!M62+aug!K62+  J62)</f>
        <v>1</v>
      </c>
      <c r="L62" s="56">
        <f>SUM(B62:I62)</f>
        <v>0</v>
      </c>
      <c r="M62" s="57">
        <f>SUM(feb!J62 + mrt!M62 + apr!M62+ mei!N62+ jun!L62+ jul!O62+aug!M62+  L62)</f>
        <v>114</v>
      </c>
    </row>
    <row r="63" spans="1:13" x14ac:dyDescent="0.2">
      <c r="A63" s="11" t="s">
        <v>65</v>
      </c>
      <c r="B63" s="52"/>
      <c r="C63" s="52"/>
      <c r="D63" s="52"/>
      <c r="E63" s="52"/>
      <c r="F63" s="52"/>
      <c r="G63" s="52"/>
      <c r="H63" s="52"/>
      <c r="I63" s="52"/>
      <c r="J63" s="59">
        <f t="shared" si="1"/>
        <v>0</v>
      </c>
      <c r="K63" s="55">
        <f>SUM(feb!H63 + mrt!K63 + apr!K63+ mei!L63+ jun!J63+ jul!M63+aug!K63+  J63)</f>
        <v>9</v>
      </c>
      <c r="L63" s="56">
        <f t="shared" si="10"/>
        <v>0</v>
      </c>
      <c r="M63" s="57">
        <f>SUM(feb!J63 + mrt!M63 + apr!M63+ mei!N63+ jun!L63+ jul!O63+aug!M63+  L63)</f>
        <v>1819</v>
      </c>
    </row>
    <row r="64" spans="1:13" x14ac:dyDescent="0.2">
      <c r="A64" s="11" t="s">
        <v>59</v>
      </c>
      <c r="B64" s="52">
        <v>124</v>
      </c>
      <c r="C64" s="52"/>
      <c r="D64" s="74">
        <v>96</v>
      </c>
      <c r="E64" s="52">
        <v>61</v>
      </c>
      <c r="F64" s="52">
        <v>81</v>
      </c>
      <c r="G64" s="52">
        <v>65</v>
      </c>
      <c r="H64" s="52">
        <v>82</v>
      </c>
      <c r="I64" s="52">
        <v>61</v>
      </c>
      <c r="J64" s="59">
        <v>5</v>
      </c>
      <c r="K64" s="55">
        <f>SUM(feb!H64 + mrt!K64 + apr!K64+ mei!L64+ jun!J64+ jul!M64+aug!K64+  J64)</f>
        <v>27</v>
      </c>
      <c r="L64" s="56">
        <f t="shared" si="10"/>
        <v>570</v>
      </c>
      <c r="M64" s="57">
        <f>SUM(feb!J64 + mrt!M64 + apr!M64+ mei!N64+ jun!L64+ jul!O64+aug!M64+  L64)</f>
        <v>4381</v>
      </c>
    </row>
    <row r="65" spans="1:13" x14ac:dyDescent="0.2">
      <c r="A65" s="11" t="s">
        <v>80</v>
      </c>
      <c r="B65" s="52"/>
      <c r="C65" s="52"/>
      <c r="D65" s="52"/>
      <c r="E65" s="52"/>
      <c r="F65" s="52"/>
      <c r="G65" s="52"/>
      <c r="H65" s="52"/>
      <c r="I65" s="52"/>
      <c r="J65" s="59">
        <f t="shared" ref="J65:J93" si="11">COUNT(C65,E65,G65,I65)</f>
        <v>0</v>
      </c>
      <c r="K65" s="55">
        <f>SUM(feb!H65 + mrt!K65 + apr!K65+ mei!L65+ jun!J65+ jul!M65+aug!K65+  J65)</f>
        <v>0</v>
      </c>
      <c r="L65" s="56">
        <f t="shared" si="10"/>
        <v>0</v>
      </c>
      <c r="M65" s="57">
        <f>SUM(feb!J65 + mrt!M65 + apr!M65+ mei!N65+ jun!L65+ jul!O65+aug!M65+  L65)</f>
        <v>0</v>
      </c>
    </row>
    <row r="66" spans="1:13" x14ac:dyDescent="0.2">
      <c r="A66" s="11" t="s">
        <v>17</v>
      </c>
      <c r="B66" s="52"/>
      <c r="C66" s="52"/>
      <c r="D66" s="52"/>
      <c r="E66" s="52"/>
      <c r="F66" s="52"/>
      <c r="G66" s="52"/>
      <c r="H66" s="52">
        <v>82</v>
      </c>
      <c r="I66" s="52"/>
      <c r="J66" s="59">
        <v>1</v>
      </c>
      <c r="K66" s="55">
        <f>SUM(feb!H66 + mrt!K66 + apr!K66+ mei!L66+ jun!J66+ jul!M66+aug!K66+  J66)</f>
        <v>1</v>
      </c>
      <c r="L66" s="56">
        <f t="shared" si="10"/>
        <v>82</v>
      </c>
      <c r="M66" s="57">
        <f>SUM(feb!J66 + mrt!M66 + apr!M66+ mei!N66+ jun!L66+ jul!O66+aug!M66+  L66)</f>
        <v>350</v>
      </c>
    </row>
    <row r="67" spans="1:13" x14ac:dyDescent="0.2">
      <c r="A67" s="11" t="s">
        <v>57</v>
      </c>
      <c r="B67" s="52"/>
      <c r="C67" s="52"/>
      <c r="D67" s="52"/>
      <c r="E67" s="52"/>
      <c r="F67" s="52"/>
      <c r="G67" s="52"/>
      <c r="H67" s="52"/>
      <c r="I67" s="52"/>
      <c r="J67" s="59">
        <f t="shared" si="11"/>
        <v>0</v>
      </c>
      <c r="K67" s="55">
        <f>SUM(feb!H67 + mrt!K67 + apr!K67+ mei!L67+ jun!J67+ jul!M67+aug!K67+  J67)</f>
        <v>2</v>
      </c>
      <c r="L67" s="56">
        <f t="shared" si="10"/>
        <v>0</v>
      </c>
      <c r="M67" s="57">
        <f>SUM(feb!J67 + mrt!M67 + apr!M67+ mei!N67+ jun!L67+ jul!O67+aug!M67+  L67)</f>
        <v>111</v>
      </c>
    </row>
    <row r="68" spans="1:13" x14ac:dyDescent="0.2">
      <c r="A68" s="11" t="s">
        <v>70</v>
      </c>
      <c r="B68" s="52"/>
      <c r="C68" s="52"/>
      <c r="D68" s="52"/>
      <c r="E68" s="52"/>
      <c r="F68" s="52"/>
      <c r="G68" s="52"/>
      <c r="H68" s="52"/>
      <c r="I68" s="52"/>
      <c r="J68" s="59">
        <f t="shared" si="11"/>
        <v>0</v>
      </c>
      <c r="K68" s="55">
        <f>SUM(feb!H68 + mrt!K68 + apr!K68+ mei!L68+ jun!J68+ jul!M68+aug!K68+  J68)</f>
        <v>4</v>
      </c>
      <c r="L68" s="56">
        <f t="shared" si="10"/>
        <v>0</v>
      </c>
      <c r="M68" s="57">
        <f>SUM(feb!J68 + mrt!M68 + apr!M68+ mei!N68+ jun!L68+ jul!O68+aug!M68+  L68)</f>
        <v>295</v>
      </c>
    </row>
    <row r="69" spans="1:13" x14ac:dyDescent="0.2">
      <c r="A69" s="11" t="s">
        <v>83</v>
      </c>
      <c r="B69" s="52"/>
      <c r="C69" s="52"/>
      <c r="D69" s="74">
        <v>142</v>
      </c>
      <c r="E69" s="52"/>
      <c r="F69" s="52"/>
      <c r="G69" s="52">
        <v>70</v>
      </c>
      <c r="H69" s="52"/>
      <c r="I69" s="52"/>
      <c r="J69" s="59">
        <v>2</v>
      </c>
      <c r="K69" s="55">
        <f>SUM(feb!H69 + mrt!K69 + apr!K69+ mei!L69+ jun!J69+ jul!M69+aug!K69+  J69)</f>
        <v>23</v>
      </c>
      <c r="L69" s="56">
        <f t="shared" si="10"/>
        <v>212</v>
      </c>
      <c r="M69" s="57">
        <f>SUM(feb!J69 + mrt!M69 + apr!M69+ mei!N69+ jun!L69+ jul!O69+aug!M69+  L69)</f>
        <v>2701</v>
      </c>
    </row>
    <row r="70" spans="1:13" x14ac:dyDescent="0.2">
      <c r="A70" s="11" t="s">
        <v>18</v>
      </c>
      <c r="B70" s="52">
        <v>122</v>
      </c>
      <c r="C70" s="52"/>
      <c r="D70" s="52"/>
      <c r="E70" s="52">
        <v>61</v>
      </c>
      <c r="F70" s="52">
        <v>55</v>
      </c>
      <c r="G70" s="52">
        <v>70</v>
      </c>
      <c r="H70" s="52">
        <v>81</v>
      </c>
      <c r="I70" s="52">
        <v>72</v>
      </c>
      <c r="J70" s="59">
        <v>4</v>
      </c>
      <c r="K70" s="55">
        <f>SUM(feb!H70 + mrt!K70 + apr!K70+ mei!L70+ jun!J70+ jul!M70+aug!K70+  J70)</f>
        <v>24</v>
      </c>
      <c r="L70" s="56">
        <f t="shared" si="10"/>
        <v>461</v>
      </c>
      <c r="M70" s="57">
        <f>SUM(feb!J70 + mrt!M70 + apr!M70+ mei!N70+ jun!L70+ jul!O70+aug!M70+  L70)</f>
        <v>2711</v>
      </c>
    </row>
    <row r="71" spans="1:13" x14ac:dyDescent="0.2">
      <c r="A71" s="11" t="s">
        <v>54</v>
      </c>
      <c r="B71" s="52">
        <v>122</v>
      </c>
      <c r="C71" s="52">
        <v>92</v>
      </c>
      <c r="D71" s="74">
        <v>157</v>
      </c>
      <c r="E71" s="52">
        <v>82</v>
      </c>
      <c r="F71" s="52">
        <v>125</v>
      </c>
      <c r="G71" s="52">
        <v>89</v>
      </c>
      <c r="H71" s="52">
        <v>115</v>
      </c>
      <c r="I71" s="52">
        <v>81</v>
      </c>
      <c r="J71" s="59">
        <v>5</v>
      </c>
      <c r="K71" s="55">
        <f>SUM(feb!H71 + mrt!K71 + apr!K71+ mei!L71+ jun!J71+ jul!M71+aug!K71+  J71)</f>
        <v>36</v>
      </c>
      <c r="L71" s="56">
        <f t="shared" si="10"/>
        <v>863</v>
      </c>
      <c r="M71" s="57">
        <f>SUM(feb!J71 + mrt!M71 + apr!M71+ mei!N71+ jun!L71+ jul!O71+aug!M71+  L71)</f>
        <v>6595</v>
      </c>
    </row>
    <row r="72" spans="1:13" x14ac:dyDescent="0.2">
      <c r="A72" s="11" t="s">
        <v>97</v>
      </c>
      <c r="B72" s="52"/>
      <c r="C72" s="52"/>
      <c r="D72" s="52"/>
      <c r="E72" s="52"/>
      <c r="F72" s="52"/>
      <c r="G72" s="52">
        <v>60</v>
      </c>
      <c r="H72" s="52"/>
      <c r="I72" s="52"/>
      <c r="J72" s="59">
        <f t="shared" si="11"/>
        <v>1</v>
      </c>
      <c r="K72" s="55">
        <f>SUM(feb!H72 + mrt!K72 + apr!K72+ mei!L72+ jun!J72+ jul!M72+aug!K72+  J72)</f>
        <v>12</v>
      </c>
      <c r="L72" s="56">
        <f t="shared" si="10"/>
        <v>60</v>
      </c>
      <c r="M72" s="57">
        <f>SUM(feb!J72 + mrt!M72 + apr!M72+ mei!N72+ jun!L72+ jul!O72+aug!M72+  L72)</f>
        <v>857</v>
      </c>
    </row>
    <row r="73" spans="1:13" x14ac:dyDescent="0.2">
      <c r="A73" s="11" t="s">
        <v>19</v>
      </c>
      <c r="B73" s="52"/>
      <c r="C73" s="52">
        <v>92</v>
      </c>
      <c r="D73" s="74">
        <v>142</v>
      </c>
      <c r="E73" s="52">
        <v>82</v>
      </c>
      <c r="F73" s="52">
        <v>112</v>
      </c>
      <c r="G73" s="52"/>
      <c r="H73" s="52">
        <v>81</v>
      </c>
      <c r="I73" s="52">
        <v>72</v>
      </c>
      <c r="J73" s="59">
        <v>5</v>
      </c>
      <c r="K73" s="55">
        <f>SUM(feb!H73 + mrt!K73 + apr!K73+ mei!L73+ jun!J73+ jul!M73+aug!K73+  J73)</f>
        <v>33</v>
      </c>
      <c r="L73" s="56">
        <f t="shared" si="10"/>
        <v>581</v>
      </c>
      <c r="M73" s="57">
        <f>SUM(feb!J73 + mrt!M73 + apr!M73+ mei!N73+ jun!L73+ jul!O73+aug!M73+  L73)</f>
        <v>5438</v>
      </c>
    </row>
    <row r="74" spans="1:13" x14ac:dyDescent="0.2">
      <c r="A74" s="11" t="s">
        <v>53</v>
      </c>
      <c r="B74" s="52"/>
      <c r="C74" s="52"/>
      <c r="D74" s="52"/>
      <c r="E74" s="52"/>
      <c r="F74" s="52"/>
      <c r="G74" s="52"/>
      <c r="H74" s="52">
        <v>82</v>
      </c>
      <c r="I74" s="52"/>
      <c r="J74" s="59">
        <v>1</v>
      </c>
      <c r="K74" s="55">
        <f>SUM(feb!H74 + mrt!K74 + apr!K74+ mei!L74+ jun!J74+ jul!M74+aug!K74+  J74)</f>
        <v>16</v>
      </c>
      <c r="L74" s="56">
        <f t="shared" si="10"/>
        <v>82</v>
      </c>
      <c r="M74" s="57">
        <f>SUM(feb!J74 + mrt!M74 + apr!M74+ mei!N74+ jun!L74+ jul!O74+aug!M74+  L74)</f>
        <v>1343</v>
      </c>
    </row>
    <row r="75" spans="1:13" x14ac:dyDescent="0.2">
      <c r="A75" s="11" t="s">
        <v>20</v>
      </c>
      <c r="B75" s="52"/>
      <c r="C75" s="52"/>
      <c r="D75" s="52"/>
      <c r="E75" s="52"/>
      <c r="F75" s="52"/>
      <c r="G75" s="52"/>
      <c r="H75" s="52"/>
      <c r="I75" s="52"/>
      <c r="J75" s="59">
        <f t="shared" si="11"/>
        <v>0</v>
      </c>
      <c r="K75" s="55">
        <f>SUM(feb!H75 + mrt!K75 + apr!K75+ mei!L75+ jun!J75+ jul!M75+aug!K75+  J75)</f>
        <v>0</v>
      </c>
      <c r="L75" s="56">
        <f>SUM(B75:I75)</f>
        <v>0</v>
      </c>
      <c r="M75" s="57">
        <f>SUM(feb!J75 + mrt!M75 + apr!M75+ mei!N75+ jun!L75+ jul!O75+aug!M75+  L75)</f>
        <v>0</v>
      </c>
    </row>
    <row r="76" spans="1:13" x14ac:dyDescent="0.2">
      <c r="A76" s="11" t="s">
        <v>62</v>
      </c>
      <c r="B76" s="52"/>
      <c r="C76" s="61"/>
      <c r="D76" s="52">
        <v>115</v>
      </c>
      <c r="E76" s="52"/>
      <c r="F76" s="52"/>
      <c r="G76" s="52">
        <v>69</v>
      </c>
      <c r="H76" s="52">
        <v>115</v>
      </c>
      <c r="I76" s="52"/>
      <c r="J76" s="59">
        <v>1</v>
      </c>
      <c r="K76" s="55">
        <f>SUM(feb!H76 + mrt!K76 + apr!K76+ mei!L76+ jun!J76+ jul!M76+aug!K76+  J76)</f>
        <v>14</v>
      </c>
      <c r="L76" s="56">
        <f>SUM(B76:I76)</f>
        <v>299</v>
      </c>
      <c r="M76" s="57">
        <f>SUM(feb!J76 + mrt!M76 + apr!M76+ mei!N76+ jun!L76+ jul!O76+aug!M76+  L76)</f>
        <v>3192</v>
      </c>
    </row>
    <row r="77" spans="1:13" x14ac:dyDescent="0.2">
      <c r="A77" s="11" t="s">
        <v>118</v>
      </c>
      <c r="B77" s="52">
        <v>122</v>
      </c>
      <c r="C77" s="52"/>
      <c r="D77" s="74">
        <v>140</v>
      </c>
      <c r="E77" s="52">
        <v>82</v>
      </c>
      <c r="F77" s="52"/>
      <c r="G77" s="52"/>
      <c r="H77" s="52">
        <v>115</v>
      </c>
      <c r="I77" s="52"/>
      <c r="J77" s="59">
        <v>3</v>
      </c>
      <c r="K77" s="55">
        <f>SUM(feb!H77 + mrt!K77 + apr!K77+ mei!L77+ jun!J77+ jul!M77+aug!K77+  J77)</f>
        <v>24</v>
      </c>
      <c r="L77" s="56">
        <f>SUM(B77:I77)</f>
        <v>459</v>
      </c>
      <c r="M77" s="57">
        <f>SUM(feb!J77 + mrt!M77 + apr!M77+ mei!N77+ jun!L77+ jul!O77+aug!M77+  L77)</f>
        <v>3527</v>
      </c>
    </row>
    <row r="78" spans="1:13" x14ac:dyDescent="0.2">
      <c r="A78" s="11" t="s">
        <v>63</v>
      </c>
      <c r="B78" s="52"/>
      <c r="C78" s="52"/>
      <c r="D78" s="52"/>
      <c r="E78" s="52"/>
      <c r="F78" s="52"/>
      <c r="G78" s="52"/>
      <c r="H78" s="52"/>
      <c r="I78" s="52"/>
      <c r="J78" s="59">
        <f t="shared" si="11"/>
        <v>0</v>
      </c>
      <c r="K78" s="55">
        <f>SUM(feb!H78 + mrt!K78 + apr!K78+ mei!L78+ jun!J78+ jul!M78+aug!K78+  J78)</f>
        <v>0</v>
      </c>
      <c r="L78" s="56">
        <f t="shared" si="10"/>
        <v>0</v>
      </c>
      <c r="M78" s="57">
        <f>SUM(feb!J78 + mrt!M78 + apr!M78+ mei!N78+ jun!L78+ jul!O78+aug!M78+  L78)</f>
        <v>0</v>
      </c>
    </row>
    <row r="79" spans="1:13" x14ac:dyDescent="0.2">
      <c r="A79" s="11" t="s">
        <v>21</v>
      </c>
      <c r="B79" s="52"/>
      <c r="C79" s="52"/>
      <c r="D79" s="52"/>
      <c r="E79" s="52"/>
      <c r="F79" s="52"/>
      <c r="G79" s="52"/>
      <c r="H79" s="52">
        <v>82</v>
      </c>
      <c r="I79" s="52"/>
      <c r="J79" s="59">
        <v>1</v>
      </c>
      <c r="K79" s="55">
        <f>SUM(feb!H79 + mrt!K79 + apr!K79+ mei!L79+ jun!J79+ jul!M79+aug!K79+  J79)</f>
        <v>8</v>
      </c>
      <c r="L79" s="56">
        <f t="shared" si="10"/>
        <v>82</v>
      </c>
      <c r="M79" s="57">
        <f>SUM(feb!J79 + mrt!M79 + apr!M79+ mei!N79+ jun!L79+ jul!O79+aug!M79+  L79)</f>
        <v>736</v>
      </c>
    </row>
    <row r="80" spans="1:13" x14ac:dyDescent="0.2">
      <c r="A80" s="11" t="s">
        <v>92</v>
      </c>
      <c r="B80" s="52">
        <v>122</v>
      </c>
      <c r="C80" s="52"/>
      <c r="D80" s="74">
        <v>142</v>
      </c>
      <c r="E80" s="52"/>
      <c r="F80" s="52">
        <v>112</v>
      </c>
      <c r="G80" s="52"/>
      <c r="H80" s="52">
        <v>81</v>
      </c>
      <c r="I80" s="52">
        <v>72</v>
      </c>
      <c r="J80" s="59">
        <v>3</v>
      </c>
      <c r="K80" s="55">
        <f>SUM(feb!H80 + mrt!K80 + apr!K80+ mei!L80+ jun!J80+ jul!M80+aug!K80+  J80)</f>
        <v>22</v>
      </c>
      <c r="L80" s="56">
        <f t="shared" si="10"/>
        <v>529</v>
      </c>
      <c r="M80" s="57">
        <f>SUM(feb!J80 + mrt!M80 + apr!M80+ mei!N80+ jun!L80+ jul!O80+aug!M80+  L80)</f>
        <v>3832</v>
      </c>
    </row>
    <row r="81" spans="1:13" x14ac:dyDescent="0.2">
      <c r="A81" s="11" t="s">
        <v>158</v>
      </c>
      <c r="B81" s="52"/>
      <c r="C81" s="52"/>
      <c r="D81" s="52"/>
      <c r="E81" s="52"/>
      <c r="F81" s="52"/>
      <c r="G81" s="52"/>
      <c r="H81" s="52"/>
      <c r="I81" s="52"/>
      <c r="J81" s="59">
        <f t="shared" ref="J81" si="12">COUNT(C81,E81,G81,I81)</f>
        <v>0</v>
      </c>
      <c r="K81" s="55">
        <f>SUM(feb!H81 + mrt!K81 + apr!K81+ mei!L81+ jun!J81+ jul!M81+aug!K81+  J81)</f>
        <v>4</v>
      </c>
      <c r="L81" s="56">
        <f t="shared" ref="L81" si="13">SUM(B81:I81)</f>
        <v>0</v>
      </c>
      <c r="M81" s="57">
        <f>SUM(feb!J81 + mrt!M81 + apr!M81+ mei!N81+ jun!L81+ jul!O81+aug!M81+  L81)</f>
        <v>890</v>
      </c>
    </row>
    <row r="82" spans="1:13" x14ac:dyDescent="0.2">
      <c r="A82" s="11" t="s">
        <v>22</v>
      </c>
      <c r="B82" s="52"/>
      <c r="C82" s="52"/>
      <c r="D82" s="52"/>
      <c r="E82" s="52">
        <v>82</v>
      </c>
      <c r="F82" s="52"/>
      <c r="G82" s="52">
        <v>70</v>
      </c>
      <c r="H82" s="52"/>
      <c r="I82" s="52"/>
      <c r="J82" s="59">
        <f t="shared" si="11"/>
        <v>2</v>
      </c>
      <c r="K82" s="55">
        <f>SUM(feb!H82 + mrt!K82 + apr!K82+ mei!L82+ jun!J82+ jul!M82+aug!K82+  J82)</f>
        <v>19</v>
      </c>
      <c r="L82" s="56">
        <f t="shared" si="10"/>
        <v>152</v>
      </c>
      <c r="M82" s="57">
        <f>SUM(feb!J82 + mrt!M82 + apr!M82+ mei!N82+ jun!L82+ jul!O82+aug!M82+  L82)</f>
        <v>2581</v>
      </c>
    </row>
    <row r="83" spans="1:13" x14ac:dyDescent="0.2">
      <c r="A83" s="11" t="s">
        <v>23</v>
      </c>
      <c r="B83" s="52"/>
      <c r="C83" s="52"/>
      <c r="D83" s="52"/>
      <c r="E83" s="52"/>
      <c r="F83" s="52"/>
      <c r="G83" s="52"/>
      <c r="H83" s="52"/>
      <c r="I83" s="52"/>
      <c r="J83" s="59">
        <f t="shared" si="11"/>
        <v>0</v>
      </c>
      <c r="K83" s="55">
        <f>SUM(feb!H83 + mrt!K83 + apr!K83+ mei!L83+ jun!J83+ jul!M83+aug!K83+  J83)</f>
        <v>13</v>
      </c>
      <c r="L83" s="56">
        <f t="shared" si="10"/>
        <v>0</v>
      </c>
      <c r="M83" s="57">
        <f>SUM(feb!J83 + mrt!M83 + apr!M83+ mei!N83+ jun!L83+ jul!O83+aug!M83+  L83)</f>
        <v>1213</v>
      </c>
    </row>
    <row r="84" spans="1:13" x14ac:dyDescent="0.2">
      <c r="A84" s="11" t="s">
        <v>122</v>
      </c>
      <c r="B84" s="52"/>
      <c r="C84" s="52"/>
      <c r="D84" s="52"/>
      <c r="E84" s="52"/>
      <c r="F84" s="52"/>
      <c r="G84" s="52">
        <v>70</v>
      </c>
      <c r="H84" s="52">
        <v>81</v>
      </c>
      <c r="I84" s="52"/>
      <c r="J84" s="59">
        <v>2</v>
      </c>
      <c r="K84" s="55">
        <f>SUM(feb!H84 + mrt!K84 + apr!K84+ mei!L86+ jun!J84+ jul!M84+aug!K84+  J84)</f>
        <v>10</v>
      </c>
      <c r="L84" s="56">
        <f t="shared" ref="L84:L86" si="14">SUM(B84:I84)</f>
        <v>151</v>
      </c>
      <c r="M84" s="57">
        <f>SUM(feb!J84 + mrt!M84 + apr!M84+ mei!N84+ jun!L84+ jul!O84+aug!M84+  L84)</f>
        <v>1927</v>
      </c>
    </row>
    <row r="85" spans="1:13" x14ac:dyDescent="0.2">
      <c r="A85" s="11" t="s">
        <v>134</v>
      </c>
      <c r="B85" s="52"/>
      <c r="C85" s="52"/>
      <c r="D85" s="52"/>
      <c r="E85" s="52"/>
      <c r="F85" s="52"/>
      <c r="G85" s="52"/>
      <c r="H85" s="52"/>
      <c r="I85" s="52"/>
      <c r="J85" s="59">
        <f t="shared" si="11"/>
        <v>0</v>
      </c>
      <c r="K85" s="55">
        <f>SUM(feb!H85 + mrt!K85 + apr!K85+ mei!L87+ jun!J85+ jul!M85+aug!K85+  J85)</f>
        <v>8</v>
      </c>
      <c r="L85" s="56">
        <f t="shared" ref="L85" si="15">SUM(B85:I85)</f>
        <v>0</v>
      </c>
      <c r="M85" s="57">
        <f>SUM(feb!J85 + mrt!M85 + apr!M85+ mei!N85+ jun!L85+ jul!O85+aug!M85+  L85)</f>
        <v>308</v>
      </c>
    </row>
    <row r="86" spans="1:13" x14ac:dyDescent="0.2">
      <c r="A86" s="11" t="s">
        <v>66</v>
      </c>
      <c r="B86" s="52"/>
      <c r="C86" s="52"/>
      <c r="D86" s="52"/>
      <c r="E86" s="52"/>
      <c r="F86" s="52"/>
      <c r="G86" s="52"/>
      <c r="H86" s="52"/>
      <c r="I86" s="52"/>
      <c r="J86" s="59">
        <f t="shared" si="11"/>
        <v>0</v>
      </c>
      <c r="K86" s="55">
        <f>SUM(feb!H86 + mrt!K86 + apr!K86+ mei!L87+ jun!J86+ jul!M86+aug!K86+  J86)</f>
        <v>7</v>
      </c>
      <c r="L86" s="56">
        <f t="shared" si="14"/>
        <v>0</v>
      </c>
      <c r="M86" s="57">
        <f>SUM(feb!J86 + mrt!M86 + apr!M86+ mei!N86+ jun!L86+ jul!O86+aug!M86+  L86)</f>
        <v>0</v>
      </c>
    </row>
    <row r="87" spans="1:13" x14ac:dyDescent="0.2">
      <c r="A87" s="11" t="s">
        <v>24</v>
      </c>
      <c r="B87" s="52"/>
      <c r="C87" s="52"/>
      <c r="D87" s="74">
        <v>115</v>
      </c>
      <c r="E87" s="52">
        <v>61</v>
      </c>
      <c r="F87" s="52"/>
      <c r="G87" s="52"/>
      <c r="H87" s="52"/>
      <c r="I87" s="52"/>
      <c r="J87" s="59">
        <v>2</v>
      </c>
      <c r="K87" s="55">
        <f>SUM(feb!H87 + mrt!K87 + apr!K87+ mei!L87+ jun!J87+ jul!M87+aug!K87+  J87)</f>
        <v>29</v>
      </c>
      <c r="L87" s="56">
        <f t="shared" si="10"/>
        <v>176</v>
      </c>
      <c r="M87" s="57">
        <f>SUM(feb!J87 + mrt!M87 + apr!M87+ mei!N87+ jun!L87+ jul!O87+aug!M87+  L87)</f>
        <v>3955</v>
      </c>
    </row>
    <row r="88" spans="1:13" x14ac:dyDescent="0.2">
      <c r="A88" s="11" t="s">
        <v>86</v>
      </c>
      <c r="B88" s="52"/>
      <c r="C88" s="52"/>
      <c r="D88" s="52"/>
      <c r="E88" s="52"/>
      <c r="F88" s="52"/>
      <c r="G88" s="52"/>
      <c r="H88" s="52">
        <v>82</v>
      </c>
      <c r="I88" s="52"/>
      <c r="J88" s="59">
        <v>1</v>
      </c>
      <c r="K88" s="55">
        <f>SUM(feb!H88 + mrt!K88 + apr!K88+ mei!L88+ jun!J88+ jul!M88+aug!K88+  J88)</f>
        <v>14</v>
      </c>
      <c r="L88" s="56">
        <f t="shared" si="10"/>
        <v>82</v>
      </c>
      <c r="M88" s="57">
        <f>SUM(feb!J88 + mrt!M88 + apr!M88+ mei!N88+ jun!L88+ jul!O88+aug!M88+  L88)</f>
        <v>1829</v>
      </c>
    </row>
    <row r="89" spans="1:13" x14ac:dyDescent="0.2">
      <c r="A89" s="11" t="s">
        <v>25</v>
      </c>
      <c r="B89" s="52">
        <v>124</v>
      </c>
      <c r="C89" s="52"/>
      <c r="D89" s="52">
        <v>65</v>
      </c>
      <c r="E89" s="52">
        <v>55</v>
      </c>
      <c r="F89" s="52"/>
      <c r="G89" s="52"/>
      <c r="H89" s="52"/>
      <c r="I89" s="52"/>
      <c r="J89" s="59">
        <f t="shared" si="11"/>
        <v>1</v>
      </c>
      <c r="K89" s="55">
        <f>SUM(feb!H89 + mrt!K89 + apr!K89+ mei!L89+ jun!J89+ jul!M89+aug!K89+  J89)</f>
        <v>23</v>
      </c>
      <c r="L89" s="56">
        <f t="shared" ref="L89:L94" si="16">SUM(B89:I89)</f>
        <v>244</v>
      </c>
      <c r="M89" s="57">
        <f>SUM(feb!J89 + mrt!M89 + apr!M89+ mei!N89+ jun!L89+ jul!O89+aug!M89+  L89)</f>
        <v>2742</v>
      </c>
    </row>
    <row r="90" spans="1:13" x14ac:dyDescent="0.2">
      <c r="A90" s="11" t="s">
        <v>74</v>
      </c>
      <c r="B90" s="52"/>
      <c r="C90" s="52"/>
      <c r="D90" s="52"/>
      <c r="E90" s="52"/>
      <c r="F90" s="52"/>
      <c r="G90" s="52"/>
      <c r="H90" s="52"/>
      <c r="I90" s="52"/>
      <c r="J90" s="59">
        <f t="shared" si="11"/>
        <v>0</v>
      </c>
      <c r="K90" s="55">
        <f>SUM(feb!H90 + mrt!K90 + apr!K90+ mei!L90+ jun!J90+ jul!M90+aug!K90+  J90)</f>
        <v>1</v>
      </c>
      <c r="L90" s="56">
        <f t="shared" si="16"/>
        <v>0</v>
      </c>
      <c r="M90" s="57">
        <f>SUM(feb!J90 + mrt!M90 + apr!M90+ mei!N90+ jun!L90+ jul!O90+aug!M90+  L90)</f>
        <v>57</v>
      </c>
    </row>
    <row r="91" spans="1:13" x14ac:dyDescent="0.2">
      <c r="A91" s="11" t="s">
        <v>31</v>
      </c>
      <c r="B91" s="52"/>
      <c r="C91" s="52"/>
      <c r="D91" s="52"/>
      <c r="E91" s="52"/>
      <c r="F91" s="52"/>
      <c r="G91" s="52"/>
      <c r="H91" s="52">
        <v>82</v>
      </c>
      <c r="I91" s="52"/>
      <c r="J91" s="59">
        <v>1</v>
      </c>
      <c r="K91" s="55">
        <f>SUM(feb!H91 + mrt!K91 + apr!K91+ mei!L91+ jun!J91+ jul!M91+aug!K91+  J91)</f>
        <v>8</v>
      </c>
      <c r="L91" s="56">
        <f t="shared" si="16"/>
        <v>82</v>
      </c>
      <c r="M91" s="57">
        <f>SUM(feb!J91 + mrt!M91 + apr!M91+ mei!N91+ jun!L91+ jul!O91+aug!M91+  L91)</f>
        <v>677</v>
      </c>
    </row>
    <row r="92" spans="1:13" x14ac:dyDescent="0.2">
      <c r="A92" s="11" t="s">
        <v>50</v>
      </c>
      <c r="B92" s="52"/>
      <c r="C92" s="52"/>
      <c r="D92" s="52"/>
      <c r="E92" s="52"/>
      <c r="F92" s="52"/>
      <c r="G92" s="52"/>
      <c r="H92" s="52">
        <v>82</v>
      </c>
      <c r="I92" s="52">
        <v>61</v>
      </c>
      <c r="J92" s="59">
        <v>2</v>
      </c>
      <c r="K92" s="55">
        <f>SUM(feb!H92 + mrt!K92 + apr!K92+ mei!L92+ jun!J92+ jul!M92+aug!K92+  J92)</f>
        <v>30</v>
      </c>
      <c r="L92" s="56">
        <f t="shared" si="16"/>
        <v>143</v>
      </c>
      <c r="M92" s="57">
        <f>SUM(feb!J92 + mrt!M92 + apr!M92+ mei!N92+ jun!L92+ jul!O92+aug!M92+  L92)</f>
        <v>4676</v>
      </c>
    </row>
    <row r="93" spans="1:13" x14ac:dyDescent="0.2">
      <c r="A93" s="11" t="s">
        <v>68</v>
      </c>
      <c r="B93" s="52"/>
      <c r="C93" s="52"/>
      <c r="D93" s="52"/>
      <c r="E93" s="52"/>
      <c r="F93" s="52"/>
      <c r="G93" s="52"/>
      <c r="H93" s="52"/>
      <c r="I93" s="52"/>
      <c r="J93" s="59">
        <f t="shared" si="11"/>
        <v>0</v>
      </c>
      <c r="K93" s="55">
        <f>SUM(feb!H93 + mrt!K93 + apr!K93+ mei!L93+ jun!J93+ jul!M93+aug!K93+  J93)</f>
        <v>0</v>
      </c>
      <c r="L93" s="56">
        <f t="shared" si="16"/>
        <v>0</v>
      </c>
      <c r="M93" s="57">
        <f>SUM(feb!J93 + mrt!M93 + apr!M93+ mei!N93+ jun!L93+ jul!O93+aug!M93+  L93)</f>
        <v>0</v>
      </c>
    </row>
    <row r="94" spans="1:13" x14ac:dyDescent="0.2">
      <c r="A94" s="11" t="s">
        <v>71</v>
      </c>
      <c r="B94" s="52"/>
      <c r="C94" s="52"/>
      <c r="D94" s="52"/>
      <c r="E94" s="52"/>
      <c r="F94" s="52"/>
      <c r="G94" s="52"/>
      <c r="H94" s="52">
        <v>82</v>
      </c>
      <c r="I94" s="52"/>
      <c r="J94" s="59">
        <v>1</v>
      </c>
      <c r="K94" s="55">
        <f>SUM(feb!H94 + mrt!K94 + apr!K94+ mei!L94+ jun!J94+ jul!M94+aug!K94+  J94)</f>
        <v>2</v>
      </c>
      <c r="L94" s="56">
        <f t="shared" si="16"/>
        <v>82</v>
      </c>
      <c r="M94" s="57">
        <f>SUM(feb!J94 + mrt!M94 + apr!M94+ mei!N94+ jun!L94+ jul!O94+aug!M94+  L94)</f>
        <v>142</v>
      </c>
    </row>
    <row r="95" spans="1:13" x14ac:dyDescent="0.2">
      <c r="A95" s="11" t="s">
        <v>160</v>
      </c>
      <c r="B95" s="52">
        <v>124</v>
      </c>
      <c r="C95" s="52"/>
      <c r="D95" s="74">
        <v>96</v>
      </c>
      <c r="E95" s="52"/>
      <c r="F95" s="74">
        <v>76</v>
      </c>
      <c r="G95" s="52"/>
      <c r="H95" s="52">
        <v>82</v>
      </c>
      <c r="I95" s="52"/>
      <c r="J95" s="59">
        <v>3</v>
      </c>
      <c r="K95" s="55">
        <f>SUM(feb!H95 + mrt!K95 + apr!K95+ mei!L95+ jun!J95+ jul!M95+aug!K95+  J95)</f>
        <v>4</v>
      </c>
      <c r="L95" s="56">
        <f t="shared" ref="L95:L106" si="17">SUM(B95:I95)</f>
        <v>378</v>
      </c>
      <c r="M95" s="57">
        <f>SUM(feb!J95 + mrt!M95 + apr!M95+ mei!N95+ jun!L95+ jul!O95+aug!M95+  L95)</f>
        <v>611</v>
      </c>
    </row>
    <row r="96" spans="1:13" x14ac:dyDescent="0.2">
      <c r="A96" s="11" t="s">
        <v>110</v>
      </c>
      <c r="B96" s="52"/>
      <c r="C96" s="52"/>
      <c r="D96" s="52"/>
      <c r="E96" s="52"/>
      <c r="F96" s="52"/>
      <c r="G96" s="52"/>
      <c r="H96" s="52"/>
      <c r="I96" s="52"/>
      <c r="J96" s="59">
        <f t="shared" ref="J96:J106" si="18">COUNT(C96,E96,G96,I96)</f>
        <v>0</v>
      </c>
      <c r="K96" s="55">
        <f>SUM(feb!H96 + mrt!K96 + apr!K96+ mei!L96+ jun!J96+ jul!M96+aug!K96+  J96)</f>
        <v>0</v>
      </c>
      <c r="L96" s="56">
        <f t="shared" si="17"/>
        <v>0</v>
      </c>
      <c r="M96" s="57">
        <f>SUM(feb!J96 + mrt!M96 + apr!M96+ mei!N96+ jun!L96+ jul!O96+aug!M96+  L96)</f>
        <v>0</v>
      </c>
    </row>
    <row r="97" spans="1:13" x14ac:dyDescent="0.2">
      <c r="A97" s="11" t="s">
        <v>111</v>
      </c>
      <c r="B97" s="52"/>
      <c r="C97" s="52"/>
      <c r="D97" s="52"/>
      <c r="E97" s="52"/>
      <c r="F97" s="52"/>
      <c r="G97" s="52"/>
      <c r="H97" s="52"/>
      <c r="I97" s="52"/>
      <c r="J97" s="59">
        <f t="shared" si="18"/>
        <v>0</v>
      </c>
      <c r="K97" s="55">
        <f>SUM(feb!H97 + mrt!K97 + apr!K97+ mei!L97+ jun!J97+ jul!M97+aug!K97+  J97)</f>
        <v>0</v>
      </c>
      <c r="L97" s="56">
        <f t="shared" si="17"/>
        <v>0</v>
      </c>
      <c r="M97" s="57">
        <f>SUM(feb!J97 + mrt!M97 + apr!M97+ mei!N97+ jun!L97+ jul!O97+aug!M97+  L97)</f>
        <v>0</v>
      </c>
    </row>
    <row r="98" spans="1:13" x14ac:dyDescent="0.2">
      <c r="A98" s="11" t="s">
        <v>94</v>
      </c>
      <c r="B98" s="52"/>
      <c r="C98" s="52"/>
      <c r="D98" s="52"/>
      <c r="E98" s="52"/>
      <c r="F98" s="52"/>
      <c r="G98" s="52"/>
      <c r="H98" s="52"/>
      <c r="I98" s="52"/>
      <c r="J98" s="59">
        <f t="shared" si="18"/>
        <v>0</v>
      </c>
      <c r="K98" s="55">
        <f>SUM(feb!H98 + mrt!K98 + apr!K98+ mei!L98+ jun!J98+ jul!M98+aug!K98+  J98)</f>
        <v>5</v>
      </c>
      <c r="L98" s="56">
        <f t="shared" si="17"/>
        <v>0</v>
      </c>
      <c r="M98" s="57">
        <f>SUM(feb!J98 + mrt!M98 + apr!M98+ mei!N98+ jun!L98+ jul!O98+aug!M98+  L98)</f>
        <v>1098</v>
      </c>
    </row>
    <row r="99" spans="1:13" x14ac:dyDescent="0.2">
      <c r="A99" s="11" t="s">
        <v>84</v>
      </c>
      <c r="B99" s="52"/>
      <c r="C99" s="52"/>
      <c r="D99" s="52"/>
      <c r="E99" s="52"/>
      <c r="F99" s="52"/>
      <c r="G99" s="52"/>
      <c r="H99" s="52"/>
      <c r="I99" s="52"/>
      <c r="J99" s="59">
        <f t="shared" si="18"/>
        <v>0</v>
      </c>
      <c r="K99" s="55">
        <f>SUM(feb!H99 + mrt!K99 + apr!K99+ mei!L99+ jun!J99+ jul!M99+aug!K99+  J99)</f>
        <v>0</v>
      </c>
      <c r="L99" s="56">
        <f t="shared" si="17"/>
        <v>0</v>
      </c>
      <c r="M99" s="57">
        <f>SUM(feb!J99 + mrt!M99 + apr!M99+ mei!N99+ jun!L99+ jul!O99+aug!M99+  L99)</f>
        <v>0</v>
      </c>
    </row>
    <row r="100" spans="1:13" x14ac:dyDescent="0.2">
      <c r="A100" s="11" t="s">
        <v>88</v>
      </c>
      <c r="B100" s="52"/>
      <c r="C100" s="52"/>
      <c r="D100" s="52"/>
      <c r="E100" s="52"/>
      <c r="F100" s="52"/>
      <c r="G100" s="52"/>
      <c r="H100" s="52"/>
      <c r="I100" s="52"/>
      <c r="J100" s="59">
        <f t="shared" si="18"/>
        <v>0</v>
      </c>
      <c r="K100" s="55">
        <f>SUM(feb!H100 + mrt!K100 + apr!K100+ mei!L100+ jun!J100+ jul!M100+aug!K100+  J100)</f>
        <v>5</v>
      </c>
      <c r="L100" s="56">
        <f t="shared" si="17"/>
        <v>0</v>
      </c>
      <c r="M100" s="57">
        <f>SUM(feb!J100 + mrt!M100 + apr!M100+ mei!N100+ jun!L100+ jul!O100+aug!M100+  L100)</f>
        <v>490</v>
      </c>
    </row>
    <row r="101" spans="1:13" x14ac:dyDescent="0.2">
      <c r="A101" s="20" t="s">
        <v>133</v>
      </c>
      <c r="B101" s="52"/>
      <c r="C101" s="52"/>
      <c r="D101" s="52"/>
      <c r="E101" s="52"/>
      <c r="F101" s="52"/>
      <c r="G101" s="52"/>
      <c r="H101" s="52"/>
      <c r="I101" s="52"/>
      <c r="J101" s="59">
        <f t="shared" si="18"/>
        <v>0</v>
      </c>
      <c r="K101" s="55">
        <f>SUM(feb!H101 + mrt!K101 + apr!K101+ mei!L101+ jun!J101+ jul!M101+aug!K101+  J101)</f>
        <v>0</v>
      </c>
      <c r="L101" s="56">
        <f t="shared" si="17"/>
        <v>0</v>
      </c>
      <c r="M101" s="57">
        <f>SUM(feb!J101 + mrt!M101 + apr!M101+ mei!N101+ jun!L101+ jul!O101+aug!M101+  L101)</f>
        <v>0</v>
      </c>
    </row>
    <row r="102" spans="1:13" x14ac:dyDescent="0.2">
      <c r="A102" s="20" t="s">
        <v>112</v>
      </c>
      <c r="B102" s="52"/>
      <c r="C102" s="52"/>
      <c r="D102" s="52"/>
      <c r="E102" s="52">
        <v>61</v>
      </c>
      <c r="F102" s="52"/>
      <c r="G102" s="52">
        <v>65</v>
      </c>
      <c r="H102" s="52"/>
      <c r="I102" s="52"/>
      <c r="J102" s="59">
        <f t="shared" si="18"/>
        <v>2</v>
      </c>
      <c r="K102" s="55">
        <f>SUM(feb!H102 + mrt!K102 + apr!K102+ mei!L102+ jun!J102+ jul!M102+aug!K102+  J102)</f>
        <v>20</v>
      </c>
      <c r="L102" s="56">
        <f t="shared" si="17"/>
        <v>126</v>
      </c>
      <c r="M102" s="57">
        <f>SUM(feb!J102 + mrt!M102 + apr!M102+ mei!N102+ jun!L102+ jul!O102+aug!M102+  L102)</f>
        <v>1777</v>
      </c>
    </row>
    <row r="103" spans="1:13" x14ac:dyDescent="0.2">
      <c r="A103" s="20" t="s">
        <v>116</v>
      </c>
      <c r="B103" s="52">
        <v>124</v>
      </c>
      <c r="C103" s="52"/>
      <c r="D103" s="74">
        <v>96</v>
      </c>
      <c r="E103" s="52">
        <v>61</v>
      </c>
      <c r="F103" s="52"/>
      <c r="G103" s="52"/>
      <c r="H103" s="52">
        <v>82</v>
      </c>
      <c r="I103" s="52">
        <v>61</v>
      </c>
      <c r="J103" s="59">
        <v>4</v>
      </c>
      <c r="K103" s="55">
        <f>SUM(feb!H103 + mrt!K103 + apr!K103+ mei!L103+ jun!J103+ jul!M103+aug!K103+  J103)</f>
        <v>31</v>
      </c>
      <c r="L103" s="56">
        <f t="shared" si="17"/>
        <v>424</v>
      </c>
      <c r="M103" s="57">
        <f>SUM(feb!J103 + mrt!M103 + apr!M103+ mei!N103+ jun!L103+ jul!O103+aug!M103+  L103)</f>
        <v>4214</v>
      </c>
    </row>
    <row r="104" spans="1:13" x14ac:dyDescent="0.2">
      <c r="A104" s="20" t="s">
        <v>113</v>
      </c>
      <c r="B104" s="52"/>
      <c r="C104" s="52">
        <v>92</v>
      </c>
      <c r="D104" s="52"/>
      <c r="E104" s="52"/>
      <c r="F104" s="52">
        <v>112</v>
      </c>
      <c r="G104" s="52"/>
      <c r="H104" s="52">
        <v>81</v>
      </c>
      <c r="I104" s="52"/>
      <c r="J104" s="59">
        <v>2</v>
      </c>
      <c r="K104" s="55">
        <f>SUM(feb!H104 + mrt!K104 + apr!K104+ mei!L104+ jun!J104+ jul!M104+aug!K104+  J104)</f>
        <v>16</v>
      </c>
      <c r="L104" s="56">
        <f t="shared" si="17"/>
        <v>285</v>
      </c>
      <c r="M104" s="57">
        <f>SUM(feb!J104 + mrt!M104 + apr!M104+ mei!N104+ jun!L104+ jul!O104+aug!M104+  L104)</f>
        <v>3002</v>
      </c>
    </row>
    <row r="105" spans="1:13" x14ac:dyDescent="0.2">
      <c r="A105" s="20" t="s">
        <v>85</v>
      </c>
      <c r="B105" s="52"/>
      <c r="C105" s="52"/>
      <c r="D105" s="52">
        <v>65</v>
      </c>
      <c r="E105" s="52">
        <v>55</v>
      </c>
      <c r="F105" s="52">
        <v>55</v>
      </c>
      <c r="G105" s="52">
        <v>60</v>
      </c>
      <c r="H105" s="52">
        <v>82</v>
      </c>
      <c r="I105" s="52"/>
      <c r="J105" s="59">
        <v>3</v>
      </c>
      <c r="K105" s="55">
        <f>SUM(feb!H105 + mrt!K105 + apr!K105+ mei!L105+ jun!J105+ jul!M105+aug!K105+  J105)</f>
        <v>22</v>
      </c>
      <c r="L105" s="56">
        <f t="shared" si="17"/>
        <v>317</v>
      </c>
      <c r="M105" s="57">
        <f>SUM(feb!J105 + mrt!M105 + apr!M105+ mei!N105+ jun!L105+ jul!O105+aug!M105+  L105)</f>
        <v>2100</v>
      </c>
    </row>
    <row r="106" spans="1:13" ht="13.5" thickBot="1" x14ac:dyDescent="0.25">
      <c r="A106" s="12" t="s">
        <v>26</v>
      </c>
      <c r="B106" s="58"/>
      <c r="C106" s="58"/>
      <c r="D106" s="58"/>
      <c r="E106" s="58"/>
      <c r="F106" s="58"/>
      <c r="G106" s="58"/>
      <c r="H106" s="58"/>
      <c r="I106" s="58"/>
      <c r="J106" s="59">
        <f t="shared" si="18"/>
        <v>0</v>
      </c>
      <c r="K106" s="55">
        <f>SUM(feb!H106 + mrt!K106 + apr!K106+ mei!L106+ jun!J106+ jul!M106+aug!K106+  J106)</f>
        <v>7</v>
      </c>
      <c r="L106" s="56">
        <f t="shared" si="17"/>
        <v>0</v>
      </c>
      <c r="M106" s="57">
        <f>SUM(feb!J106 + mrt!M106 + apr!M106+ mei!N106+ jun!L106+ jul!O106+aug!M106+  L106)</f>
        <v>537</v>
      </c>
    </row>
  </sheetData>
  <mergeCells count="4">
    <mergeCell ref="L2:L3"/>
    <mergeCell ref="M2:M3"/>
    <mergeCell ref="J2:J3"/>
    <mergeCell ref="K2:K3"/>
  </mergeCells>
  <phoneticPr fontId="8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10</vt:i4>
      </vt:variant>
    </vt:vector>
  </HeadingPairs>
  <TitlesOfParts>
    <vt:vector size="22" baseType="lpstr">
      <vt:lpstr>boterpunten</vt:lpstr>
      <vt:lpstr>feb</vt:lpstr>
      <vt:lpstr>mrt</vt:lpstr>
      <vt:lpstr>apr</vt:lpstr>
      <vt:lpstr>mei</vt:lpstr>
      <vt:lpstr>jun</vt:lpstr>
      <vt:lpstr>jul</vt:lpstr>
      <vt:lpstr>aug</vt:lpstr>
      <vt:lpstr>sep</vt:lpstr>
      <vt:lpstr>okt</vt:lpstr>
      <vt:lpstr>KM</vt:lpstr>
      <vt:lpstr>Punten</vt:lpstr>
      <vt:lpstr>apr!Afdruktitels</vt:lpstr>
      <vt:lpstr>aug!Afdruktitels</vt:lpstr>
      <vt:lpstr>boterpunten!Afdruktitels</vt:lpstr>
      <vt:lpstr>feb!Afdruktitels</vt:lpstr>
      <vt:lpstr>jul!Afdruktitels</vt:lpstr>
      <vt:lpstr>jun!Afdruktitels</vt:lpstr>
      <vt:lpstr>mei!Afdruktitels</vt:lpstr>
      <vt:lpstr>mrt!Afdruktitels</vt:lpstr>
      <vt:lpstr>okt!Afdruktitels</vt:lpstr>
      <vt:lpstr>sep!Afdruktitels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wauterda</dc:creator>
  <cp:lastModifiedBy>WAUTERS, David</cp:lastModifiedBy>
  <cp:lastPrinted>2016-12-16T06:25:00Z</cp:lastPrinted>
  <dcterms:created xsi:type="dcterms:W3CDTF">2006-02-10T07:21:09Z</dcterms:created>
  <dcterms:modified xsi:type="dcterms:W3CDTF">2016-12-16T06:25:11Z</dcterms:modified>
</cp:coreProperties>
</file>