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70" windowHeight="9915"/>
  </bookViews>
  <sheets>
    <sheet name="boterpunten" sheetId="57" r:id="rId1"/>
    <sheet name="feb" sheetId="4" r:id="rId2"/>
    <sheet name="mrt" sheetId="16" r:id="rId3"/>
    <sheet name="apr" sheetId="22" r:id="rId4"/>
    <sheet name="mei" sheetId="31" r:id="rId5"/>
    <sheet name="jun" sheetId="36" r:id="rId6"/>
    <sheet name="jul" sheetId="41" r:id="rId7"/>
    <sheet name="aug" sheetId="46" r:id="rId8"/>
    <sheet name="sep" sheetId="51" r:id="rId9"/>
    <sheet name="okt" sheetId="14" r:id="rId10"/>
    <sheet name="Blad1" sheetId="58" r:id="rId11"/>
    <sheet name="Blad2" sheetId="59" r:id="rId12"/>
    <sheet name="Blad4" sheetId="61" r:id="rId13"/>
  </sheets>
  <definedNames>
    <definedName name="_xlnm.Print_Titles" localSheetId="3">apr!$1:$3</definedName>
    <definedName name="_xlnm.Print_Titles" localSheetId="7">aug!$1:$3</definedName>
    <definedName name="_xlnm.Print_Titles" localSheetId="0">boterpunten!$1:$2</definedName>
    <definedName name="_xlnm.Print_Titles" localSheetId="1">feb!$1:$3</definedName>
    <definedName name="_xlnm.Print_Titles" localSheetId="6">jul!$1:$3</definedName>
    <definedName name="_xlnm.Print_Titles" localSheetId="5">jun!$1:$3</definedName>
    <definedName name="_xlnm.Print_Titles" localSheetId="4">mei!$1:$3</definedName>
    <definedName name="_xlnm.Print_Titles" localSheetId="2">mrt!$1:$3</definedName>
    <definedName name="_xlnm.Print_Titles" localSheetId="9">okt!$1:$3</definedName>
    <definedName name="_xlnm.Print_Titles" localSheetId="8">sep!$1:$3</definedName>
  </definedNames>
  <calcPr calcId="145621"/>
</workbook>
</file>

<file path=xl/calcChain.xml><?xml version="1.0" encoding="utf-8"?>
<calcChain xmlns="http://schemas.openxmlformats.org/spreadsheetml/2006/main">
  <c r="V4" i="57" l="1"/>
  <c r="V5" i="57"/>
  <c r="V6" i="57"/>
  <c r="V7" i="57"/>
  <c r="V8" i="57"/>
  <c r="V9" i="57"/>
  <c r="V10" i="57"/>
  <c r="V11" i="57"/>
  <c r="V12" i="57"/>
  <c r="V13" i="57"/>
  <c r="V14" i="57"/>
  <c r="V15" i="57"/>
  <c r="V16" i="57"/>
  <c r="V17" i="57"/>
  <c r="V18" i="57"/>
  <c r="V19" i="57"/>
  <c r="V20" i="57"/>
  <c r="V21" i="57"/>
  <c r="V22" i="57"/>
  <c r="V23" i="57"/>
  <c r="V24" i="57"/>
  <c r="V25" i="57"/>
  <c r="V26" i="57"/>
  <c r="V27" i="57"/>
  <c r="V28" i="57"/>
  <c r="V29" i="57"/>
  <c r="V30" i="57"/>
  <c r="V31" i="57"/>
  <c r="V32" i="57"/>
  <c r="V33" i="57"/>
  <c r="V34" i="57"/>
  <c r="V35" i="57"/>
  <c r="V36" i="57"/>
  <c r="V37" i="57"/>
  <c r="V38" i="57"/>
  <c r="V39" i="57"/>
  <c r="V40" i="57"/>
  <c r="V41" i="57"/>
  <c r="V42" i="57"/>
  <c r="V43" i="57"/>
  <c r="V44" i="57"/>
  <c r="V45" i="57"/>
  <c r="V46" i="57"/>
  <c r="V47" i="57"/>
  <c r="V48" i="57"/>
  <c r="V49" i="57"/>
  <c r="V50" i="57"/>
  <c r="V51" i="57"/>
  <c r="V52" i="57"/>
  <c r="V53" i="57"/>
  <c r="V54" i="57"/>
  <c r="V55" i="57"/>
  <c r="V56" i="57"/>
  <c r="V57" i="57"/>
  <c r="V58" i="57"/>
  <c r="V59" i="57"/>
  <c r="V60" i="57"/>
  <c r="V61" i="57"/>
  <c r="V62" i="57"/>
  <c r="V63" i="57"/>
  <c r="V64" i="57"/>
  <c r="V65" i="57"/>
  <c r="V66" i="57"/>
  <c r="V67" i="57"/>
  <c r="V68" i="57"/>
  <c r="V69" i="57"/>
  <c r="V70" i="57"/>
  <c r="V71" i="57"/>
  <c r="V72" i="57"/>
  <c r="V73" i="57"/>
  <c r="V74" i="57"/>
  <c r="V76" i="57"/>
  <c r="V77" i="57"/>
  <c r="V78" i="57"/>
  <c r="V79" i="57"/>
  <c r="V80" i="57"/>
  <c r="V81" i="57"/>
  <c r="V82" i="57"/>
  <c r="V83" i="57"/>
  <c r="V84" i="57"/>
  <c r="V85" i="57"/>
  <c r="V86" i="57"/>
  <c r="V87" i="57"/>
  <c r="V88" i="57"/>
  <c r="V89" i="57"/>
  <c r="V90" i="57"/>
  <c r="V91" i="57"/>
  <c r="V92" i="57"/>
  <c r="V93" i="57"/>
  <c r="V94" i="57"/>
  <c r="V95" i="57"/>
  <c r="V96" i="57"/>
  <c r="V97" i="57"/>
  <c r="V98" i="57"/>
  <c r="V99" i="57"/>
  <c r="V100" i="57"/>
  <c r="V101" i="57"/>
  <c r="V102" i="57"/>
  <c r="V103" i="57"/>
  <c r="V104" i="57"/>
  <c r="V105" i="57"/>
  <c r="V106" i="57"/>
  <c r="V107" i="57"/>
  <c r="V108" i="57"/>
  <c r="V109" i="57"/>
  <c r="V110" i="57"/>
  <c r="V111" i="57"/>
  <c r="V3" i="57"/>
  <c r="D7" i="61" l="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D103" i="61"/>
  <c r="D104" i="61"/>
  <c r="D105" i="61"/>
  <c r="D106" i="61"/>
  <c r="D107" i="61"/>
  <c r="D108" i="61"/>
  <c r="D109" i="61"/>
  <c r="D110" i="61"/>
  <c r="D111" i="61"/>
  <c r="D112" i="61"/>
  <c r="D113" i="61"/>
  <c r="D114" i="61"/>
  <c r="D6" i="61"/>
  <c r="B7" i="61"/>
  <c r="B8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9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1" i="61"/>
  <c r="B102" i="61"/>
  <c r="B103" i="61"/>
  <c r="B104" i="61"/>
  <c r="B105" i="61"/>
  <c r="B106" i="61"/>
  <c r="B107" i="61"/>
  <c r="B108" i="61"/>
  <c r="B109" i="61"/>
  <c r="B110" i="61"/>
  <c r="B111" i="61"/>
  <c r="B112" i="61"/>
  <c r="B113" i="61"/>
  <c r="B114" i="61"/>
  <c r="B6" i="61"/>
  <c r="C95" i="58"/>
  <c r="C81" i="59"/>
  <c r="C86" i="59"/>
  <c r="C70" i="59"/>
  <c r="C56" i="59"/>
  <c r="C31" i="59"/>
  <c r="C25" i="59"/>
  <c r="C10" i="59"/>
  <c r="C58" i="59"/>
  <c r="C40" i="59"/>
  <c r="C36" i="59"/>
  <c r="C43" i="59"/>
  <c r="C26" i="59"/>
  <c r="C59" i="59"/>
  <c r="C82" i="59"/>
  <c r="C78" i="59"/>
  <c r="C71" i="59"/>
  <c r="C49" i="59"/>
  <c r="C15" i="59"/>
  <c r="C68" i="59"/>
  <c r="C83" i="59"/>
  <c r="C8" i="59"/>
  <c r="C75" i="59"/>
  <c r="C33" i="59"/>
  <c r="C23" i="59"/>
  <c r="C63" i="59"/>
  <c r="C27" i="59"/>
  <c r="C32" i="59"/>
  <c r="C37" i="59"/>
  <c r="C60" i="59"/>
  <c r="C47" i="59"/>
  <c r="C44" i="59"/>
  <c r="C45" i="59"/>
  <c r="C17" i="59"/>
  <c r="C87" i="59"/>
  <c r="C53" i="59"/>
  <c r="C38" i="59"/>
  <c r="C28" i="59"/>
  <c r="C65" i="59"/>
  <c r="C22" i="59"/>
  <c r="C72" i="59"/>
  <c r="C6" i="59"/>
  <c r="C7" i="59"/>
  <c r="C18" i="59"/>
  <c r="C57" i="59"/>
  <c r="C19" i="59"/>
  <c r="C79" i="59"/>
  <c r="C61" i="59"/>
  <c r="C48" i="59"/>
  <c r="C76" i="59"/>
  <c r="C73" i="59"/>
  <c r="C54" i="59"/>
  <c r="C20" i="59"/>
  <c r="C69" i="59"/>
  <c r="C84" i="59"/>
  <c r="C50" i="59"/>
  <c r="C24" i="59"/>
  <c r="C4" i="59"/>
  <c r="C34" i="59"/>
  <c r="C11" i="59"/>
  <c r="C51" i="59"/>
  <c r="C35" i="59"/>
  <c r="C13" i="59"/>
  <c r="C74" i="59"/>
  <c r="C29" i="59"/>
  <c r="C16" i="59"/>
  <c r="C30" i="59"/>
  <c r="C52" i="59"/>
  <c r="C55" i="59"/>
  <c r="C77" i="59"/>
  <c r="C14" i="59"/>
  <c r="C39" i="59"/>
  <c r="C12" i="59"/>
  <c r="C66" i="59"/>
  <c r="C5" i="59"/>
  <c r="C62" i="59"/>
  <c r="C67" i="59"/>
  <c r="C80" i="59"/>
  <c r="C85" i="59"/>
  <c r="C46" i="59"/>
  <c r="C21" i="59"/>
  <c r="C64" i="59"/>
  <c r="C9" i="59"/>
  <c r="C41" i="59"/>
  <c r="C42" i="59"/>
  <c r="C90" i="58"/>
  <c r="C83" i="58"/>
  <c r="C82" i="58"/>
  <c r="C65" i="58"/>
  <c r="C58" i="58"/>
  <c r="C44" i="58"/>
  <c r="C26" i="58"/>
  <c r="C23" i="58"/>
  <c r="C68" i="58"/>
  <c r="C10" i="58"/>
  <c r="C52" i="58"/>
  <c r="C33" i="58"/>
  <c r="C84" i="58"/>
  <c r="C24" i="58"/>
  <c r="C62" i="58"/>
  <c r="C86" i="58"/>
  <c r="C71" i="58"/>
  <c r="C78" i="58"/>
  <c r="C70" i="58"/>
  <c r="C39" i="58"/>
  <c r="C17" i="58"/>
  <c r="C66" i="58"/>
  <c r="C85" i="58"/>
  <c r="C9" i="58"/>
  <c r="C91" i="58"/>
  <c r="C77" i="58"/>
  <c r="C92" i="58"/>
  <c r="C29" i="58"/>
  <c r="C30" i="58"/>
  <c r="C60" i="58"/>
  <c r="C18" i="58"/>
  <c r="C27" i="58"/>
  <c r="C41" i="58"/>
  <c r="C59" i="58"/>
  <c r="C53" i="58"/>
  <c r="C16" i="58"/>
  <c r="C45" i="58"/>
  <c r="C28" i="58"/>
  <c r="C93" i="58"/>
  <c r="C67" i="58"/>
  <c r="C49" i="58"/>
  <c r="C19" i="58"/>
  <c r="C46" i="58"/>
  <c r="C13" i="58"/>
  <c r="C74" i="58"/>
  <c r="C22" i="58"/>
  <c r="C7" i="58"/>
  <c r="C37" i="58"/>
  <c r="C69" i="58"/>
  <c r="C34" i="58"/>
  <c r="C72" i="58"/>
  <c r="C55" i="58"/>
  <c r="C47" i="58"/>
  <c r="C79" i="58"/>
  <c r="C80" i="58"/>
  <c r="C51" i="58"/>
  <c r="C14" i="58"/>
  <c r="C73" i="58"/>
  <c r="C88" i="58"/>
  <c r="C54" i="58"/>
  <c r="C31" i="58"/>
  <c r="C4" i="58"/>
  <c r="C48" i="58"/>
  <c r="C11" i="58"/>
  <c r="C50" i="58"/>
  <c r="C21" i="58"/>
  <c r="C6" i="58"/>
  <c r="C76" i="58"/>
  <c r="C15" i="58"/>
  <c r="C20" i="58"/>
  <c r="C43" i="58"/>
  <c r="C38" i="58"/>
  <c r="C63" i="58"/>
  <c r="C89" i="58"/>
  <c r="C8" i="58"/>
  <c r="C40" i="58"/>
  <c r="C36" i="58"/>
  <c r="C57" i="58"/>
  <c r="C5" i="58"/>
  <c r="C64" i="58"/>
  <c r="C87" i="58"/>
  <c r="C61" i="58"/>
  <c r="C75" i="58"/>
  <c r="C81" i="58"/>
  <c r="C56" i="58"/>
  <c r="C12" i="58"/>
  <c r="C35" i="58"/>
  <c r="C32" i="58"/>
  <c r="C42" i="58"/>
  <c r="C25" i="58"/>
  <c r="K6" i="14" l="1"/>
  <c r="K7" i="14"/>
  <c r="K13" i="14"/>
  <c r="K14" i="14"/>
  <c r="K21" i="14"/>
  <c r="K24" i="14"/>
  <c r="K25" i="14"/>
  <c r="K28" i="14"/>
  <c r="K30" i="14"/>
  <c r="K32" i="14"/>
  <c r="K36" i="14"/>
  <c r="K44" i="14"/>
  <c r="K46" i="14"/>
  <c r="K52" i="14"/>
  <c r="K53" i="14"/>
  <c r="K54" i="14"/>
  <c r="K55" i="14"/>
  <c r="K56" i="14"/>
  <c r="K61" i="14"/>
  <c r="K65" i="14"/>
  <c r="K67" i="14"/>
  <c r="K71" i="14"/>
  <c r="K72" i="14"/>
  <c r="K74" i="14"/>
  <c r="K77" i="14"/>
  <c r="K82" i="14"/>
  <c r="K85" i="14"/>
  <c r="K92" i="14"/>
  <c r="K96" i="14"/>
  <c r="K99" i="14"/>
  <c r="K101" i="14"/>
  <c r="K102" i="14"/>
  <c r="K103" i="14"/>
  <c r="K105" i="14"/>
  <c r="K106" i="14"/>
  <c r="M6" i="51"/>
  <c r="M7" i="51"/>
  <c r="M13" i="51"/>
  <c r="M14" i="51"/>
  <c r="M18" i="51"/>
  <c r="M21" i="51"/>
  <c r="M24" i="51"/>
  <c r="M25" i="51"/>
  <c r="M28" i="51"/>
  <c r="M30" i="51"/>
  <c r="M32" i="51"/>
  <c r="M36" i="51"/>
  <c r="M44" i="51"/>
  <c r="M46" i="51"/>
  <c r="M52" i="51"/>
  <c r="M53" i="51"/>
  <c r="M54" i="51"/>
  <c r="M55" i="51"/>
  <c r="M56" i="51"/>
  <c r="M61" i="51"/>
  <c r="M63" i="51"/>
  <c r="M65" i="51"/>
  <c r="M67" i="51"/>
  <c r="M71" i="51"/>
  <c r="M72" i="51"/>
  <c r="M74" i="51"/>
  <c r="M77" i="51"/>
  <c r="M82" i="51"/>
  <c r="M85" i="51"/>
  <c r="M92" i="51"/>
  <c r="M96" i="51"/>
  <c r="M99" i="51"/>
  <c r="M101" i="51"/>
  <c r="M102" i="51"/>
  <c r="M103" i="51"/>
  <c r="M105" i="51"/>
  <c r="M106" i="51"/>
  <c r="O6" i="46"/>
  <c r="O7" i="46"/>
  <c r="O13" i="46"/>
  <c r="O14" i="46"/>
  <c r="O18" i="46"/>
  <c r="O21" i="46"/>
  <c r="O24" i="46"/>
  <c r="O25" i="46"/>
  <c r="O28" i="46"/>
  <c r="O30" i="46"/>
  <c r="O32" i="46"/>
  <c r="O36" i="46"/>
  <c r="O44" i="46"/>
  <c r="O46" i="46"/>
  <c r="O52" i="46"/>
  <c r="O53" i="46"/>
  <c r="O54" i="46"/>
  <c r="O55" i="46"/>
  <c r="O56" i="46"/>
  <c r="O61" i="46"/>
  <c r="O63" i="46"/>
  <c r="O65" i="46"/>
  <c r="O67" i="46"/>
  <c r="O71" i="46"/>
  <c r="O72" i="46"/>
  <c r="O74" i="46"/>
  <c r="O77" i="46"/>
  <c r="O82" i="46"/>
  <c r="O85" i="46"/>
  <c r="O92" i="46"/>
  <c r="O96" i="46"/>
  <c r="O99" i="46"/>
  <c r="O101" i="46"/>
  <c r="O102" i="46"/>
  <c r="O103" i="46"/>
  <c r="O105" i="46"/>
  <c r="O106" i="46"/>
  <c r="N5" i="41"/>
  <c r="N6" i="41"/>
  <c r="N7" i="41"/>
  <c r="N13" i="41"/>
  <c r="N14" i="41"/>
  <c r="N18" i="41"/>
  <c r="N21" i="41"/>
  <c r="N23" i="41"/>
  <c r="N24" i="41"/>
  <c r="N25" i="41"/>
  <c r="N28" i="41"/>
  <c r="N30" i="41"/>
  <c r="N31" i="41"/>
  <c r="N32" i="41"/>
  <c r="N36" i="41"/>
  <c r="N43" i="41"/>
  <c r="N44" i="41"/>
  <c r="N46" i="41"/>
  <c r="N52" i="41"/>
  <c r="N53" i="41"/>
  <c r="N54" i="41"/>
  <c r="N55" i="41"/>
  <c r="N56" i="41"/>
  <c r="N61" i="41"/>
  <c r="N63" i="41"/>
  <c r="N65" i="41"/>
  <c r="N67" i="41"/>
  <c r="N71" i="41"/>
  <c r="N72" i="41"/>
  <c r="N73" i="41"/>
  <c r="N74" i="41"/>
  <c r="N77" i="41"/>
  <c r="N82" i="41"/>
  <c r="N85" i="41"/>
  <c r="N86" i="41"/>
  <c r="N90" i="41"/>
  <c r="N92" i="41"/>
  <c r="N96" i="41"/>
  <c r="N99" i="41"/>
  <c r="N101" i="41"/>
  <c r="N102" i="41"/>
  <c r="N103" i="41"/>
  <c r="N105" i="41"/>
  <c r="N106" i="41"/>
  <c r="N107" i="41"/>
  <c r="H107" i="14" l="1"/>
  <c r="J107" i="14"/>
  <c r="H91" i="14"/>
  <c r="J91" i="14"/>
  <c r="J107" i="51"/>
  <c r="L107" i="51"/>
  <c r="J91" i="51"/>
  <c r="I90" i="57" s="1"/>
  <c r="L91" i="51"/>
  <c r="L107" i="46"/>
  <c r="N107" i="46"/>
  <c r="L91" i="46"/>
  <c r="N91" i="46"/>
  <c r="K107" i="41"/>
  <c r="M107" i="41"/>
  <c r="K91" i="41"/>
  <c r="M91" i="41"/>
  <c r="J106" i="36"/>
  <c r="F105" i="57" s="1"/>
  <c r="L106" i="36"/>
  <c r="J107" i="36"/>
  <c r="L107" i="36"/>
  <c r="J90" i="36"/>
  <c r="L90" i="36"/>
  <c r="J91" i="36"/>
  <c r="L91" i="36"/>
  <c r="O107" i="31"/>
  <c r="Q107" i="31"/>
  <c r="O90" i="31"/>
  <c r="Q90" i="31"/>
  <c r="O91" i="31"/>
  <c r="Q91" i="31"/>
  <c r="R91" i="31" s="1"/>
  <c r="K107" i="22"/>
  <c r="L107" i="22" s="1"/>
  <c r="M107" i="22"/>
  <c r="K91" i="22"/>
  <c r="L91" i="22" s="1"/>
  <c r="M91" i="22"/>
  <c r="N91" i="22"/>
  <c r="K107" i="16"/>
  <c r="C106" i="57" s="1"/>
  <c r="M107" i="16"/>
  <c r="N107" i="16"/>
  <c r="K91" i="16"/>
  <c r="C90" i="57" s="1"/>
  <c r="L91" i="16"/>
  <c r="M91" i="16"/>
  <c r="N91" i="16"/>
  <c r="G107" i="4"/>
  <c r="B106" i="57" s="1"/>
  <c r="I107" i="4"/>
  <c r="J107" i="4"/>
  <c r="R106" i="57"/>
  <c r="R105" i="57"/>
  <c r="B105" i="57"/>
  <c r="C105" i="57"/>
  <c r="D105" i="57"/>
  <c r="G105" i="57"/>
  <c r="H105" i="57"/>
  <c r="I105" i="57"/>
  <c r="J105" i="57"/>
  <c r="F106" i="57"/>
  <c r="H106" i="57"/>
  <c r="I106" i="57"/>
  <c r="J106" i="57"/>
  <c r="R90" i="57"/>
  <c r="B89" i="57"/>
  <c r="C89" i="57"/>
  <c r="G89" i="57"/>
  <c r="B90" i="57"/>
  <c r="G90" i="57"/>
  <c r="H90" i="57"/>
  <c r="B91" i="57"/>
  <c r="C91" i="57"/>
  <c r="D91" i="57"/>
  <c r="F91" i="57"/>
  <c r="G91" i="57"/>
  <c r="H91" i="57"/>
  <c r="I91" i="57"/>
  <c r="J91" i="57"/>
  <c r="K107" i="14" l="1"/>
  <c r="O107" i="46"/>
  <c r="M107" i="51"/>
  <c r="N91" i="41"/>
  <c r="K91" i="14"/>
  <c r="M91" i="51"/>
  <c r="O91" i="46"/>
  <c r="M91" i="36"/>
  <c r="K107" i="36"/>
  <c r="N107" i="22"/>
  <c r="R107" i="31"/>
  <c r="M107" i="46"/>
  <c r="I107" i="14"/>
  <c r="D90" i="57"/>
  <c r="M107" i="36"/>
  <c r="L107" i="41"/>
  <c r="K107" i="51"/>
  <c r="P107" i="31"/>
  <c r="P91" i="31"/>
  <c r="K91" i="36"/>
  <c r="J90" i="57"/>
  <c r="G106" i="57"/>
  <c r="F89" i="57"/>
  <c r="F90" i="57"/>
  <c r="E106" i="57"/>
  <c r="E90" i="57"/>
  <c r="E89" i="57"/>
  <c r="D106" i="57"/>
  <c r="L107" i="16"/>
  <c r="H107" i="4"/>
  <c r="H42" i="14"/>
  <c r="J41" i="57" s="1"/>
  <c r="J42" i="14"/>
  <c r="H43" i="14"/>
  <c r="J43" i="14"/>
  <c r="H44" i="14"/>
  <c r="I44" i="14" s="1"/>
  <c r="J44" i="14"/>
  <c r="H45" i="14"/>
  <c r="J45" i="14"/>
  <c r="H17" i="14"/>
  <c r="J16" i="57" s="1"/>
  <c r="J17" i="14"/>
  <c r="H18" i="14"/>
  <c r="I18" i="14" s="1"/>
  <c r="J18" i="14"/>
  <c r="K18" i="14" s="1"/>
  <c r="H19" i="14"/>
  <c r="J18" i="57" s="1"/>
  <c r="J19" i="14"/>
  <c r="H20" i="14"/>
  <c r="J19" i="57" s="1"/>
  <c r="J20" i="14"/>
  <c r="J42" i="51"/>
  <c r="I41" i="57" s="1"/>
  <c r="L42" i="51"/>
  <c r="J43" i="51"/>
  <c r="L43" i="51"/>
  <c r="J44" i="51"/>
  <c r="K44" i="51" s="1"/>
  <c r="L44" i="51"/>
  <c r="J45" i="51"/>
  <c r="L45" i="51"/>
  <c r="J17" i="51"/>
  <c r="L17" i="51"/>
  <c r="J18" i="51"/>
  <c r="K18" i="51" s="1"/>
  <c r="L18" i="51"/>
  <c r="J19" i="51"/>
  <c r="L19" i="51"/>
  <c r="J20" i="51"/>
  <c r="L20" i="51"/>
  <c r="J21" i="51"/>
  <c r="K21" i="51" s="1"/>
  <c r="L21" i="51"/>
  <c r="N42" i="46"/>
  <c r="L43" i="46"/>
  <c r="H42" i="57" s="1"/>
  <c r="N43" i="46"/>
  <c r="L44" i="46"/>
  <c r="M44" i="46" s="1"/>
  <c r="N44" i="46"/>
  <c r="L45" i="46"/>
  <c r="N45" i="46"/>
  <c r="L17" i="46"/>
  <c r="N17" i="46"/>
  <c r="L18" i="46"/>
  <c r="M18" i="46" s="1"/>
  <c r="N18" i="46"/>
  <c r="L19" i="46"/>
  <c r="H18" i="57" s="1"/>
  <c r="N19" i="46"/>
  <c r="L20" i="46"/>
  <c r="N20" i="46"/>
  <c r="L21" i="46"/>
  <c r="M21" i="46" s="1"/>
  <c r="N21" i="46"/>
  <c r="K42" i="41"/>
  <c r="G41" i="57" s="1"/>
  <c r="M42" i="41"/>
  <c r="K43" i="41"/>
  <c r="G42" i="57" s="1"/>
  <c r="M43" i="41"/>
  <c r="K44" i="41"/>
  <c r="G43" i="57" s="1"/>
  <c r="L44" i="41"/>
  <c r="M44" i="41"/>
  <c r="K45" i="41"/>
  <c r="M45" i="41"/>
  <c r="K18" i="41"/>
  <c r="L18" i="41" s="1"/>
  <c r="M18" i="41"/>
  <c r="K19" i="41"/>
  <c r="G18" i="57" s="1"/>
  <c r="M19" i="41"/>
  <c r="K20" i="41"/>
  <c r="G19" i="57" s="1"/>
  <c r="M20" i="41"/>
  <c r="K21" i="41"/>
  <c r="L21" i="41" s="1"/>
  <c r="M21" i="41"/>
  <c r="J42" i="36"/>
  <c r="F41" i="57" s="1"/>
  <c r="L42" i="36"/>
  <c r="J43" i="36"/>
  <c r="L43" i="36"/>
  <c r="J44" i="36"/>
  <c r="K44" i="36"/>
  <c r="L44" i="36"/>
  <c r="M44" i="36"/>
  <c r="J45" i="36"/>
  <c r="L45" i="36"/>
  <c r="J18" i="36"/>
  <c r="K18" i="36" s="1"/>
  <c r="L18" i="36"/>
  <c r="M18" i="36"/>
  <c r="J19" i="36"/>
  <c r="L19" i="36"/>
  <c r="J20" i="36"/>
  <c r="F19" i="57" s="1"/>
  <c r="L20" i="36"/>
  <c r="J21" i="36"/>
  <c r="K21" i="36" s="1"/>
  <c r="L21" i="36"/>
  <c r="M21" i="36"/>
  <c r="O42" i="31"/>
  <c r="K42" i="36" s="1"/>
  <c r="Q42" i="31"/>
  <c r="O43" i="31"/>
  <c r="E42" i="57" s="1"/>
  <c r="Q43" i="31"/>
  <c r="O44" i="31"/>
  <c r="P44" i="31"/>
  <c r="Q44" i="31"/>
  <c r="R44" i="31"/>
  <c r="O45" i="31"/>
  <c r="Q45" i="31"/>
  <c r="O17" i="31"/>
  <c r="E16" i="57" s="1"/>
  <c r="Q17" i="31"/>
  <c r="O18" i="31"/>
  <c r="P18" i="31"/>
  <c r="Q18" i="31"/>
  <c r="R18" i="31"/>
  <c r="O19" i="31"/>
  <c r="E18" i="57" s="1"/>
  <c r="Q19" i="31"/>
  <c r="O20" i="31"/>
  <c r="Q20" i="31"/>
  <c r="O21" i="31"/>
  <c r="P21" i="31"/>
  <c r="Q21" i="31"/>
  <c r="R21" i="31"/>
  <c r="P42" i="31"/>
  <c r="L42" i="22"/>
  <c r="M42" i="22"/>
  <c r="K43" i="22"/>
  <c r="M43" i="22"/>
  <c r="K44" i="22"/>
  <c r="L44" i="22"/>
  <c r="M44" i="22"/>
  <c r="N44" i="22"/>
  <c r="K45" i="22"/>
  <c r="M45" i="22"/>
  <c r="K18" i="22"/>
  <c r="L18" i="22" s="1"/>
  <c r="M18" i="22"/>
  <c r="N18" i="22"/>
  <c r="K19" i="22"/>
  <c r="D18" i="57" s="1"/>
  <c r="M19" i="22"/>
  <c r="K20" i="22"/>
  <c r="D19" i="57" s="1"/>
  <c r="M20" i="22"/>
  <c r="R20" i="31" s="1"/>
  <c r="K21" i="22"/>
  <c r="L21" i="22" s="1"/>
  <c r="M21" i="22"/>
  <c r="N21" i="22"/>
  <c r="K42" i="16"/>
  <c r="L42" i="16"/>
  <c r="M42" i="16"/>
  <c r="N42" i="16"/>
  <c r="K43" i="16"/>
  <c r="C42" i="57" s="1"/>
  <c r="M43" i="16"/>
  <c r="K44" i="16"/>
  <c r="C43" i="57" s="1"/>
  <c r="L44" i="16"/>
  <c r="M44" i="16"/>
  <c r="N44" i="16"/>
  <c r="K18" i="16"/>
  <c r="L18" i="16" s="1"/>
  <c r="M18" i="16"/>
  <c r="N18" i="16"/>
  <c r="K19" i="16"/>
  <c r="L19" i="16" s="1"/>
  <c r="M19" i="16"/>
  <c r="N19" i="22" s="1"/>
  <c r="N19" i="16"/>
  <c r="K20" i="16"/>
  <c r="L20" i="16" s="1"/>
  <c r="M20" i="16"/>
  <c r="N20" i="16"/>
  <c r="I42" i="4"/>
  <c r="J42" i="4" s="1"/>
  <c r="I43" i="4"/>
  <c r="J43" i="4"/>
  <c r="I44" i="4"/>
  <c r="J44" i="4" s="1"/>
  <c r="I45" i="4"/>
  <c r="J45" i="4"/>
  <c r="G42" i="4"/>
  <c r="B41" i="57" s="1"/>
  <c r="H42" i="4"/>
  <c r="G43" i="4"/>
  <c r="H43" i="4"/>
  <c r="G44" i="4"/>
  <c r="H44" i="4"/>
  <c r="I18" i="4"/>
  <c r="J18" i="4"/>
  <c r="I19" i="4"/>
  <c r="J19" i="4"/>
  <c r="I20" i="4"/>
  <c r="J20" i="4"/>
  <c r="G18" i="4"/>
  <c r="H18" i="4" s="1"/>
  <c r="G19" i="4"/>
  <c r="H19" i="4"/>
  <c r="G20" i="4"/>
  <c r="H20" i="4" s="1"/>
  <c r="R40" i="57"/>
  <c r="R41" i="57"/>
  <c r="R42" i="57"/>
  <c r="R43" i="57"/>
  <c r="R44" i="57"/>
  <c r="R14" i="57"/>
  <c r="R15" i="57"/>
  <c r="R16" i="57"/>
  <c r="R17" i="57"/>
  <c r="R18" i="57"/>
  <c r="R19" i="57"/>
  <c r="R20" i="57"/>
  <c r="B40" i="57"/>
  <c r="C41" i="57"/>
  <c r="D41" i="57"/>
  <c r="H41" i="57"/>
  <c r="B42" i="57"/>
  <c r="D42" i="57"/>
  <c r="F42" i="57"/>
  <c r="I42" i="57"/>
  <c r="J42" i="57"/>
  <c r="B43" i="57"/>
  <c r="D43" i="57"/>
  <c r="E43" i="57"/>
  <c r="F43" i="57"/>
  <c r="H43" i="57"/>
  <c r="B16" i="57"/>
  <c r="I16" i="57"/>
  <c r="C17" i="57"/>
  <c r="D17" i="57"/>
  <c r="E17" i="57"/>
  <c r="F17" i="57"/>
  <c r="G17" i="57"/>
  <c r="I17" i="57"/>
  <c r="J17" i="57"/>
  <c r="B18" i="57"/>
  <c r="F18" i="57"/>
  <c r="I18" i="57"/>
  <c r="E19" i="57"/>
  <c r="H19" i="57"/>
  <c r="I19" i="57"/>
  <c r="B20" i="57"/>
  <c r="C20" i="57"/>
  <c r="D20" i="57"/>
  <c r="E20" i="57"/>
  <c r="F20" i="57"/>
  <c r="H20" i="57"/>
  <c r="I20" i="57"/>
  <c r="J20" i="57"/>
  <c r="O90" i="57" l="1"/>
  <c r="O106" i="57"/>
  <c r="K43" i="14"/>
  <c r="O43" i="46"/>
  <c r="M43" i="51"/>
  <c r="K20" i="14"/>
  <c r="O20" i="46"/>
  <c r="M20" i="51"/>
  <c r="N20" i="41"/>
  <c r="M45" i="51"/>
  <c r="O45" i="46"/>
  <c r="K45" i="14"/>
  <c r="N45" i="41"/>
  <c r="M42" i="51"/>
  <c r="N42" i="41"/>
  <c r="K42" i="14"/>
  <c r="O42" i="46"/>
  <c r="K19" i="14"/>
  <c r="M19" i="51"/>
  <c r="O19" i="46"/>
  <c r="N19" i="41"/>
  <c r="Q90" i="57"/>
  <c r="S90" i="57" s="1"/>
  <c r="L42" i="41"/>
  <c r="E41" i="57"/>
  <c r="Q41" i="57" s="1"/>
  <c r="S41" i="57" s="1"/>
  <c r="K42" i="51"/>
  <c r="Q106" i="57"/>
  <c r="S106" i="57" s="1"/>
  <c r="M42" i="36"/>
  <c r="I42" i="14"/>
  <c r="N42" i="22"/>
  <c r="M42" i="46"/>
  <c r="M20" i="36"/>
  <c r="N20" i="22"/>
  <c r="R42" i="31"/>
  <c r="L20" i="41"/>
  <c r="C19" i="57"/>
  <c r="K20" i="36"/>
  <c r="L20" i="22"/>
  <c r="P20" i="31"/>
  <c r="K20" i="51"/>
  <c r="I20" i="14"/>
  <c r="M20" i="46"/>
  <c r="N43" i="16"/>
  <c r="I19" i="14"/>
  <c r="L19" i="22"/>
  <c r="R19" i="31"/>
  <c r="M19" i="36"/>
  <c r="C18" i="57"/>
  <c r="O18" i="57" s="1"/>
  <c r="P19" i="31"/>
  <c r="K19" i="36"/>
  <c r="L19" i="41"/>
  <c r="M19" i="46"/>
  <c r="K19" i="51"/>
  <c r="M43" i="36"/>
  <c r="R43" i="31"/>
  <c r="N43" i="22"/>
  <c r="M43" i="46"/>
  <c r="L43" i="16"/>
  <c r="L43" i="22"/>
  <c r="P43" i="31"/>
  <c r="K43" i="36"/>
  <c r="L43" i="41"/>
  <c r="K43" i="51"/>
  <c r="I43" i="14"/>
  <c r="J43" i="57"/>
  <c r="I43" i="57"/>
  <c r="H17" i="57"/>
  <c r="H16" i="57"/>
  <c r="G20" i="57"/>
  <c r="Q20" i="57" s="1"/>
  <c r="Q42" i="57"/>
  <c r="S42" i="57" s="1"/>
  <c r="O42" i="57"/>
  <c r="B17" i="57"/>
  <c r="B19" i="57"/>
  <c r="R45" i="57"/>
  <c r="R46" i="57"/>
  <c r="R47" i="57"/>
  <c r="R48" i="57"/>
  <c r="R49" i="57"/>
  <c r="R50" i="57"/>
  <c r="R51" i="57"/>
  <c r="R52" i="57"/>
  <c r="B47" i="57"/>
  <c r="B48" i="57"/>
  <c r="H48" i="57"/>
  <c r="I48" i="57"/>
  <c r="J48" i="57"/>
  <c r="B49" i="57"/>
  <c r="C49" i="57"/>
  <c r="F49" i="57"/>
  <c r="I49" i="57"/>
  <c r="J49" i="57"/>
  <c r="B50" i="57"/>
  <c r="B51" i="57"/>
  <c r="C51" i="57"/>
  <c r="D51" i="57"/>
  <c r="E51" i="57"/>
  <c r="F51" i="57"/>
  <c r="G51" i="57"/>
  <c r="H51" i="57"/>
  <c r="I51" i="57"/>
  <c r="J51" i="57"/>
  <c r="B52" i="57"/>
  <c r="C52" i="57"/>
  <c r="D52" i="57"/>
  <c r="E52" i="57"/>
  <c r="F52" i="57"/>
  <c r="G52" i="57"/>
  <c r="H52" i="57"/>
  <c r="I52" i="57"/>
  <c r="J52" i="57"/>
  <c r="G49" i="4"/>
  <c r="H49" i="4"/>
  <c r="I49" i="4"/>
  <c r="G50" i="4"/>
  <c r="H50" i="4"/>
  <c r="I50" i="4"/>
  <c r="J50" i="4" s="1"/>
  <c r="G51" i="4"/>
  <c r="H51" i="4"/>
  <c r="I51" i="4"/>
  <c r="J51" i="4" s="1"/>
  <c r="G52" i="4"/>
  <c r="H52" i="4"/>
  <c r="I52" i="4"/>
  <c r="N52" i="22" s="1"/>
  <c r="G53" i="4"/>
  <c r="H53" i="4"/>
  <c r="I53" i="4"/>
  <c r="J53" i="4" s="1"/>
  <c r="K49" i="16"/>
  <c r="L49" i="16" s="1"/>
  <c r="M49" i="16"/>
  <c r="N49" i="16" s="1"/>
  <c r="K50" i="16"/>
  <c r="M50" i="16"/>
  <c r="K51" i="16"/>
  <c r="L51" i="16" s="1"/>
  <c r="M51" i="16"/>
  <c r="N51" i="22" s="1"/>
  <c r="K52" i="16"/>
  <c r="L52" i="16" s="1"/>
  <c r="M52" i="16"/>
  <c r="K53" i="16"/>
  <c r="L53" i="16" s="1"/>
  <c r="M53" i="16"/>
  <c r="N53" i="16"/>
  <c r="K49" i="22"/>
  <c r="D48" i="57" s="1"/>
  <c r="M49" i="22"/>
  <c r="K50" i="22"/>
  <c r="L50" i="22" s="1"/>
  <c r="M50" i="22"/>
  <c r="K51" i="22"/>
  <c r="D50" i="57" s="1"/>
  <c r="M51" i="22"/>
  <c r="K52" i="22"/>
  <c r="M52" i="22"/>
  <c r="K53" i="22"/>
  <c r="L53" i="22" s="1"/>
  <c r="M53" i="22"/>
  <c r="O50" i="31"/>
  <c r="E49" i="57" s="1"/>
  <c r="Q50" i="31"/>
  <c r="E50" i="57"/>
  <c r="Q51" i="31"/>
  <c r="O52" i="31"/>
  <c r="Q52" i="31"/>
  <c r="O53" i="31"/>
  <c r="P53" i="31"/>
  <c r="Q53" i="31"/>
  <c r="J49" i="36"/>
  <c r="F48" i="57" s="1"/>
  <c r="L49" i="36"/>
  <c r="J50" i="36"/>
  <c r="L50" i="36"/>
  <c r="J51" i="36"/>
  <c r="F50" i="57" s="1"/>
  <c r="L51" i="36"/>
  <c r="J52" i="36"/>
  <c r="L52" i="36"/>
  <c r="J53" i="36"/>
  <c r="L53" i="36"/>
  <c r="K49" i="41"/>
  <c r="G48" i="57" s="1"/>
  <c r="M49" i="41"/>
  <c r="K50" i="41"/>
  <c r="M50" i="41"/>
  <c r="K51" i="41"/>
  <c r="G50" i="57" s="1"/>
  <c r="M51" i="41"/>
  <c r="K52" i="41"/>
  <c r="M52" i="41"/>
  <c r="K53" i="41"/>
  <c r="M53" i="41"/>
  <c r="N49" i="46"/>
  <c r="H49" i="57"/>
  <c r="N50" i="46"/>
  <c r="H50" i="57"/>
  <c r="N51" i="46"/>
  <c r="L52" i="46"/>
  <c r="M52" i="46"/>
  <c r="N52" i="46"/>
  <c r="L53" i="46"/>
  <c r="N53" i="46"/>
  <c r="J49" i="51"/>
  <c r="L49" i="51"/>
  <c r="J50" i="51"/>
  <c r="L50" i="51"/>
  <c r="J51" i="51"/>
  <c r="I50" i="57" s="1"/>
  <c r="L51" i="51"/>
  <c r="J52" i="51"/>
  <c r="L52" i="51"/>
  <c r="J53" i="51"/>
  <c r="L53" i="51"/>
  <c r="H49" i="14"/>
  <c r="J49" i="14"/>
  <c r="H50" i="14"/>
  <c r="J50" i="14"/>
  <c r="H51" i="14"/>
  <c r="J50" i="57" s="1"/>
  <c r="J51" i="14"/>
  <c r="H52" i="14"/>
  <c r="J52" i="14"/>
  <c r="K50" i="51" l="1"/>
  <c r="O41" i="57"/>
  <c r="Q18" i="57"/>
  <c r="S18" i="57" s="1"/>
  <c r="O20" i="57"/>
  <c r="Q43" i="57"/>
  <c r="S43" i="57" s="1"/>
  <c r="G49" i="57"/>
  <c r="O50" i="46"/>
  <c r="K50" i="14"/>
  <c r="M50" i="51"/>
  <c r="N50" i="41"/>
  <c r="K51" i="14"/>
  <c r="N51" i="41"/>
  <c r="O51" i="46"/>
  <c r="M51" i="51"/>
  <c r="K49" i="14"/>
  <c r="N49" i="41"/>
  <c r="M49" i="51"/>
  <c r="O49" i="46"/>
  <c r="D49" i="57"/>
  <c r="M50" i="36"/>
  <c r="O43" i="57"/>
  <c r="O17" i="57"/>
  <c r="Q17" i="57"/>
  <c r="S17" i="57" s="1"/>
  <c r="O19" i="57"/>
  <c r="Q19" i="57"/>
  <c r="S19" i="57" s="1"/>
  <c r="O52" i="57"/>
  <c r="Q51" i="57"/>
  <c r="S51" i="57" s="1"/>
  <c r="O51" i="57"/>
  <c r="Q52" i="57"/>
  <c r="S52" i="57" s="1"/>
  <c r="C48" i="57"/>
  <c r="I51" i="14"/>
  <c r="L51" i="22"/>
  <c r="L51" i="41"/>
  <c r="C50" i="57"/>
  <c r="P51" i="31"/>
  <c r="N49" i="22"/>
  <c r="M53" i="36"/>
  <c r="N50" i="16"/>
  <c r="N53" i="22"/>
  <c r="N51" i="16"/>
  <c r="N50" i="22"/>
  <c r="K53" i="51"/>
  <c r="R52" i="31"/>
  <c r="L49" i="22"/>
  <c r="N52" i="16"/>
  <c r="L50" i="16"/>
  <c r="J52" i="4"/>
  <c r="J49" i="4"/>
  <c r="I52" i="14"/>
  <c r="L50" i="41"/>
  <c r="K52" i="36"/>
  <c r="R53" i="31"/>
  <c r="P52" i="31"/>
  <c r="L52" i="22"/>
  <c r="M53" i="46"/>
  <c r="M50" i="46"/>
  <c r="L52" i="41"/>
  <c r="M51" i="46"/>
  <c r="K53" i="36"/>
  <c r="K51" i="36"/>
  <c r="M51" i="36"/>
  <c r="P50" i="31"/>
  <c r="M52" i="36"/>
  <c r="K50" i="36"/>
  <c r="R51" i="31"/>
  <c r="R50" i="31"/>
  <c r="K52" i="51"/>
  <c r="K51" i="51"/>
  <c r="L53" i="41"/>
  <c r="I50" i="14"/>
  <c r="R66" i="57"/>
  <c r="B66" i="57"/>
  <c r="C66" i="57"/>
  <c r="D66" i="57"/>
  <c r="E66" i="57"/>
  <c r="F66" i="57"/>
  <c r="G66" i="57"/>
  <c r="H66" i="57"/>
  <c r="I66" i="57"/>
  <c r="J66" i="57"/>
  <c r="G67" i="4"/>
  <c r="H67" i="4" s="1"/>
  <c r="I67" i="4"/>
  <c r="J67" i="4"/>
  <c r="K67" i="16"/>
  <c r="M67" i="16"/>
  <c r="N67" i="16" s="1"/>
  <c r="K67" i="22"/>
  <c r="M67" i="22"/>
  <c r="O67" i="31"/>
  <c r="Q67" i="31"/>
  <c r="J67" i="36"/>
  <c r="L67" i="36"/>
  <c r="K67" i="41"/>
  <c r="M67" i="41"/>
  <c r="L67" i="46"/>
  <c r="N67" i="46"/>
  <c r="J67" i="51"/>
  <c r="L67" i="51"/>
  <c r="H67" i="14"/>
  <c r="J67" i="14"/>
  <c r="Q49" i="57" l="1"/>
  <c r="S49" i="57" s="1"/>
  <c r="O49" i="57"/>
  <c r="N67" i="22"/>
  <c r="Q50" i="57"/>
  <c r="S50" i="57" s="1"/>
  <c r="O50" i="57"/>
  <c r="O66" i="57"/>
  <c r="Q66" i="57"/>
  <c r="S66" i="57" s="1"/>
  <c r="L67" i="22"/>
  <c r="L67" i="16"/>
  <c r="R67" i="31"/>
  <c r="M67" i="36"/>
  <c r="P67" i="31"/>
  <c r="K67" i="36"/>
  <c r="L67" i="41"/>
  <c r="M67" i="46"/>
  <c r="K67" i="51"/>
  <c r="I67" i="14"/>
  <c r="J10" i="14"/>
  <c r="J11" i="14"/>
  <c r="J12" i="14"/>
  <c r="J13" i="14"/>
  <c r="J14" i="14"/>
  <c r="J15" i="14"/>
  <c r="J16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H10" i="14"/>
  <c r="J9" i="57" s="1"/>
  <c r="H11" i="14"/>
  <c r="J10" i="57" s="1"/>
  <c r="H12" i="14"/>
  <c r="J11" i="57" s="1"/>
  <c r="H13" i="14"/>
  <c r="J12" i="57" s="1"/>
  <c r="H14" i="14"/>
  <c r="H15" i="14"/>
  <c r="J14" i="57" s="1"/>
  <c r="H16" i="14"/>
  <c r="H21" i="14"/>
  <c r="H22" i="14"/>
  <c r="H23" i="14"/>
  <c r="H24" i="14"/>
  <c r="H25" i="14"/>
  <c r="H26" i="14"/>
  <c r="J25" i="57" s="1"/>
  <c r="H27" i="14"/>
  <c r="J26" i="57" s="1"/>
  <c r="H28" i="14"/>
  <c r="J27" i="57" s="1"/>
  <c r="H29" i="14"/>
  <c r="J28" i="57" s="1"/>
  <c r="H30" i="14"/>
  <c r="J29" i="57" s="1"/>
  <c r="H31" i="14"/>
  <c r="J30" i="57" s="1"/>
  <c r="H32" i="14"/>
  <c r="J31" i="57" s="1"/>
  <c r="H33" i="14"/>
  <c r="J32" i="57" s="1"/>
  <c r="H34" i="14"/>
  <c r="H35" i="14"/>
  <c r="H36" i="14"/>
  <c r="H37" i="14"/>
  <c r="H38" i="14"/>
  <c r="L8" i="51"/>
  <c r="L9" i="51"/>
  <c r="L10" i="51"/>
  <c r="L11" i="51"/>
  <c r="L12" i="51"/>
  <c r="L13" i="51"/>
  <c r="L14" i="51"/>
  <c r="L15" i="51"/>
  <c r="L16" i="51"/>
  <c r="L22" i="51"/>
  <c r="L23" i="51"/>
  <c r="L24" i="51"/>
  <c r="L25" i="51"/>
  <c r="L26" i="51"/>
  <c r="L27" i="51"/>
  <c r="L28" i="51"/>
  <c r="L29" i="51"/>
  <c r="L30" i="51"/>
  <c r="L31" i="51"/>
  <c r="L32" i="51"/>
  <c r="L33" i="51"/>
  <c r="L34" i="51"/>
  <c r="J11" i="51"/>
  <c r="I10" i="57" s="1"/>
  <c r="J12" i="51"/>
  <c r="I11" i="57" s="1"/>
  <c r="J13" i="51"/>
  <c r="J14" i="51"/>
  <c r="J15" i="51"/>
  <c r="I14" i="57" s="1"/>
  <c r="J16" i="51"/>
  <c r="J22" i="51"/>
  <c r="J23" i="51"/>
  <c r="J24" i="51"/>
  <c r="J25" i="51"/>
  <c r="J26" i="51"/>
  <c r="I25" i="57" s="1"/>
  <c r="J27" i="51"/>
  <c r="I26" i="57" s="1"/>
  <c r="J28" i="51"/>
  <c r="I27" i="57" s="1"/>
  <c r="J29" i="51"/>
  <c r="I28" i="57" s="1"/>
  <c r="J30" i="51"/>
  <c r="J31" i="51"/>
  <c r="I30" i="57" s="1"/>
  <c r="J32" i="51"/>
  <c r="I31" i="57" s="1"/>
  <c r="J33" i="51"/>
  <c r="I32" i="57" s="1"/>
  <c r="J34" i="51"/>
  <c r="N8" i="46"/>
  <c r="N9" i="46"/>
  <c r="N10" i="46"/>
  <c r="N11" i="46"/>
  <c r="N12" i="46"/>
  <c r="N13" i="46"/>
  <c r="N14" i="46"/>
  <c r="N15" i="46"/>
  <c r="N16" i="46"/>
  <c r="N22" i="46"/>
  <c r="N23" i="46"/>
  <c r="N24" i="46"/>
  <c r="N25" i="46"/>
  <c r="N26" i="46"/>
  <c r="N27" i="46"/>
  <c r="N28" i="46"/>
  <c r="N29" i="46"/>
  <c r="N30" i="46"/>
  <c r="N31" i="46"/>
  <c r="N32" i="46"/>
  <c r="N33" i="46"/>
  <c r="N34" i="46"/>
  <c r="L11" i="46"/>
  <c r="L12" i="46"/>
  <c r="H11" i="57" s="1"/>
  <c r="L13" i="46"/>
  <c r="H12" i="57" s="1"/>
  <c r="L14" i="46"/>
  <c r="H13" i="57" s="1"/>
  <c r="L15" i="46"/>
  <c r="H14" i="57" s="1"/>
  <c r="L16" i="46"/>
  <c r="L22" i="46"/>
  <c r="L23" i="46"/>
  <c r="L24" i="46"/>
  <c r="L25" i="46"/>
  <c r="L26" i="46"/>
  <c r="H25" i="57" s="1"/>
  <c r="L27" i="46"/>
  <c r="H26" i="57" s="1"/>
  <c r="L28" i="46"/>
  <c r="H27" i="57" s="1"/>
  <c r="L29" i="46"/>
  <c r="H28" i="57" s="1"/>
  <c r="L30" i="46"/>
  <c r="H29" i="57" s="1"/>
  <c r="L31" i="46"/>
  <c r="H30" i="57" s="1"/>
  <c r="L32" i="46"/>
  <c r="H31" i="57" s="1"/>
  <c r="L33" i="46"/>
  <c r="H32" i="57" s="1"/>
  <c r="L34" i="46"/>
  <c r="M10" i="41"/>
  <c r="M11" i="41"/>
  <c r="M12" i="41"/>
  <c r="M13" i="41"/>
  <c r="M14" i="41"/>
  <c r="M15" i="41"/>
  <c r="M16" i="41"/>
  <c r="M17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K9" i="41"/>
  <c r="K10" i="41"/>
  <c r="G9" i="57" s="1"/>
  <c r="K11" i="41"/>
  <c r="G10" i="57" s="1"/>
  <c r="K12" i="41"/>
  <c r="G11" i="57" s="1"/>
  <c r="K13" i="41"/>
  <c r="G12" i="57" s="1"/>
  <c r="K14" i="41"/>
  <c r="G13" i="57" s="1"/>
  <c r="K15" i="41"/>
  <c r="G14" i="57" s="1"/>
  <c r="K16" i="41"/>
  <c r="K17" i="41"/>
  <c r="G16" i="57" s="1"/>
  <c r="K22" i="41"/>
  <c r="K23" i="41"/>
  <c r="K24" i="41"/>
  <c r="K25" i="41"/>
  <c r="K26" i="41"/>
  <c r="G25" i="57" s="1"/>
  <c r="K27" i="41"/>
  <c r="G26" i="57" s="1"/>
  <c r="K28" i="41"/>
  <c r="K29" i="41"/>
  <c r="G28" i="57" s="1"/>
  <c r="K30" i="41"/>
  <c r="G29" i="57" s="1"/>
  <c r="K31" i="41"/>
  <c r="G30" i="57" s="1"/>
  <c r="K32" i="41"/>
  <c r="K33" i="41"/>
  <c r="G32" i="57" s="1"/>
  <c r="L12" i="36"/>
  <c r="L13" i="36"/>
  <c r="L14" i="36"/>
  <c r="L15" i="36"/>
  <c r="L16" i="36"/>
  <c r="L17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J12" i="36"/>
  <c r="F11" i="57" s="1"/>
  <c r="J13" i="36"/>
  <c r="J14" i="36"/>
  <c r="J15" i="36"/>
  <c r="F14" i="57" s="1"/>
  <c r="J16" i="36"/>
  <c r="J17" i="36"/>
  <c r="F16" i="57" s="1"/>
  <c r="J22" i="36"/>
  <c r="J23" i="36"/>
  <c r="J24" i="36"/>
  <c r="J25" i="36"/>
  <c r="J26" i="36"/>
  <c r="F25" i="57" s="1"/>
  <c r="J27" i="36"/>
  <c r="J28" i="36"/>
  <c r="F27" i="57" s="1"/>
  <c r="J29" i="36"/>
  <c r="F28" i="57" s="1"/>
  <c r="J30" i="36"/>
  <c r="F29" i="57" s="1"/>
  <c r="J31" i="36"/>
  <c r="J32" i="36"/>
  <c r="F31" i="57" s="1"/>
  <c r="J33" i="36"/>
  <c r="F32" i="57" s="1"/>
  <c r="J34" i="36"/>
  <c r="J35" i="36"/>
  <c r="J36" i="36"/>
  <c r="Q10" i="31"/>
  <c r="Q11" i="31"/>
  <c r="Q12" i="31"/>
  <c r="Q13" i="31"/>
  <c r="Q14" i="31"/>
  <c r="Q15" i="31"/>
  <c r="Q16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O11" i="31"/>
  <c r="E10" i="57" s="1"/>
  <c r="O12" i="31"/>
  <c r="E11" i="57" s="1"/>
  <c r="O13" i="31"/>
  <c r="E12" i="57" s="1"/>
  <c r="O14" i="31"/>
  <c r="E13" i="57" s="1"/>
  <c r="E14" i="57"/>
  <c r="O16" i="31"/>
  <c r="O22" i="31"/>
  <c r="O23" i="31"/>
  <c r="O24" i="31"/>
  <c r="O25" i="31"/>
  <c r="E25" i="57"/>
  <c r="O27" i="31"/>
  <c r="E26" i="57" s="1"/>
  <c r="O28" i="31"/>
  <c r="E27" i="57" s="1"/>
  <c r="O29" i="31"/>
  <c r="E28" i="57" s="1"/>
  <c r="O30" i="31"/>
  <c r="E29" i="57" s="1"/>
  <c r="O31" i="31"/>
  <c r="E30" i="57" s="1"/>
  <c r="O32" i="31"/>
  <c r="E31" i="57" s="1"/>
  <c r="O33" i="31"/>
  <c r="E32" i="57" s="1"/>
  <c r="M12" i="22"/>
  <c r="M13" i="22"/>
  <c r="M14" i="22"/>
  <c r="M15" i="22"/>
  <c r="M16" i="22"/>
  <c r="M17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K12" i="22"/>
  <c r="D11" i="57" s="1"/>
  <c r="K13" i="22"/>
  <c r="D12" i="57" s="1"/>
  <c r="K14" i="22"/>
  <c r="D13" i="57" s="1"/>
  <c r="K15" i="22"/>
  <c r="D14" i="57" s="1"/>
  <c r="K16" i="22"/>
  <c r="K17" i="22"/>
  <c r="D16" i="57" s="1"/>
  <c r="K22" i="22"/>
  <c r="K23" i="22"/>
  <c r="K24" i="22"/>
  <c r="K25" i="22"/>
  <c r="K26" i="22"/>
  <c r="D25" i="57" s="1"/>
  <c r="K27" i="22"/>
  <c r="D26" i="57" s="1"/>
  <c r="K28" i="22"/>
  <c r="K29" i="22"/>
  <c r="D28" i="57" s="1"/>
  <c r="K30" i="22"/>
  <c r="K31" i="22"/>
  <c r="D30" i="57" s="1"/>
  <c r="K32" i="22"/>
  <c r="D31" i="57" s="1"/>
  <c r="K33" i="22"/>
  <c r="D32" i="57" s="1"/>
  <c r="M12" i="16"/>
  <c r="M13" i="16"/>
  <c r="M14" i="16"/>
  <c r="M15" i="16"/>
  <c r="M16" i="16"/>
  <c r="M17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K12" i="16"/>
  <c r="C11" i="57" s="1"/>
  <c r="K13" i="16"/>
  <c r="C12" i="57" s="1"/>
  <c r="K14" i="16"/>
  <c r="C13" i="57" s="1"/>
  <c r="K15" i="16"/>
  <c r="C14" i="57" s="1"/>
  <c r="K16" i="16"/>
  <c r="K17" i="16"/>
  <c r="K21" i="16"/>
  <c r="K22" i="16"/>
  <c r="K23" i="16"/>
  <c r="K24" i="16"/>
  <c r="K25" i="16"/>
  <c r="K26" i="16"/>
  <c r="C25" i="57" s="1"/>
  <c r="K27" i="16"/>
  <c r="C26" i="57" s="1"/>
  <c r="K28" i="16"/>
  <c r="K29" i="16"/>
  <c r="C28" i="57" s="1"/>
  <c r="K30" i="16"/>
  <c r="C29" i="57" s="1"/>
  <c r="K31" i="16"/>
  <c r="C30" i="57" s="1"/>
  <c r="K32" i="16"/>
  <c r="C31" i="57" s="1"/>
  <c r="K33" i="16"/>
  <c r="C32" i="57" s="1"/>
  <c r="K34" i="16"/>
  <c r="K35" i="16"/>
  <c r="I11" i="4"/>
  <c r="I12" i="4"/>
  <c r="J12" i="4" s="1"/>
  <c r="I13" i="4"/>
  <c r="J13" i="4" s="1"/>
  <c r="I14" i="4"/>
  <c r="J14" i="4" s="1"/>
  <c r="I15" i="4"/>
  <c r="I16" i="4"/>
  <c r="I17" i="4"/>
  <c r="J17" i="4" s="1"/>
  <c r="I21" i="4"/>
  <c r="I22" i="4"/>
  <c r="J22" i="4" s="1"/>
  <c r="I23" i="4"/>
  <c r="J23" i="4" s="1"/>
  <c r="I24" i="4"/>
  <c r="I25" i="4"/>
  <c r="I26" i="4"/>
  <c r="J26" i="4" s="1"/>
  <c r="I27" i="4"/>
  <c r="J27" i="4" s="1"/>
  <c r="I28" i="4"/>
  <c r="I29" i="4"/>
  <c r="I30" i="4"/>
  <c r="J30" i="4" s="1"/>
  <c r="I31" i="4"/>
  <c r="J31" i="4" s="1"/>
  <c r="I32" i="4"/>
  <c r="I33" i="4"/>
  <c r="I34" i="4"/>
  <c r="J34" i="4" s="1"/>
  <c r="I35" i="4"/>
  <c r="G12" i="4"/>
  <c r="G13" i="4"/>
  <c r="G14" i="4"/>
  <c r="B13" i="57" s="1"/>
  <c r="G15" i="4"/>
  <c r="H15" i="4" s="1"/>
  <c r="G16" i="4"/>
  <c r="G17" i="4"/>
  <c r="G21" i="4"/>
  <c r="G22" i="4"/>
  <c r="G23" i="4"/>
  <c r="G24" i="4"/>
  <c r="H24" i="4" s="1"/>
  <c r="G25" i="4"/>
  <c r="G26" i="4"/>
  <c r="G27" i="4"/>
  <c r="H27" i="4" s="1"/>
  <c r="G28" i="4"/>
  <c r="L28" i="16" s="1"/>
  <c r="G29" i="4"/>
  <c r="G30" i="4"/>
  <c r="G31" i="4"/>
  <c r="H31" i="4" s="1"/>
  <c r="G32" i="4"/>
  <c r="H32" i="4" s="1"/>
  <c r="G33" i="4"/>
  <c r="B32" i="57" s="1"/>
  <c r="G34" i="4"/>
  <c r="R8" i="57"/>
  <c r="R9" i="57"/>
  <c r="R10" i="57"/>
  <c r="R11" i="57"/>
  <c r="R12" i="57"/>
  <c r="R13" i="57"/>
  <c r="R25" i="57"/>
  <c r="R26" i="57"/>
  <c r="R27" i="57"/>
  <c r="R28" i="57"/>
  <c r="R29" i="57"/>
  <c r="R30" i="57"/>
  <c r="R31" i="57"/>
  <c r="R32" i="57"/>
  <c r="R33" i="57"/>
  <c r="H10" i="57"/>
  <c r="F12" i="57"/>
  <c r="I12" i="57"/>
  <c r="F13" i="57"/>
  <c r="I13" i="57"/>
  <c r="J13" i="57"/>
  <c r="F26" i="57"/>
  <c r="C27" i="57"/>
  <c r="G27" i="57"/>
  <c r="D29" i="57"/>
  <c r="I29" i="57"/>
  <c r="F30" i="57"/>
  <c r="G31" i="57"/>
  <c r="O31" i="46" l="1"/>
  <c r="M31" i="51"/>
  <c r="K31" i="14"/>
  <c r="M23" i="51"/>
  <c r="K23" i="14"/>
  <c r="O23" i="46"/>
  <c r="M17" i="51"/>
  <c r="O17" i="46"/>
  <c r="K17" i="14"/>
  <c r="N17" i="41"/>
  <c r="M10" i="51"/>
  <c r="K10" i="14"/>
  <c r="O10" i="46"/>
  <c r="N10" i="41"/>
  <c r="K12" i="14"/>
  <c r="O12" i="46"/>
  <c r="M12" i="51"/>
  <c r="N12" i="41"/>
  <c r="K11" i="14"/>
  <c r="M11" i="51"/>
  <c r="O11" i="46"/>
  <c r="N11" i="41"/>
  <c r="M26" i="51"/>
  <c r="N26" i="41"/>
  <c r="K26" i="14"/>
  <c r="O26" i="46"/>
  <c r="K16" i="14"/>
  <c r="M16" i="51"/>
  <c r="N16" i="41"/>
  <c r="O16" i="46"/>
  <c r="K15" i="14"/>
  <c r="M15" i="51"/>
  <c r="O15" i="46"/>
  <c r="N15" i="41"/>
  <c r="K34" i="14"/>
  <c r="O34" i="46"/>
  <c r="M34" i="51"/>
  <c r="N34" i="41"/>
  <c r="K33" i="14"/>
  <c r="O33" i="46"/>
  <c r="M33" i="51"/>
  <c r="N33" i="41"/>
  <c r="O29" i="46"/>
  <c r="M29" i="51"/>
  <c r="K29" i="14"/>
  <c r="N29" i="41"/>
  <c r="K27" i="14"/>
  <c r="O27" i="46"/>
  <c r="M27" i="51"/>
  <c r="N27" i="41"/>
  <c r="K22" i="14"/>
  <c r="M22" i="51"/>
  <c r="O22" i="46"/>
  <c r="N22" i="41"/>
  <c r="R17" i="31"/>
  <c r="P17" i="31"/>
  <c r="C16" i="57"/>
  <c r="M17" i="46"/>
  <c r="K17" i="51"/>
  <c r="I17" i="14"/>
  <c r="B31" i="57"/>
  <c r="Q31" i="57" s="1"/>
  <c r="S31" i="57" s="1"/>
  <c r="N25" i="22"/>
  <c r="L29" i="16"/>
  <c r="L21" i="16"/>
  <c r="P16" i="31"/>
  <c r="P12" i="31"/>
  <c r="M24" i="46"/>
  <c r="M14" i="36"/>
  <c r="N27" i="16"/>
  <c r="L23" i="22"/>
  <c r="H28" i="4"/>
  <c r="N26" i="16"/>
  <c r="N13" i="16"/>
  <c r="B27" i="57"/>
  <c r="R16" i="31"/>
  <c r="N12" i="22"/>
  <c r="B14" i="57"/>
  <c r="Q14" i="57" s="1"/>
  <c r="S14" i="57" s="1"/>
  <c r="H23" i="4"/>
  <c r="H14" i="4"/>
  <c r="L14" i="16"/>
  <c r="L33" i="16"/>
  <c r="L25" i="16"/>
  <c r="L27" i="22"/>
  <c r="L32" i="16"/>
  <c r="L24" i="16"/>
  <c r="N31" i="16"/>
  <c r="N23" i="16"/>
  <c r="N12" i="16"/>
  <c r="L14" i="41"/>
  <c r="I28" i="14"/>
  <c r="I33" i="14"/>
  <c r="I25" i="14"/>
  <c r="I21" i="14"/>
  <c r="M32" i="36"/>
  <c r="K30" i="36"/>
  <c r="K22" i="36"/>
  <c r="L17" i="41"/>
  <c r="M24" i="36"/>
  <c r="P23" i="31"/>
  <c r="L32" i="22"/>
  <c r="L24" i="41"/>
  <c r="L31" i="22"/>
  <c r="M32" i="46"/>
  <c r="L31" i="41"/>
  <c r="P27" i="31"/>
  <c r="L23" i="41"/>
  <c r="K14" i="51"/>
  <c r="P31" i="31"/>
  <c r="K27" i="51"/>
  <c r="N30" i="22"/>
  <c r="R22" i="31"/>
  <c r="L24" i="22"/>
  <c r="D27" i="57"/>
  <c r="L15" i="22"/>
  <c r="L28" i="22"/>
  <c r="M14" i="46"/>
  <c r="N30" i="16"/>
  <c r="N22" i="16"/>
  <c r="K17" i="36"/>
  <c r="N17" i="16"/>
  <c r="N22" i="22"/>
  <c r="R30" i="31"/>
  <c r="N16" i="22"/>
  <c r="N16" i="16"/>
  <c r="N33" i="22"/>
  <c r="M13" i="36"/>
  <c r="L32" i="41"/>
  <c r="K28" i="51"/>
  <c r="L15" i="16"/>
  <c r="K27" i="36"/>
  <c r="L27" i="41"/>
  <c r="I29" i="14"/>
  <c r="L34" i="16"/>
  <c r="H34" i="4"/>
  <c r="I30" i="14"/>
  <c r="M30" i="46"/>
  <c r="K30" i="51"/>
  <c r="L30" i="41"/>
  <c r="L30" i="16"/>
  <c r="B29" i="57"/>
  <c r="O29" i="57" s="1"/>
  <c r="L30" i="22"/>
  <c r="H30" i="4"/>
  <c r="P30" i="31"/>
  <c r="I26" i="14"/>
  <c r="M26" i="46"/>
  <c r="K26" i="51"/>
  <c r="L26" i="41"/>
  <c r="P26" i="31"/>
  <c r="L26" i="16"/>
  <c r="B25" i="57"/>
  <c r="O25" i="57" s="1"/>
  <c r="K26" i="36"/>
  <c r="L26" i="22"/>
  <c r="H26" i="4"/>
  <c r="I22" i="14"/>
  <c r="M22" i="46"/>
  <c r="K22" i="51"/>
  <c r="L22" i="41"/>
  <c r="L22" i="16"/>
  <c r="P22" i="31"/>
  <c r="L22" i="22"/>
  <c r="H22" i="4"/>
  <c r="L17" i="22"/>
  <c r="L17" i="16"/>
  <c r="H17" i="4"/>
  <c r="B12" i="57"/>
  <c r="Q12" i="57" s="1"/>
  <c r="S12" i="57" s="1"/>
  <c r="I13" i="14"/>
  <c r="M13" i="46"/>
  <c r="L13" i="22"/>
  <c r="K13" i="51"/>
  <c r="P13" i="31"/>
  <c r="L13" i="41"/>
  <c r="K13" i="36"/>
  <c r="L13" i="16"/>
  <c r="H13" i="4"/>
  <c r="R32" i="31"/>
  <c r="N32" i="22"/>
  <c r="N32" i="16"/>
  <c r="J32" i="4"/>
  <c r="R28" i="31"/>
  <c r="N28" i="22"/>
  <c r="N28" i="16"/>
  <c r="J28" i="4"/>
  <c r="M28" i="36"/>
  <c r="R24" i="31"/>
  <c r="N24" i="22"/>
  <c r="N24" i="16"/>
  <c r="J24" i="4"/>
  <c r="M15" i="36"/>
  <c r="R15" i="31"/>
  <c r="N15" i="22"/>
  <c r="J15" i="4"/>
  <c r="N15" i="16"/>
  <c r="J11" i="4"/>
  <c r="K29" i="51"/>
  <c r="L29" i="41"/>
  <c r="K29" i="36"/>
  <c r="P29" i="31"/>
  <c r="I12" i="14"/>
  <c r="M12" i="46"/>
  <c r="L12" i="22"/>
  <c r="K12" i="51"/>
  <c r="L12" i="41"/>
  <c r="N31" i="22"/>
  <c r="N23" i="22"/>
  <c r="R14" i="31"/>
  <c r="N14" i="22"/>
  <c r="M31" i="36"/>
  <c r="B28" i="57"/>
  <c r="Q28" i="57" s="1"/>
  <c r="S28" i="57" s="1"/>
  <c r="K32" i="36"/>
  <c r="P32" i="31"/>
  <c r="K28" i="36"/>
  <c r="P28" i="31"/>
  <c r="K24" i="36"/>
  <c r="P24" i="31"/>
  <c r="K15" i="51"/>
  <c r="L15" i="41"/>
  <c r="K15" i="36"/>
  <c r="P15" i="31"/>
  <c r="M30" i="36"/>
  <c r="M26" i="36"/>
  <c r="M22" i="36"/>
  <c r="N17" i="22"/>
  <c r="N13" i="22"/>
  <c r="J33" i="4"/>
  <c r="J29" i="4"/>
  <c r="J25" i="4"/>
  <c r="J21" i="4"/>
  <c r="J16" i="4"/>
  <c r="L31" i="16"/>
  <c r="L27" i="16"/>
  <c r="L23" i="16"/>
  <c r="N33" i="16"/>
  <c r="N29" i="16"/>
  <c r="N25" i="16"/>
  <c r="N21" i="16"/>
  <c r="L14" i="22"/>
  <c r="N29" i="22"/>
  <c r="R26" i="31"/>
  <c r="R13" i="31"/>
  <c r="M28" i="46"/>
  <c r="K32" i="51"/>
  <c r="K24" i="51"/>
  <c r="I15" i="14"/>
  <c r="K33" i="51"/>
  <c r="L33" i="41"/>
  <c r="K33" i="36"/>
  <c r="P33" i="31"/>
  <c r="K25" i="51"/>
  <c r="L25" i="41"/>
  <c r="K25" i="36"/>
  <c r="P25" i="31"/>
  <c r="I16" i="14"/>
  <c r="M16" i="46"/>
  <c r="L16" i="22"/>
  <c r="K16" i="51"/>
  <c r="L16" i="41"/>
  <c r="N27" i="22"/>
  <c r="R27" i="31"/>
  <c r="K16" i="36"/>
  <c r="M23" i="36"/>
  <c r="M29" i="46"/>
  <c r="B11" i="57"/>
  <c r="Q11" i="57" s="1"/>
  <c r="S11" i="57" s="1"/>
  <c r="B30" i="57"/>
  <c r="O30" i="57" s="1"/>
  <c r="I31" i="14"/>
  <c r="M31" i="46"/>
  <c r="B26" i="57"/>
  <c r="O26" i="57" s="1"/>
  <c r="I27" i="14"/>
  <c r="M27" i="46"/>
  <c r="I23" i="14"/>
  <c r="M23" i="46"/>
  <c r="K14" i="36"/>
  <c r="P14" i="31"/>
  <c r="H33" i="4"/>
  <c r="H29" i="4"/>
  <c r="H25" i="4"/>
  <c r="H21" i="4"/>
  <c r="H16" i="4"/>
  <c r="H12" i="4"/>
  <c r="M33" i="36"/>
  <c r="R33" i="31"/>
  <c r="M29" i="36"/>
  <c r="R29" i="31"/>
  <c r="M25" i="36"/>
  <c r="R25" i="31"/>
  <c r="M16" i="36"/>
  <c r="M12" i="36"/>
  <c r="L16" i="16"/>
  <c r="L12" i="16"/>
  <c r="N14" i="16"/>
  <c r="L33" i="22"/>
  <c r="L29" i="22"/>
  <c r="L25" i="22"/>
  <c r="N26" i="22"/>
  <c r="R31" i="31"/>
  <c r="R23" i="31"/>
  <c r="R12" i="31"/>
  <c r="K31" i="36"/>
  <c r="K23" i="36"/>
  <c r="K12" i="36"/>
  <c r="M27" i="36"/>
  <c r="M17" i="36"/>
  <c r="L28" i="41"/>
  <c r="M33" i="46"/>
  <c r="M25" i="46"/>
  <c r="M15" i="46"/>
  <c r="K31" i="51"/>
  <c r="K23" i="51"/>
  <c r="I32" i="14"/>
  <c r="I24" i="14"/>
  <c r="I14" i="14"/>
  <c r="O13" i="57"/>
  <c r="Q13" i="57"/>
  <c r="S13" i="57" s="1"/>
  <c r="Q32" i="57"/>
  <c r="S32" i="57" s="1"/>
  <c r="O32" i="57"/>
  <c r="G4" i="4"/>
  <c r="G5" i="4"/>
  <c r="G6" i="4"/>
  <c r="G7" i="4"/>
  <c r="O31" i="57" l="1"/>
  <c r="Q30" i="57"/>
  <c r="S30" i="57" s="1"/>
  <c r="Q16" i="57"/>
  <c r="S16" i="57" s="1"/>
  <c r="O16" i="57"/>
  <c r="O27" i="57"/>
  <c r="Q27" i="57"/>
  <c r="S27" i="57" s="1"/>
  <c r="O14" i="57"/>
  <c r="O12" i="57"/>
  <c r="O11" i="57"/>
  <c r="O28" i="57"/>
  <c r="Q29" i="57"/>
  <c r="S29" i="57" s="1"/>
  <c r="O5" i="31"/>
  <c r="O6" i="31"/>
  <c r="O7" i="31"/>
  <c r="O8" i="31"/>
  <c r="O9" i="31"/>
  <c r="O10" i="31"/>
  <c r="E9" i="57" s="1"/>
  <c r="O34" i="31"/>
  <c r="O35" i="31"/>
  <c r="O36" i="31"/>
  <c r="O39" i="31"/>
  <c r="O40" i="31"/>
  <c r="O41" i="31"/>
  <c r="E40" i="57" s="1"/>
  <c r="O46" i="31"/>
  <c r="O47" i="31"/>
  <c r="O48" i="31"/>
  <c r="E47" i="57" s="1"/>
  <c r="O49" i="31"/>
  <c r="O54" i="31"/>
  <c r="O55" i="31"/>
  <c r="O56" i="31"/>
  <c r="O57" i="31"/>
  <c r="O59" i="31"/>
  <c r="O60" i="31"/>
  <c r="O61" i="31"/>
  <c r="O62" i="31"/>
  <c r="O63" i="31"/>
  <c r="O64" i="31"/>
  <c r="O65" i="31"/>
  <c r="O66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1" i="31"/>
  <c r="O82" i="31"/>
  <c r="O83" i="31"/>
  <c r="O84" i="31"/>
  <c r="O85" i="31"/>
  <c r="O86" i="31"/>
  <c r="O87" i="31"/>
  <c r="O88" i="31"/>
  <c r="O89" i="31"/>
  <c r="O92" i="31"/>
  <c r="E91" i="57" s="1"/>
  <c r="O91" i="57" s="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8" i="31"/>
  <c r="O109" i="31"/>
  <c r="O110" i="31"/>
  <c r="O111" i="31"/>
  <c r="O112" i="31"/>
  <c r="O4" i="31"/>
  <c r="K5" i="22"/>
  <c r="K6" i="22"/>
  <c r="K7" i="22"/>
  <c r="K8" i="22"/>
  <c r="K9" i="22"/>
  <c r="K10" i="22"/>
  <c r="D9" i="57" s="1"/>
  <c r="K11" i="22"/>
  <c r="D10" i="57" s="1"/>
  <c r="K34" i="22"/>
  <c r="K35" i="22"/>
  <c r="K36" i="22"/>
  <c r="K37" i="22"/>
  <c r="K39" i="22"/>
  <c r="K40" i="22"/>
  <c r="K41" i="22"/>
  <c r="D40" i="57" s="1"/>
  <c r="K46" i="22"/>
  <c r="K47" i="22"/>
  <c r="K48" i="22"/>
  <c r="D47" i="57" s="1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8" i="22"/>
  <c r="K69" i="22"/>
  <c r="K70" i="22"/>
  <c r="K71" i="22"/>
  <c r="K72" i="22"/>
  <c r="K73" i="22"/>
  <c r="K74" i="22"/>
  <c r="K76" i="22"/>
  <c r="K77" i="22"/>
  <c r="K78" i="22"/>
  <c r="K79" i="22"/>
  <c r="K80" i="22"/>
  <c r="K82" i="22"/>
  <c r="K83" i="22"/>
  <c r="K84" i="22"/>
  <c r="K85" i="22"/>
  <c r="K86" i="22"/>
  <c r="K87" i="22"/>
  <c r="K88" i="22"/>
  <c r="K89" i="22"/>
  <c r="K90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5" i="22"/>
  <c r="K106" i="22"/>
  <c r="K108" i="22"/>
  <c r="K109" i="22"/>
  <c r="K110" i="22"/>
  <c r="K111" i="22"/>
  <c r="K112" i="22"/>
  <c r="R21" i="57"/>
  <c r="R22" i="57"/>
  <c r="R23" i="57"/>
  <c r="R24" i="57"/>
  <c r="R34" i="57"/>
  <c r="R35" i="57"/>
  <c r="R36" i="57"/>
  <c r="R37" i="57"/>
  <c r="R38" i="57"/>
  <c r="R39" i="57"/>
  <c r="R53" i="57"/>
  <c r="R54" i="57"/>
  <c r="R55" i="57"/>
  <c r="R56" i="57"/>
  <c r="R57" i="57"/>
  <c r="R58" i="57"/>
  <c r="R59" i="57"/>
  <c r="R89" i="57"/>
  <c r="R91" i="57"/>
  <c r="R92" i="57"/>
  <c r="R93" i="57"/>
  <c r="R94" i="57"/>
  <c r="R95" i="57"/>
  <c r="R96" i="57"/>
  <c r="R97" i="57"/>
  <c r="R98" i="57"/>
  <c r="R99" i="57"/>
  <c r="R100" i="57"/>
  <c r="R101" i="57"/>
  <c r="R72" i="57"/>
  <c r="R73" i="57"/>
  <c r="R74" i="57"/>
  <c r="R75" i="57"/>
  <c r="R76" i="57"/>
  <c r="R77" i="57"/>
  <c r="K91" i="51" l="1"/>
  <c r="I91" i="14"/>
  <c r="L91" i="41"/>
  <c r="M91" i="46"/>
  <c r="K106" i="36"/>
  <c r="E105" i="57"/>
  <c r="E48" i="57"/>
  <c r="L49" i="41"/>
  <c r="K49" i="51"/>
  <c r="K49" i="36"/>
  <c r="I49" i="14"/>
  <c r="M49" i="46"/>
  <c r="D89" i="57"/>
  <c r="P90" i="31"/>
  <c r="K90" i="36"/>
  <c r="K34" i="36"/>
  <c r="L34" i="22"/>
  <c r="P34" i="31"/>
  <c r="H88" i="14"/>
  <c r="J88" i="14"/>
  <c r="H89" i="14"/>
  <c r="J89" i="14"/>
  <c r="H90" i="14"/>
  <c r="J89" i="57" s="1"/>
  <c r="J90" i="14"/>
  <c r="H92" i="14"/>
  <c r="J92" i="14"/>
  <c r="H93" i="14"/>
  <c r="J93" i="14"/>
  <c r="J90" i="51"/>
  <c r="I89" i="57" s="1"/>
  <c r="L90" i="51"/>
  <c r="J92" i="51"/>
  <c r="L92" i="51"/>
  <c r="N89" i="46"/>
  <c r="L90" i="46"/>
  <c r="H89" i="57" s="1"/>
  <c r="N90" i="46"/>
  <c r="L92" i="46"/>
  <c r="N92" i="46"/>
  <c r="L93" i="46"/>
  <c r="N93" i="46"/>
  <c r="K90" i="41"/>
  <c r="M90" i="41"/>
  <c r="K92" i="41"/>
  <c r="M92" i="41"/>
  <c r="K93" i="41"/>
  <c r="M93" i="41"/>
  <c r="M94" i="41"/>
  <c r="J88" i="36"/>
  <c r="L88" i="36"/>
  <c r="L89" i="36"/>
  <c r="J92" i="36"/>
  <c r="L92" i="36"/>
  <c r="J93" i="36"/>
  <c r="L93" i="36"/>
  <c r="M90" i="22"/>
  <c r="M92" i="22"/>
  <c r="M93" i="22"/>
  <c r="M89" i="16"/>
  <c r="M90" i="16"/>
  <c r="M92" i="16"/>
  <c r="K89" i="16"/>
  <c r="K90" i="16"/>
  <c r="K92" i="16"/>
  <c r="I90" i="4"/>
  <c r="J90" i="4" s="1"/>
  <c r="G90" i="4"/>
  <c r="H90" i="4" s="1"/>
  <c r="R88" i="57"/>
  <c r="H6" i="14"/>
  <c r="H7" i="14"/>
  <c r="H8" i="14"/>
  <c r="H9" i="14"/>
  <c r="H39" i="14"/>
  <c r="H40" i="14"/>
  <c r="H41" i="14"/>
  <c r="J40" i="57" s="1"/>
  <c r="H46" i="14"/>
  <c r="H47" i="14"/>
  <c r="H48" i="14"/>
  <c r="J47" i="57" s="1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8" i="14"/>
  <c r="H109" i="14"/>
  <c r="H110" i="14"/>
  <c r="H111" i="14"/>
  <c r="H112" i="14"/>
  <c r="H4" i="14"/>
  <c r="H5" i="14"/>
  <c r="J6" i="51"/>
  <c r="J7" i="51"/>
  <c r="J8" i="51"/>
  <c r="J9" i="51"/>
  <c r="J10" i="51"/>
  <c r="I9" i="57" s="1"/>
  <c r="J35" i="51"/>
  <c r="J36" i="51"/>
  <c r="J37" i="51"/>
  <c r="J38" i="51"/>
  <c r="J39" i="51"/>
  <c r="J40" i="51"/>
  <c r="J41" i="51"/>
  <c r="I40" i="57" s="1"/>
  <c r="J46" i="51"/>
  <c r="J47" i="51"/>
  <c r="J48" i="51"/>
  <c r="I47" i="57" s="1"/>
  <c r="J54" i="51"/>
  <c r="J55" i="51"/>
  <c r="J56" i="51"/>
  <c r="J57" i="51"/>
  <c r="J58" i="51"/>
  <c r="J59" i="51"/>
  <c r="J60" i="51"/>
  <c r="J61" i="51"/>
  <c r="J62" i="51"/>
  <c r="J63" i="51"/>
  <c r="J64" i="51"/>
  <c r="J65" i="51"/>
  <c r="J66" i="51"/>
  <c r="J68" i="51"/>
  <c r="J69" i="51"/>
  <c r="J70" i="51"/>
  <c r="J71" i="51"/>
  <c r="J72" i="51"/>
  <c r="J73" i="51"/>
  <c r="J74" i="51"/>
  <c r="J75" i="51"/>
  <c r="J76" i="51"/>
  <c r="J77" i="51"/>
  <c r="J78" i="51"/>
  <c r="J79" i="51"/>
  <c r="J80" i="51"/>
  <c r="J81" i="51"/>
  <c r="J82" i="51"/>
  <c r="J83" i="51"/>
  <c r="J84" i="51"/>
  <c r="J85" i="51"/>
  <c r="J86" i="51"/>
  <c r="J87" i="51"/>
  <c r="J88" i="51"/>
  <c r="J89" i="51"/>
  <c r="J93" i="51"/>
  <c r="J94" i="51"/>
  <c r="J95" i="51"/>
  <c r="J96" i="51"/>
  <c r="J97" i="51"/>
  <c r="J98" i="51"/>
  <c r="J99" i="51"/>
  <c r="J100" i="51"/>
  <c r="J101" i="51"/>
  <c r="J102" i="51"/>
  <c r="J103" i="51"/>
  <c r="J104" i="51"/>
  <c r="J105" i="51"/>
  <c r="J106" i="51"/>
  <c r="J108" i="51"/>
  <c r="J109" i="51"/>
  <c r="J110" i="51"/>
  <c r="J111" i="51"/>
  <c r="J112" i="51"/>
  <c r="J4" i="51"/>
  <c r="J5" i="51"/>
  <c r="L6" i="46"/>
  <c r="L7" i="46"/>
  <c r="L8" i="46"/>
  <c r="L10" i="46"/>
  <c r="H9" i="57" s="1"/>
  <c r="L35" i="46"/>
  <c r="L36" i="46"/>
  <c r="L37" i="46"/>
  <c r="L40" i="46"/>
  <c r="H40" i="57"/>
  <c r="L46" i="46"/>
  <c r="L47" i="46"/>
  <c r="H47" i="57"/>
  <c r="L54" i="46"/>
  <c r="L55" i="46"/>
  <c r="L56" i="46"/>
  <c r="L57" i="46"/>
  <c r="L58" i="46"/>
  <c r="L59" i="46"/>
  <c r="L60" i="46"/>
  <c r="L61" i="46"/>
  <c r="L62" i="46"/>
  <c r="L63" i="46"/>
  <c r="L65" i="46"/>
  <c r="L66" i="46"/>
  <c r="L68" i="46"/>
  <c r="L71" i="46"/>
  <c r="L72" i="46"/>
  <c r="L73" i="46"/>
  <c r="L74" i="46"/>
  <c r="L76" i="46"/>
  <c r="L77" i="46"/>
  <c r="L78" i="46"/>
  <c r="L79" i="46"/>
  <c r="L80" i="46"/>
  <c r="L81" i="46"/>
  <c r="L82" i="46"/>
  <c r="L84" i="46"/>
  <c r="L85" i="46"/>
  <c r="L86" i="46"/>
  <c r="L87" i="46"/>
  <c r="L88" i="46"/>
  <c r="L96" i="46"/>
  <c r="L97" i="46"/>
  <c r="L98" i="46"/>
  <c r="L99" i="46"/>
  <c r="L100" i="46"/>
  <c r="L101" i="46"/>
  <c r="L102" i="46"/>
  <c r="L103" i="46"/>
  <c r="L105" i="46"/>
  <c r="L106" i="46"/>
  <c r="L108" i="46"/>
  <c r="L109" i="46"/>
  <c r="L112" i="46"/>
  <c r="L5" i="46"/>
  <c r="K6" i="41"/>
  <c r="K7" i="41"/>
  <c r="K8" i="41"/>
  <c r="K34" i="41"/>
  <c r="K34" i="51" s="1"/>
  <c r="K35" i="41"/>
  <c r="K36" i="41"/>
  <c r="K37" i="41"/>
  <c r="K38" i="41"/>
  <c r="K39" i="41"/>
  <c r="K40" i="41"/>
  <c r="K41" i="41"/>
  <c r="G40" i="57" s="1"/>
  <c r="K46" i="41"/>
  <c r="K47" i="41"/>
  <c r="K48" i="41"/>
  <c r="G47" i="57" s="1"/>
  <c r="K54" i="41"/>
  <c r="K55" i="41"/>
  <c r="K56" i="41"/>
  <c r="K57" i="41"/>
  <c r="K58" i="41"/>
  <c r="K59" i="41"/>
  <c r="K60" i="41"/>
  <c r="K61" i="41"/>
  <c r="K62" i="41"/>
  <c r="K63" i="41"/>
  <c r="K65" i="41"/>
  <c r="K66" i="41"/>
  <c r="K68" i="41"/>
  <c r="K69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5" i="41"/>
  <c r="K86" i="41"/>
  <c r="K87" i="41"/>
  <c r="K88" i="41"/>
  <c r="K89" i="41"/>
  <c r="K95" i="41"/>
  <c r="K96" i="41"/>
  <c r="K97" i="41"/>
  <c r="K98" i="41"/>
  <c r="K99" i="41"/>
  <c r="K100" i="41"/>
  <c r="K101" i="41"/>
  <c r="K102" i="41"/>
  <c r="K103" i="41"/>
  <c r="K104" i="41"/>
  <c r="K105" i="41"/>
  <c r="K106" i="41"/>
  <c r="K108" i="41"/>
  <c r="K109" i="41"/>
  <c r="K110" i="41"/>
  <c r="K111" i="41"/>
  <c r="K4" i="41"/>
  <c r="K5" i="41"/>
  <c r="J6" i="36"/>
  <c r="J8" i="36"/>
  <c r="J9" i="36"/>
  <c r="J10" i="36"/>
  <c r="F9" i="57" s="1"/>
  <c r="J11" i="36"/>
  <c r="F10" i="57" s="1"/>
  <c r="J37" i="36"/>
  <c r="J38" i="36"/>
  <c r="J39" i="36"/>
  <c r="J40" i="36"/>
  <c r="J41" i="36"/>
  <c r="F40" i="57" s="1"/>
  <c r="J46" i="36"/>
  <c r="J47" i="36"/>
  <c r="J48" i="36"/>
  <c r="F47" i="57" s="1"/>
  <c r="J54" i="36"/>
  <c r="J55" i="36"/>
  <c r="J56" i="36"/>
  <c r="J57" i="36"/>
  <c r="J58" i="36"/>
  <c r="J59" i="36"/>
  <c r="J60" i="36"/>
  <c r="J61" i="36"/>
  <c r="J62" i="36"/>
  <c r="J63" i="36"/>
  <c r="J64" i="36"/>
  <c r="J65" i="36"/>
  <c r="J66" i="36"/>
  <c r="J68" i="36"/>
  <c r="J69" i="36"/>
  <c r="J70" i="36"/>
  <c r="J71" i="36"/>
  <c r="J72" i="36"/>
  <c r="J73" i="36"/>
  <c r="J74" i="36"/>
  <c r="J75" i="36"/>
  <c r="J76" i="36"/>
  <c r="J77" i="36"/>
  <c r="J78" i="36"/>
  <c r="J79" i="36"/>
  <c r="J80" i="36"/>
  <c r="J81" i="36"/>
  <c r="J82" i="36"/>
  <c r="J83" i="36"/>
  <c r="J84" i="36"/>
  <c r="J85" i="36"/>
  <c r="J86" i="36"/>
  <c r="J87" i="36"/>
  <c r="J94" i="36"/>
  <c r="J95" i="36"/>
  <c r="J96" i="36"/>
  <c r="J97" i="36"/>
  <c r="J98" i="36"/>
  <c r="J99" i="36"/>
  <c r="J100" i="36"/>
  <c r="J101" i="36"/>
  <c r="J102" i="36"/>
  <c r="J103" i="36"/>
  <c r="J104" i="36"/>
  <c r="J105" i="36"/>
  <c r="J108" i="36"/>
  <c r="J109" i="36"/>
  <c r="J110" i="36"/>
  <c r="J111" i="36"/>
  <c r="J4" i="36"/>
  <c r="J5" i="36"/>
  <c r="K6" i="16"/>
  <c r="K7" i="16"/>
  <c r="K8" i="16"/>
  <c r="K9" i="16"/>
  <c r="K10" i="16"/>
  <c r="C9" i="57" s="1"/>
  <c r="K11" i="16"/>
  <c r="C10" i="57" s="1"/>
  <c r="K36" i="16"/>
  <c r="K37" i="16"/>
  <c r="K38" i="16"/>
  <c r="K39" i="16"/>
  <c r="K40" i="16"/>
  <c r="K41" i="16"/>
  <c r="C40" i="57" s="1"/>
  <c r="K45" i="16"/>
  <c r="K46" i="16"/>
  <c r="K47" i="16"/>
  <c r="K48" i="16"/>
  <c r="C47" i="57" s="1"/>
  <c r="K54" i="16"/>
  <c r="K55" i="16"/>
  <c r="K56" i="16"/>
  <c r="K57" i="16"/>
  <c r="K59" i="16"/>
  <c r="K60" i="16"/>
  <c r="K61" i="16"/>
  <c r="K62" i="16"/>
  <c r="K63" i="16"/>
  <c r="K64" i="16"/>
  <c r="K65" i="16"/>
  <c r="K66" i="16"/>
  <c r="K68" i="16"/>
  <c r="K69" i="16"/>
  <c r="K70" i="16"/>
  <c r="K71" i="16"/>
  <c r="K72" i="16"/>
  <c r="K73" i="16"/>
  <c r="K74" i="16"/>
  <c r="K75" i="16"/>
  <c r="K77" i="16"/>
  <c r="K78" i="16"/>
  <c r="K79" i="16"/>
  <c r="K80" i="16"/>
  <c r="K81" i="16"/>
  <c r="K82" i="16"/>
  <c r="K83" i="16"/>
  <c r="K84" i="16"/>
  <c r="K85" i="16"/>
  <c r="K86" i="16"/>
  <c r="K87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8" i="16"/>
  <c r="K109" i="16"/>
  <c r="K110" i="16"/>
  <c r="K111" i="16"/>
  <c r="K112" i="16"/>
  <c r="K4" i="16"/>
  <c r="K5" i="16"/>
  <c r="G8" i="4"/>
  <c r="G9" i="4"/>
  <c r="G10" i="4"/>
  <c r="G11" i="4"/>
  <c r="G35" i="4"/>
  <c r="G36" i="4"/>
  <c r="G37" i="4"/>
  <c r="G38" i="4"/>
  <c r="G39" i="4"/>
  <c r="G40" i="4"/>
  <c r="G41" i="4"/>
  <c r="G45" i="4"/>
  <c r="G46" i="4"/>
  <c r="G47" i="4"/>
  <c r="G48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8" i="4"/>
  <c r="G109" i="4"/>
  <c r="G110" i="4"/>
  <c r="G111" i="4"/>
  <c r="G112" i="4"/>
  <c r="M90" i="51" l="1"/>
  <c r="O90" i="46"/>
  <c r="K90" i="14"/>
  <c r="O89" i="57"/>
  <c r="N94" i="41"/>
  <c r="O93" i="46"/>
  <c r="N93" i="41"/>
  <c r="M34" i="46"/>
  <c r="O105" i="57"/>
  <c r="Q105" i="57"/>
  <c r="S105" i="57" s="1"/>
  <c r="Q48" i="57"/>
  <c r="S48" i="57" s="1"/>
  <c r="O48" i="57"/>
  <c r="R90" i="31"/>
  <c r="M90" i="36"/>
  <c r="K45" i="36"/>
  <c r="L45" i="22"/>
  <c r="L45" i="41"/>
  <c r="P45" i="31"/>
  <c r="M45" i="46"/>
  <c r="I45" i="14"/>
  <c r="K45" i="51"/>
  <c r="O40" i="57"/>
  <c r="Q40" i="57"/>
  <c r="O47" i="57"/>
  <c r="Q47" i="57"/>
  <c r="L34" i="41"/>
  <c r="K9" i="51"/>
  <c r="I34" i="14"/>
  <c r="K40" i="36"/>
  <c r="K39" i="36"/>
  <c r="K38" i="36"/>
  <c r="K37" i="36"/>
  <c r="P37" i="31"/>
  <c r="P10" i="31"/>
  <c r="M10" i="46"/>
  <c r="I10" i="14"/>
  <c r="K10" i="51"/>
  <c r="B9" i="57"/>
  <c r="O9" i="57" s="1"/>
  <c r="K36" i="36"/>
  <c r="P36" i="31"/>
  <c r="P35" i="31"/>
  <c r="K35" i="36"/>
  <c r="K11" i="51"/>
  <c r="L11" i="41"/>
  <c r="P11" i="31"/>
  <c r="B10" i="57"/>
  <c r="O10" i="57" s="1"/>
  <c r="M11" i="46"/>
  <c r="I11" i="14"/>
  <c r="H11" i="4"/>
  <c r="L11" i="16"/>
  <c r="L89" i="16"/>
  <c r="K88" i="36"/>
  <c r="M89" i="46"/>
  <c r="L93" i="41"/>
  <c r="M90" i="46"/>
  <c r="I90" i="14"/>
  <c r="L90" i="16"/>
  <c r="N90" i="16"/>
  <c r="L90" i="22"/>
  <c r="N90" i="22"/>
  <c r="K92" i="36"/>
  <c r="L90" i="41"/>
  <c r="M93" i="46"/>
  <c r="K90" i="51"/>
  <c r="I93" i="14"/>
  <c r="I89" i="14"/>
  <c r="L92" i="16"/>
  <c r="L92" i="22"/>
  <c r="K93" i="36"/>
  <c r="K89" i="36"/>
  <c r="L94" i="41"/>
  <c r="L92" i="41"/>
  <c r="M92" i="46"/>
  <c r="K92" i="51"/>
  <c r="I92" i="14"/>
  <c r="I88" i="14"/>
  <c r="Q10" i="57" l="1"/>
  <c r="S10" i="57" s="1"/>
  <c r="Q9" i="57"/>
  <c r="S9" i="57" s="1"/>
  <c r="Q89" i="57"/>
  <c r="S89" i="57" l="1"/>
  <c r="R4" i="57"/>
  <c r="R5" i="57"/>
  <c r="R6" i="57"/>
  <c r="R7" i="57"/>
  <c r="R60" i="57"/>
  <c r="R61" i="57"/>
  <c r="R62" i="57"/>
  <c r="R63" i="57"/>
  <c r="R64" i="57"/>
  <c r="R65" i="57"/>
  <c r="R67" i="57"/>
  <c r="R68" i="57"/>
  <c r="R69" i="57"/>
  <c r="R70" i="57"/>
  <c r="R71" i="57"/>
  <c r="R78" i="57"/>
  <c r="R79" i="57"/>
  <c r="R80" i="57"/>
  <c r="R81" i="57"/>
  <c r="R82" i="57"/>
  <c r="R83" i="57"/>
  <c r="R84" i="57"/>
  <c r="R85" i="57"/>
  <c r="R86" i="57"/>
  <c r="R87" i="57"/>
  <c r="R102" i="57"/>
  <c r="R103" i="57"/>
  <c r="R104" i="57"/>
  <c r="R107" i="57"/>
  <c r="R108" i="57"/>
  <c r="R109" i="57"/>
  <c r="R110" i="57"/>
  <c r="R111" i="57"/>
  <c r="R3" i="57"/>
  <c r="C67" i="57" l="1"/>
  <c r="D67" i="57"/>
  <c r="S20" i="57" l="1"/>
  <c r="J67" i="57" l="1"/>
  <c r="J68" i="14"/>
  <c r="I67" i="57"/>
  <c r="L68" i="51"/>
  <c r="H67" i="57"/>
  <c r="N68" i="46"/>
  <c r="G67" i="57"/>
  <c r="M68" i="41"/>
  <c r="F67" i="57"/>
  <c r="L68" i="36"/>
  <c r="Q68" i="31"/>
  <c r="M68" i="22"/>
  <c r="M68" i="16"/>
  <c r="B67" i="57"/>
  <c r="H68" i="4"/>
  <c r="I68" i="4"/>
  <c r="J68" i="4" s="1"/>
  <c r="C87" i="57"/>
  <c r="L89" i="22"/>
  <c r="C93" i="57"/>
  <c r="J40" i="14"/>
  <c r="J41" i="14"/>
  <c r="L40" i="51"/>
  <c r="L41" i="51"/>
  <c r="H39" i="57"/>
  <c r="N40" i="46"/>
  <c r="N41" i="46"/>
  <c r="G39" i="57"/>
  <c r="M40" i="41"/>
  <c r="M41" i="41"/>
  <c r="L40" i="36"/>
  <c r="L41" i="36"/>
  <c r="Q41" i="31"/>
  <c r="M41" i="22"/>
  <c r="M40" i="16"/>
  <c r="M41" i="16"/>
  <c r="I41" i="4"/>
  <c r="J83" i="14"/>
  <c r="J84" i="14"/>
  <c r="L82" i="51"/>
  <c r="I82" i="57"/>
  <c r="L83" i="51"/>
  <c r="I83" i="57"/>
  <c r="L84" i="51"/>
  <c r="N82" i="46"/>
  <c r="N83" i="46"/>
  <c r="H83" i="57"/>
  <c r="N84" i="46"/>
  <c r="M83" i="41"/>
  <c r="M84" i="41"/>
  <c r="F82" i="57"/>
  <c r="L83" i="36"/>
  <c r="L84" i="36"/>
  <c r="Q83" i="31"/>
  <c r="E83" i="57"/>
  <c r="Q84" i="31"/>
  <c r="M83" i="22"/>
  <c r="D83" i="57"/>
  <c r="M84" i="22"/>
  <c r="M83" i="16"/>
  <c r="C83" i="57"/>
  <c r="M84" i="16"/>
  <c r="I84" i="4"/>
  <c r="J84" i="4" s="1"/>
  <c r="F83" i="57"/>
  <c r="I37" i="57"/>
  <c r="B36" i="57"/>
  <c r="I37" i="4"/>
  <c r="I38" i="4"/>
  <c r="J38" i="4" s="1"/>
  <c r="B38" i="57"/>
  <c r="I39" i="4"/>
  <c r="M37" i="16"/>
  <c r="L38" i="16"/>
  <c r="M38" i="16"/>
  <c r="C38" i="57"/>
  <c r="M39" i="16"/>
  <c r="D36" i="57"/>
  <c r="M37" i="22"/>
  <c r="D37" i="57"/>
  <c r="M38" i="22"/>
  <c r="D38" i="57"/>
  <c r="M39" i="22"/>
  <c r="E36" i="57"/>
  <c r="Q37" i="31"/>
  <c r="Q38" i="31"/>
  <c r="E38" i="57"/>
  <c r="Q39" i="31"/>
  <c r="F36" i="57"/>
  <c r="L37" i="36"/>
  <c r="F37" i="57"/>
  <c r="L38" i="36"/>
  <c r="F38" i="57"/>
  <c r="L39" i="36"/>
  <c r="G36" i="57"/>
  <c r="M37" i="41"/>
  <c r="G37" i="57"/>
  <c r="M38" i="41"/>
  <c r="G38" i="57"/>
  <c r="M39" i="41"/>
  <c r="H36" i="57"/>
  <c r="N37" i="46"/>
  <c r="H37" i="57"/>
  <c r="N38" i="46"/>
  <c r="H38" i="57"/>
  <c r="N39" i="46"/>
  <c r="I36" i="57"/>
  <c r="L37" i="51"/>
  <c r="L38" i="51"/>
  <c r="I38" i="57"/>
  <c r="L39" i="51"/>
  <c r="J36" i="57"/>
  <c r="J37" i="14"/>
  <c r="J37" i="57"/>
  <c r="J38" i="14"/>
  <c r="J38" i="57"/>
  <c r="J39" i="14"/>
  <c r="J4" i="57"/>
  <c r="J5" i="57"/>
  <c r="J6" i="57"/>
  <c r="J7" i="57"/>
  <c r="J15" i="57"/>
  <c r="J22" i="57"/>
  <c r="J24" i="57"/>
  <c r="J33" i="57"/>
  <c r="J34" i="57"/>
  <c r="J44" i="57"/>
  <c r="J45" i="57"/>
  <c r="J62" i="57"/>
  <c r="J63" i="57"/>
  <c r="J65" i="57"/>
  <c r="J68" i="57"/>
  <c r="J71" i="57"/>
  <c r="J74" i="57"/>
  <c r="J75" i="57"/>
  <c r="J77" i="57"/>
  <c r="J78" i="57"/>
  <c r="J79" i="57"/>
  <c r="J80" i="57"/>
  <c r="J82" i="57"/>
  <c r="J84" i="57"/>
  <c r="J86" i="57"/>
  <c r="J87" i="57"/>
  <c r="J88" i="57"/>
  <c r="J92" i="57"/>
  <c r="J93" i="57"/>
  <c r="J94" i="57"/>
  <c r="J96" i="57"/>
  <c r="J97" i="57"/>
  <c r="J98" i="57"/>
  <c r="J99" i="57"/>
  <c r="J100" i="57"/>
  <c r="J103" i="57"/>
  <c r="J104" i="57"/>
  <c r="J107" i="57"/>
  <c r="J108" i="57"/>
  <c r="J109" i="57"/>
  <c r="J110" i="57"/>
  <c r="J3" i="57"/>
  <c r="I5" i="57"/>
  <c r="I6" i="57"/>
  <c r="I15" i="57"/>
  <c r="I21" i="57"/>
  <c r="I22" i="57"/>
  <c r="I23" i="57"/>
  <c r="I33" i="57"/>
  <c r="I34" i="57"/>
  <c r="I44" i="57"/>
  <c r="I46" i="57"/>
  <c r="I53" i="57"/>
  <c r="I55" i="57"/>
  <c r="I56" i="57"/>
  <c r="I57" i="57"/>
  <c r="I59" i="57"/>
  <c r="I63" i="57"/>
  <c r="I64" i="57"/>
  <c r="I65" i="57"/>
  <c r="I69" i="57"/>
  <c r="I70" i="57"/>
  <c r="I72" i="57"/>
  <c r="I73" i="57"/>
  <c r="I75" i="57"/>
  <c r="I76" i="57"/>
  <c r="I77" i="57"/>
  <c r="I78" i="57"/>
  <c r="I79" i="57"/>
  <c r="I84" i="57"/>
  <c r="I85" i="57"/>
  <c r="I87" i="57"/>
  <c r="I88" i="57"/>
  <c r="I92" i="57"/>
  <c r="I93" i="57"/>
  <c r="I94" i="57"/>
  <c r="I96" i="57"/>
  <c r="I97" i="57"/>
  <c r="I99" i="57"/>
  <c r="I100" i="57"/>
  <c r="I101" i="57"/>
  <c r="I103" i="57"/>
  <c r="I104" i="57"/>
  <c r="I107" i="57"/>
  <c r="I108" i="57"/>
  <c r="I109" i="57"/>
  <c r="I110" i="57"/>
  <c r="H4" i="57"/>
  <c r="H5" i="57"/>
  <c r="H6" i="57"/>
  <c r="H7" i="57"/>
  <c r="H8" i="57"/>
  <c r="H15" i="57"/>
  <c r="H21" i="57"/>
  <c r="H23" i="57"/>
  <c r="H24" i="57"/>
  <c r="H33" i="57"/>
  <c r="H34" i="57"/>
  <c r="H35" i="57"/>
  <c r="H44" i="57"/>
  <c r="H45" i="57"/>
  <c r="H46" i="57"/>
  <c r="H53" i="57"/>
  <c r="H54" i="57"/>
  <c r="H55" i="57"/>
  <c r="H56" i="57"/>
  <c r="H58" i="57"/>
  <c r="H59" i="57"/>
  <c r="H60" i="57"/>
  <c r="H61" i="57"/>
  <c r="H62" i="57"/>
  <c r="H64" i="57"/>
  <c r="H65" i="57"/>
  <c r="H68" i="57"/>
  <c r="H69" i="57"/>
  <c r="H70" i="57"/>
  <c r="H71" i="57"/>
  <c r="H72" i="57"/>
  <c r="H73" i="57"/>
  <c r="H76" i="57"/>
  <c r="H77" i="57"/>
  <c r="H78" i="57"/>
  <c r="H79" i="57"/>
  <c r="H80" i="57"/>
  <c r="H82" i="57"/>
  <c r="H85" i="57"/>
  <c r="H86" i="57"/>
  <c r="H92" i="57"/>
  <c r="H93" i="57"/>
  <c r="H94" i="57"/>
  <c r="H95" i="57"/>
  <c r="H96" i="57"/>
  <c r="H97" i="57"/>
  <c r="H100" i="57"/>
  <c r="H101" i="57"/>
  <c r="H102" i="57"/>
  <c r="H103" i="57"/>
  <c r="H104" i="57"/>
  <c r="H107" i="57"/>
  <c r="H109" i="57"/>
  <c r="H110" i="57"/>
  <c r="H111" i="57"/>
  <c r="G5" i="57"/>
  <c r="G7" i="57"/>
  <c r="G8" i="57"/>
  <c r="G15" i="57"/>
  <c r="G33" i="57"/>
  <c r="G34" i="57"/>
  <c r="G35" i="57"/>
  <c r="G44" i="57"/>
  <c r="G45" i="57"/>
  <c r="G46" i="57"/>
  <c r="G53" i="57"/>
  <c r="G54" i="57"/>
  <c r="G55" i="57"/>
  <c r="G56" i="57"/>
  <c r="G57" i="57"/>
  <c r="G58" i="57"/>
  <c r="G59" i="57"/>
  <c r="G60" i="57"/>
  <c r="G62" i="57"/>
  <c r="G63" i="57"/>
  <c r="G64" i="57"/>
  <c r="G65" i="57"/>
  <c r="G69" i="57"/>
  <c r="G70" i="57"/>
  <c r="G72" i="57"/>
  <c r="G73" i="57"/>
  <c r="G74" i="57"/>
  <c r="G76" i="57"/>
  <c r="G77" i="57"/>
  <c r="G78" i="57"/>
  <c r="G79" i="57"/>
  <c r="G80" i="57"/>
  <c r="G82" i="57"/>
  <c r="G84" i="57"/>
  <c r="G85" i="57"/>
  <c r="G86" i="57"/>
  <c r="G87" i="57"/>
  <c r="G88" i="57"/>
  <c r="G92" i="57"/>
  <c r="G93" i="57"/>
  <c r="G94" i="57"/>
  <c r="G96" i="57"/>
  <c r="G97" i="57"/>
  <c r="G98" i="57"/>
  <c r="G99" i="57"/>
  <c r="G100" i="57"/>
  <c r="G101" i="57"/>
  <c r="G102" i="57"/>
  <c r="G103" i="57"/>
  <c r="G104" i="57"/>
  <c r="G107" i="57"/>
  <c r="G108" i="57"/>
  <c r="G110" i="57"/>
  <c r="G111" i="57"/>
  <c r="G3" i="57"/>
  <c r="G23" i="57"/>
  <c r="F5" i="57"/>
  <c r="F6" i="57"/>
  <c r="F8" i="57"/>
  <c r="F15" i="57"/>
  <c r="F22" i="57"/>
  <c r="F23" i="57"/>
  <c r="F24" i="57"/>
  <c r="F33" i="57"/>
  <c r="F34" i="57"/>
  <c r="F35" i="57"/>
  <c r="F44" i="57"/>
  <c r="F45" i="57"/>
  <c r="F46" i="57"/>
  <c r="F53" i="57"/>
  <c r="F54" i="57"/>
  <c r="F55" i="57"/>
  <c r="F56" i="57"/>
  <c r="F57" i="57"/>
  <c r="F58" i="57"/>
  <c r="F59" i="57"/>
  <c r="F60" i="57"/>
  <c r="F61" i="57"/>
  <c r="F62" i="57"/>
  <c r="F64" i="57"/>
  <c r="F65" i="57"/>
  <c r="F68" i="57"/>
  <c r="F69" i="57"/>
  <c r="F70" i="57"/>
  <c r="F71" i="57"/>
  <c r="F73" i="57"/>
  <c r="F74" i="57"/>
  <c r="F76" i="57"/>
  <c r="F77" i="57"/>
  <c r="F78" i="57"/>
  <c r="F80" i="57"/>
  <c r="F81" i="57"/>
  <c r="F84" i="57"/>
  <c r="F87" i="57"/>
  <c r="F88" i="57"/>
  <c r="F92" i="57"/>
  <c r="F93" i="57"/>
  <c r="F94" i="57"/>
  <c r="F95" i="57"/>
  <c r="F96" i="57"/>
  <c r="F97" i="57"/>
  <c r="F98" i="57"/>
  <c r="F99" i="57"/>
  <c r="F100" i="57"/>
  <c r="F102" i="57"/>
  <c r="F103" i="57"/>
  <c r="F104" i="57"/>
  <c r="F107" i="57"/>
  <c r="F109" i="57"/>
  <c r="F110" i="57"/>
  <c r="F111" i="57"/>
  <c r="F3" i="57"/>
  <c r="E5" i="57"/>
  <c r="E7" i="57"/>
  <c r="E8" i="57"/>
  <c r="E22" i="57"/>
  <c r="E24" i="57"/>
  <c r="E33" i="57"/>
  <c r="E44" i="57"/>
  <c r="E55" i="57"/>
  <c r="E57" i="57"/>
  <c r="E58" i="57"/>
  <c r="E59" i="57"/>
  <c r="E61" i="57"/>
  <c r="E65" i="57"/>
  <c r="E68" i="57"/>
  <c r="P71" i="31"/>
  <c r="E71" i="57"/>
  <c r="E73" i="57"/>
  <c r="E74" i="57"/>
  <c r="E78" i="57"/>
  <c r="E79" i="57"/>
  <c r="E84" i="57"/>
  <c r="E85" i="57"/>
  <c r="E87" i="57"/>
  <c r="E88" i="57"/>
  <c r="E94" i="57"/>
  <c r="E96" i="57"/>
  <c r="E97" i="57"/>
  <c r="E101" i="57"/>
  <c r="E109" i="57"/>
  <c r="E110" i="57"/>
  <c r="E111" i="57"/>
  <c r="P4" i="31"/>
  <c r="D7" i="57"/>
  <c r="D8" i="57"/>
  <c r="D15" i="57"/>
  <c r="D22" i="57"/>
  <c r="D24" i="57"/>
  <c r="D34" i="57"/>
  <c r="D35" i="57"/>
  <c r="D39" i="57"/>
  <c r="D44" i="57"/>
  <c r="D46" i="57"/>
  <c r="D57" i="57"/>
  <c r="D60" i="57"/>
  <c r="D61" i="57"/>
  <c r="I63" i="14"/>
  <c r="L65" i="41"/>
  <c r="D71" i="57"/>
  <c r="D72" i="57"/>
  <c r="P76" i="31"/>
  <c r="D76" i="57"/>
  <c r="D78" i="57"/>
  <c r="D80" i="57"/>
  <c r="L82" i="22"/>
  <c r="P85" i="31"/>
  <c r="D87" i="57"/>
  <c r="D92" i="57"/>
  <c r="D94" i="57"/>
  <c r="D95" i="57"/>
  <c r="D96" i="57"/>
  <c r="D97" i="57"/>
  <c r="D99" i="57"/>
  <c r="D100" i="57"/>
  <c r="D103" i="57"/>
  <c r="L105" i="22"/>
  <c r="L109" i="41"/>
  <c r="D109" i="57"/>
  <c r="L4" i="22"/>
  <c r="C6" i="57"/>
  <c r="C7" i="57"/>
  <c r="C15" i="57"/>
  <c r="C22" i="57"/>
  <c r="C35" i="57"/>
  <c r="C44" i="57"/>
  <c r="L46" i="22"/>
  <c r="C53" i="57"/>
  <c r="C54" i="57"/>
  <c r="C55" i="57"/>
  <c r="C58" i="57"/>
  <c r="C63" i="57"/>
  <c r="C68" i="57"/>
  <c r="P70" i="31"/>
  <c r="C71" i="57"/>
  <c r="C74" i="57"/>
  <c r="C76" i="57"/>
  <c r="C78" i="57"/>
  <c r="L80" i="16"/>
  <c r="C80" i="57"/>
  <c r="C94" i="57"/>
  <c r="C98" i="57"/>
  <c r="C99" i="57"/>
  <c r="C101" i="57"/>
  <c r="C102" i="57"/>
  <c r="C109" i="57"/>
  <c r="C111" i="57"/>
  <c r="B7" i="57"/>
  <c r="B33" i="57"/>
  <c r="B34" i="57"/>
  <c r="B39" i="57"/>
  <c r="L48" i="16"/>
  <c r="B57" i="57"/>
  <c r="B59" i="57"/>
  <c r="L64" i="16"/>
  <c r="B69" i="57"/>
  <c r="L73" i="41"/>
  <c r="H74" i="4"/>
  <c r="B79" i="57"/>
  <c r="H83" i="4"/>
  <c r="L86" i="22"/>
  <c r="L94" i="22"/>
  <c r="L95" i="22"/>
  <c r="L97" i="16"/>
  <c r="B99" i="57"/>
  <c r="H101" i="4"/>
  <c r="H112" i="4"/>
  <c r="J35" i="4"/>
  <c r="I36" i="4"/>
  <c r="J36" i="4" s="1"/>
  <c r="I40" i="4"/>
  <c r="J40" i="4" s="1"/>
  <c r="J6" i="14"/>
  <c r="J7" i="14"/>
  <c r="J8" i="14"/>
  <c r="J9" i="14"/>
  <c r="J36" i="14"/>
  <c r="J46" i="14"/>
  <c r="J47" i="14"/>
  <c r="J48" i="14"/>
  <c r="J53" i="14"/>
  <c r="J54" i="14"/>
  <c r="J55" i="14"/>
  <c r="J56" i="14"/>
  <c r="J57" i="14"/>
  <c r="J58" i="14"/>
  <c r="J59" i="14"/>
  <c r="J60" i="14"/>
  <c r="J61" i="14"/>
  <c r="J62" i="14"/>
  <c r="J63" i="14"/>
  <c r="K63" i="14" s="1"/>
  <c r="J64" i="14"/>
  <c r="J65" i="14"/>
  <c r="J66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5" i="14"/>
  <c r="J86" i="14"/>
  <c r="J87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8" i="14"/>
  <c r="J109" i="14"/>
  <c r="J110" i="14"/>
  <c r="J111" i="14"/>
  <c r="J112" i="14"/>
  <c r="L6" i="51"/>
  <c r="L7" i="51"/>
  <c r="L35" i="51"/>
  <c r="L36" i="51"/>
  <c r="L46" i="51"/>
  <c r="L47" i="51"/>
  <c r="L48" i="51"/>
  <c r="L54" i="51"/>
  <c r="L55" i="51"/>
  <c r="L56" i="51"/>
  <c r="L57" i="51"/>
  <c r="L58" i="51"/>
  <c r="L59" i="51"/>
  <c r="L60" i="51"/>
  <c r="L61" i="51"/>
  <c r="L62" i="51"/>
  <c r="L63" i="51"/>
  <c r="L64" i="51"/>
  <c r="L65" i="51"/>
  <c r="L66" i="51"/>
  <c r="L69" i="51"/>
  <c r="L70" i="51"/>
  <c r="L71" i="51"/>
  <c r="L72" i="51"/>
  <c r="L73" i="51"/>
  <c r="L74" i="51"/>
  <c r="L75" i="51"/>
  <c r="L76" i="51"/>
  <c r="L77" i="51"/>
  <c r="L78" i="51"/>
  <c r="L79" i="51"/>
  <c r="L80" i="51"/>
  <c r="L81" i="51"/>
  <c r="L85" i="51"/>
  <c r="L86" i="51"/>
  <c r="L87" i="51"/>
  <c r="L88" i="51"/>
  <c r="L89" i="51"/>
  <c r="L93" i="51"/>
  <c r="L94" i="51"/>
  <c r="L95" i="51"/>
  <c r="L96" i="51"/>
  <c r="L97" i="51"/>
  <c r="L98" i="51"/>
  <c r="L99" i="51"/>
  <c r="L100" i="51"/>
  <c r="L101" i="51"/>
  <c r="L102" i="51"/>
  <c r="L103" i="51"/>
  <c r="L104" i="51"/>
  <c r="L105" i="51"/>
  <c r="L106" i="51"/>
  <c r="L108" i="51"/>
  <c r="L109" i="51"/>
  <c r="L110" i="51"/>
  <c r="L111" i="51"/>
  <c r="L112" i="51"/>
  <c r="N6" i="46"/>
  <c r="N7" i="46"/>
  <c r="N35" i="46"/>
  <c r="N36" i="46"/>
  <c r="N46" i="46"/>
  <c r="N47" i="46"/>
  <c r="N48" i="46"/>
  <c r="N54" i="46"/>
  <c r="N55" i="46"/>
  <c r="N56" i="46"/>
  <c r="N57" i="46"/>
  <c r="N58" i="46"/>
  <c r="N59" i="46"/>
  <c r="N60" i="46"/>
  <c r="N61" i="46"/>
  <c r="N62" i="46"/>
  <c r="N63" i="46"/>
  <c r="N64" i="46"/>
  <c r="N65" i="46"/>
  <c r="N66" i="46"/>
  <c r="N69" i="46"/>
  <c r="N70" i="46"/>
  <c r="N71" i="46"/>
  <c r="N72" i="46"/>
  <c r="N73" i="46"/>
  <c r="N74" i="46"/>
  <c r="N75" i="46"/>
  <c r="N76" i="46"/>
  <c r="N77" i="46"/>
  <c r="N78" i="46"/>
  <c r="N79" i="46"/>
  <c r="N80" i="46"/>
  <c r="N81" i="46"/>
  <c r="N85" i="46"/>
  <c r="N86" i="46"/>
  <c r="N87" i="46"/>
  <c r="N88" i="46"/>
  <c r="N94" i="46"/>
  <c r="N95" i="46"/>
  <c r="N96" i="46"/>
  <c r="N97" i="46"/>
  <c r="N98" i="46"/>
  <c r="N99" i="46"/>
  <c r="N100" i="46"/>
  <c r="N101" i="46"/>
  <c r="N102" i="46"/>
  <c r="N103" i="46"/>
  <c r="N104" i="46"/>
  <c r="N105" i="46"/>
  <c r="N106" i="46"/>
  <c r="N108" i="46"/>
  <c r="N109" i="46"/>
  <c r="N110" i="46"/>
  <c r="N111" i="46"/>
  <c r="N112" i="46"/>
  <c r="M6" i="41"/>
  <c r="M7" i="41"/>
  <c r="M8" i="41"/>
  <c r="M9" i="41"/>
  <c r="M35" i="41"/>
  <c r="M36" i="41"/>
  <c r="M46" i="41"/>
  <c r="M47" i="41"/>
  <c r="M48" i="41"/>
  <c r="M54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9" i="41"/>
  <c r="M70" i="41"/>
  <c r="M71" i="41"/>
  <c r="M72" i="41"/>
  <c r="M73" i="41"/>
  <c r="M74" i="41"/>
  <c r="M75" i="41"/>
  <c r="M76" i="41"/>
  <c r="M77" i="41"/>
  <c r="M78" i="41"/>
  <c r="M79" i="41"/>
  <c r="M80" i="41"/>
  <c r="M81" i="41"/>
  <c r="M82" i="41"/>
  <c r="M85" i="41"/>
  <c r="M86" i="41"/>
  <c r="M87" i="41"/>
  <c r="M88" i="41"/>
  <c r="M89" i="41"/>
  <c r="M95" i="41"/>
  <c r="M96" i="41"/>
  <c r="M97" i="41"/>
  <c r="M98" i="41"/>
  <c r="M99" i="41"/>
  <c r="M100" i="41"/>
  <c r="M101" i="41"/>
  <c r="M102" i="41"/>
  <c r="M103" i="41"/>
  <c r="M104" i="41"/>
  <c r="M105" i="41"/>
  <c r="M106" i="41"/>
  <c r="M108" i="41"/>
  <c r="M109" i="41"/>
  <c r="M110" i="41"/>
  <c r="M111" i="41"/>
  <c r="L8" i="36"/>
  <c r="L9" i="36"/>
  <c r="L10" i="36"/>
  <c r="L11" i="36"/>
  <c r="L46" i="36"/>
  <c r="L47" i="36"/>
  <c r="L48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5" i="36"/>
  <c r="L86" i="36"/>
  <c r="L87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8" i="36"/>
  <c r="L109" i="36"/>
  <c r="L110" i="36"/>
  <c r="L111" i="36"/>
  <c r="Q6" i="31"/>
  <c r="Q7" i="31"/>
  <c r="Q8" i="31"/>
  <c r="Q9" i="31"/>
  <c r="Q36" i="31"/>
  <c r="Q40" i="31"/>
  <c r="Q46" i="31"/>
  <c r="Q47" i="31"/>
  <c r="Q48" i="31"/>
  <c r="Q49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5" i="31"/>
  <c r="Q86" i="31"/>
  <c r="Q87" i="31"/>
  <c r="Q88" i="31"/>
  <c r="Q89" i="31"/>
  <c r="Q92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M106" i="36" s="1"/>
  <c r="Q108" i="31"/>
  <c r="Q109" i="31"/>
  <c r="Q110" i="31"/>
  <c r="Q111" i="31"/>
  <c r="M5" i="22"/>
  <c r="M6" i="22"/>
  <c r="M7" i="22"/>
  <c r="M8" i="22"/>
  <c r="M9" i="22"/>
  <c r="M10" i="22"/>
  <c r="M11" i="22"/>
  <c r="M35" i="22"/>
  <c r="M36" i="22"/>
  <c r="M40" i="22"/>
  <c r="M46" i="22"/>
  <c r="M47" i="22"/>
  <c r="M48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5" i="22"/>
  <c r="M86" i="22"/>
  <c r="M87" i="22"/>
  <c r="M88" i="22"/>
  <c r="M89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8" i="22"/>
  <c r="M109" i="22"/>
  <c r="M110" i="22"/>
  <c r="M102" i="16"/>
  <c r="M103" i="16"/>
  <c r="M104" i="16"/>
  <c r="M105" i="16"/>
  <c r="M106" i="16"/>
  <c r="M108" i="16"/>
  <c r="M8" i="16"/>
  <c r="M9" i="16"/>
  <c r="M10" i="16"/>
  <c r="M11" i="16"/>
  <c r="M34" i="16"/>
  <c r="M35" i="16"/>
  <c r="M36" i="16"/>
  <c r="M45" i="16"/>
  <c r="M46" i="16"/>
  <c r="M47" i="16"/>
  <c r="M48" i="16"/>
  <c r="M54" i="16"/>
  <c r="I104" i="4"/>
  <c r="I105" i="4"/>
  <c r="J105" i="4" s="1"/>
  <c r="I106" i="4"/>
  <c r="J106" i="4" s="1"/>
  <c r="H108" i="4"/>
  <c r="I108" i="4"/>
  <c r="J108" i="4" s="1"/>
  <c r="G109" i="57"/>
  <c r="M110" i="16"/>
  <c r="I110" i="4"/>
  <c r="J110" i="4" s="1"/>
  <c r="C39" i="57"/>
  <c r="C21" i="57"/>
  <c r="J21" i="57"/>
  <c r="G21" i="57"/>
  <c r="F39" i="57"/>
  <c r="I39" i="57"/>
  <c r="J23" i="57"/>
  <c r="B73" i="57"/>
  <c r="B97" i="57"/>
  <c r="H22" i="57"/>
  <c r="H63" i="57"/>
  <c r="H74" i="57"/>
  <c r="H84" i="57"/>
  <c r="H88" i="57"/>
  <c r="H98" i="57"/>
  <c r="H3" i="57"/>
  <c r="G4" i="57"/>
  <c r="G6" i="57"/>
  <c r="G22" i="57"/>
  <c r="G61" i="57"/>
  <c r="G68" i="57"/>
  <c r="G71" i="57"/>
  <c r="G75" i="57"/>
  <c r="G81" i="57"/>
  <c r="G95" i="57"/>
  <c r="F4" i="57"/>
  <c r="F75" i="57"/>
  <c r="F101" i="57"/>
  <c r="F108" i="57"/>
  <c r="E35" i="57"/>
  <c r="E53" i="57"/>
  <c r="E95" i="57"/>
  <c r="E99" i="57"/>
  <c r="E100" i="57"/>
  <c r="E104" i="57"/>
  <c r="D4" i="57"/>
  <c r="D45" i="57"/>
  <c r="D55" i="57"/>
  <c r="D65" i="57"/>
  <c r="D68" i="57"/>
  <c r="D75" i="57"/>
  <c r="D88" i="57"/>
  <c r="D101" i="57"/>
  <c r="D102" i="57"/>
  <c r="D110" i="57"/>
  <c r="C4" i="57"/>
  <c r="C61" i="57"/>
  <c r="C64" i="57"/>
  <c r="C65" i="57"/>
  <c r="C103" i="57"/>
  <c r="J5" i="14"/>
  <c r="J8" i="57"/>
  <c r="J35" i="57"/>
  <c r="J46" i="57"/>
  <c r="J53" i="57"/>
  <c r="J54" i="57"/>
  <c r="J55" i="57"/>
  <c r="J56" i="57"/>
  <c r="J57" i="57"/>
  <c r="J58" i="57"/>
  <c r="J59" i="57"/>
  <c r="J60" i="57"/>
  <c r="J61" i="57"/>
  <c r="J64" i="57"/>
  <c r="J69" i="57"/>
  <c r="J70" i="57"/>
  <c r="J72" i="57"/>
  <c r="J73" i="57"/>
  <c r="J76" i="57"/>
  <c r="J81" i="57"/>
  <c r="J85" i="57"/>
  <c r="J95" i="57"/>
  <c r="J101" i="57"/>
  <c r="J102" i="57"/>
  <c r="I4" i="57"/>
  <c r="L5" i="51"/>
  <c r="I7" i="57"/>
  <c r="I8" i="57"/>
  <c r="I24" i="57"/>
  <c r="I35" i="57"/>
  <c r="I45" i="57"/>
  <c r="I54" i="57"/>
  <c r="I58" i="57"/>
  <c r="I60" i="57"/>
  <c r="I62" i="57"/>
  <c r="I68" i="57"/>
  <c r="I71" i="57"/>
  <c r="I74" i="57"/>
  <c r="I80" i="57"/>
  <c r="I81" i="57"/>
  <c r="I86" i="57"/>
  <c r="I95" i="57"/>
  <c r="I98" i="57"/>
  <c r="I111" i="57"/>
  <c r="L4" i="51"/>
  <c r="N5" i="46"/>
  <c r="N4" i="46"/>
  <c r="M5" i="41"/>
  <c r="M112" i="41"/>
  <c r="L5" i="36"/>
  <c r="L6" i="36"/>
  <c r="L7" i="36"/>
  <c r="L112" i="36"/>
  <c r="L4" i="36"/>
  <c r="Q5" i="31"/>
  <c r="Q112" i="31"/>
  <c r="M111" i="22"/>
  <c r="M112" i="22"/>
  <c r="M4" i="22"/>
  <c r="M5" i="16"/>
  <c r="M6" i="16"/>
  <c r="M7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5" i="16"/>
  <c r="M86" i="16"/>
  <c r="M87" i="16"/>
  <c r="M88" i="16"/>
  <c r="M93" i="16"/>
  <c r="M94" i="16"/>
  <c r="M95" i="16"/>
  <c r="M96" i="16"/>
  <c r="M97" i="16"/>
  <c r="M98" i="16"/>
  <c r="M99" i="16"/>
  <c r="M100" i="16"/>
  <c r="M101" i="16"/>
  <c r="M109" i="16"/>
  <c r="M111" i="16"/>
  <c r="M112" i="16"/>
  <c r="I5" i="4"/>
  <c r="J5" i="4" s="1"/>
  <c r="I6" i="4"/>
  <c r="J6" i="4" s="1"/>
  <c r="I7" i="4"/>
  <c r="J7" i="4" s="1"/>
  <c r="I8" i="4"/>
  <c r="I9" i="4"/>
  <c r="I10" i="4"/>
  <c r="I46" i="4"/>
  <c r="J46" i="4" s="1"/>
  <c r="I47" i="4"/>
  <c r="I48" i="4"/>
  <c r="J48" i="4" s="1"/>
  <c r="I54" i="4"/>
  <c r="I55" i="4"/>
  <c r="I56" i="4"/>
  <c r="J56" i="4" s="1"/>
  <c r="I57" i="4"/>
  <c r="J57" i="4" s="1"/>
  <c r="I58" i="4"/>
  <c r="I59" i="4"/>
  <c r="J59" i="4" s="1"/>
  <c r="I60" i="4"/>
  <c r="I61" i="4"/>
  <c r="I62" i="4"/>
  <c r="J62" i="4" s="1"/>
  <c r="I63" i="4"/>
  <c r="I64" i="4"/>
  <c r="J64" i="4" s="1"/>
  <c r="I65" i="4"/>
  <c r="I66" i="4"/>
  <c r="J66" i="4" s="1"/>
  <c r="I69" i="4"/>
  <c r="J69" i="4" s="1"/>
  <c r="I70" i="4"/>
  <c r="J70" i="4" s="1"/>
  <c r="I71" i="4"/>
  <c r="J71" i="4" s="1"/>
  <c r="I72" i="4"/>
  <c r="I73" i="4"/>
  <c r="I74" i="4"/>
  <c r="I75" i="4"/>
  <c r="J75" i="4" s="1"/>
  <c r="I76" i="4"/>
  <c r="J76" i="4" s="1"/>
  <c r="I77" i="4"/>
  <c r="I78" i="4"/>
  <c r="J78" i="4" s="1"/>
  <c r="I79" i="4"/>
  <c r="J79" i="4" s="1"/>
  <c r="I80" i="4"/>
  <c r="J80" i="4" s="1"/>
  <c r="I81" i="4"/>
  <c r="I82" i="4"/>
  <c r="I83" i="4"/>
  <c r="J83" i="4" s="1"/>
  <c r="I85" i="4"/>
  <c r="J85" i="4" s="1"/>
  <c r="I86" i="4"/>
  <c r="I87" i="4"/>
  <c r="J87" i="4" s="1"/>
  <c r="I88" i="4"/>
  <c r="I89" i="4"/>
  <c r="I92" i="4"/>
  <c r="I93" i="4"/>
  <c r="I94" i="4"/>
  <c r="J94" i="4" s="1"/>
  <c r="I95" i="4"/>
  <c r="I96" i="4"/>
  <c r="I97" i="4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I109" i="4"/>
  <c r="J109" i="4" s="1"/>
  <c r="I111" i="4"/>
  <c r="J111" i="4" s="1"/>
  <c r="I112" i="4"/>
  <c r="H71" i="4"/>
  <c r="H98" i="4"/>
  <c r="M4" i="16"/>
  <c r="I3" i="57"/>
  <c r="Q4" i="31"/>
  <c r="I4" i="4"/>
  <c r="J4" i="4" s="1"/>
  <c r="J4" i="14"/>
  <c r="M4" i="41"/>
  <c r="F7" i="57"/>
  <c r="C82" i="57"/>
  <c r="C8" i="57"/>
  <c r="C81" i="57"/>
  <c r="C70" i="57"/>
  <c r="C62" i="57"/>
  <c r="L78" i="16"/>
  <c r="D82" i="57"/>
  <c r="D77" i="57"/>
  <c r="D107" i="57"/>
  <c r="B107" i="57"/>
  <c r="I61" i="57"/>
  <c r="J111" i="57"/>
  <c r="H111" i="4"/>
  <c r="I102" i="57"/>
  <c r="E103" i="57"/>
  <c r="E75" i="57"/>
  <c r="C104" i="57"/>
  <c r="H65" i="4"/>
  <c r="B53" i="57"/>
  <c r="D21" i="57"/>
  <c r="C108" i="57"/>
  <c r="C60" i="57"/>
  <c r="C23" i="57"/>
  <c r="C46" i="57"/>
  <c r="C85" i="57"/>
  <c r="L111" i="16"/>
  <c r="L63" i="16"/>
  <c r="C75" i="57"/>
  <c r="C110" i="57"/>
  <c r="L105" i="16"/>
  <c r="C107" i="57"/>
  <c r="C100" i="57"/>
  <c r="C84" i="57"/>
  <c r="L54" i="16"/>
  <c r="H10" i="4"/>
  <c r="H93" i="4"/>
  <c r="H46" i="4"/>
  <c r="B21" i="57"/>
  <c r="H6" i="4"/>
  <c r="H70" i="4"/>
  <c r="B60" i="57"/>
  <c r="L47" i="16"/>
  <c r="B23" i="57"/>
  <c r="B15" i="57"/>
  <c r="H47" i="4"/>
  <c r="B76" i="57"/>
  <c r="H81" i="57"/>
  <c r="F21" i="57"/>
  <c r="L76" i="41"/>
  <c r="E21" i="57"/>
  <c r="E108" i="57"/>
  <c r="E54" i="57"/>
  <c r="E4" i="57"/>
  <c r="L108" i="22"/>
  <c r="D73" i="57"/>
  <c r="D54" i="57"/>
  <c r="D93" i="57"/>
  <c r="D79" i="57"/>
  <c r="D74" i="57"/>
  <c r="D59" i="57"/>
  <c r="D23" i="57"/>
  <c r="L111" i="22"/>
  <c r="P108" i="31"/>
  <c r="D70" i="57"/>
  <c r="D53" i="57"/>
  <c r="D6" i="57"/>
  <c r="D98" i="57"/>
  <c r="D86" i="57"/>
  <c r="D56" i="57"/>
  <c r="D85" i="57"/>
  <c r="L57" i="22"/>
  <c r="C3" i="57"/>
  <c r="L57" i="16"/>
  <c r="N65" i="16"/>
  <c r="H103" i="4"/>
  <c r="H95" i="4"/>
  <c r="H61" i="4"/>
  <c r="L77" i="16"/>
  <c r="H110" i="4"/>
  <c r="H94" i="4"/>
  <c r="H76" i="4"/>
  <c r="B71" i="57"/>
  <c r="B62" i="57"/>
  <c r="B5" i="57"/>
  <c r="B72" i="57"/>
  <c r="H102" i="4"/>
  <c r="B101" i="57"/>
  <c r="H45" i="4"/>
  <c r="B92" i="57"/>
  <c r="H88" i="4"/>
  <c r="H60" i="4"/>
  <c r="H56" i="4"/>
  <c r="B55" i="57"/>
  <c r="B109" i="57"/>
  <c r="L110" i="16"/>
  <c r="B110" i="57"/>
  <c r="B84" i="57"/>
  <c r="H85" i="4"/>
  <c r="H80" i="4"/>
  <c r="B56" i="57"/>
  <c r="H7" i="4"/>
  <c r="L108" i="16"/>
  <c r="H87" i="4"/>
  <c r="B81" i="57"/>
  <c r="L82" i="16"/>
  <c r="H82" i="4"/>
  <c r="H106" i="4"/>
  <c r="B108" i="57"/>
  <c r="L109" i="16"/>
  <c r="B54" i="57"/>
  <c r="H55" i="4"/>
  <c r="L55" i="16"/>
  <c r="L5" i="22"/>
  <c r="H5" i="4"/>
  <c r="H4" i="4"/>
  <c r="B3" i="57"/>
  <c r="L4" i="16"/>
  <c r="B94" i="57"/>
  <c r="L109" i="22"/>
  <c r="L85" i="16"/>
  <c r="B75" i="57"/>
  <c r="H40" i="4"/>
  <c r="H109" i="4"/>
  <c r="B93" i="57"/>
  <c r="B86" i="57"/>
  <c r="H78" i="4"/>
  <c r="B111" i="57"/>
  <c r="L63" i="22"/>
  <c r="H63" i="4"/>
  <c r="H48" i="4"/>
  <c r="H8" i="4"/>
  <c r="L39" i="22"/>
  <c r="L39" i="16"/>
  <c r="J83" i="57"/>
  <c r="G83" i="57"/>
  <c r="B83" i="57"/>
  <c r="J39" i="57"/>
  <c r="H39" i="4"/>
  <c r="H84" i="4"/>
  <c r="L83" i="16"/>
  <c r="L73" i="16"/>
  <c r="L58" i="16"/>
  <c r="C57" i="57"/>
  <c r="L6" i="16"/>
  <c r="C5" i="57"/>
  <c r="L69" i="22"/>
  <c r="L72" i="22"/>
  <c r="L48" i="22"/>
  <c r="L41" i="22"/>
  <c r="L84" i="16"/>
  <c r="C97" i="57"/>
  <c r="C36" i="57"/>
  <c r="M7" i="46"/>
  <c r="C96" i="57"/>
  <c r="C88" i="57"/>
  <c r="C92" i="57"/>
  <c r="L94" i="16"/>
  <c r="P57" i="31"/>
  <c r="C56" i="57"/>
  <c r="L37" i="16"/>
  <c r="L100" i="16"/>
  <c r="L112" i="16"/>
  <c r="L112" i="22"/>
  <c r="L95" i="16"/>
  <c r="L87" i="22"/>
  <c r="C86" i="57"/>
  <c r="P87" i="31"/>
  <c r="L87" i="16"/>
  <c r="C72" i="57"/>
  <c r="C33" i="57"/>
  <c r="C34" i="57"/>
  <c r="L93" i="16"/>
  <c r="L93" i="22"/>
  <c r="L74" i="22"/>
  <c r="L74" i="16"/>
  <c r="C73" i="57"/>
  <c r="L70" i="16"/>
  <c r="C69" i="57"/>
  <c r="L110" i="22"/>
  <c r="C77" i="57"/>
  <c r="K78" i="36"/>
  <c r="C24" i="57"/>
  <c r="L10" i="16"/>
  <c r="P109" i="31"/>
  <c r="K109" i="36"/>
  <c r="L70" i="22"/>
  <c r="D69" i="57"/>
  <c r="D58" i="57"/>
  <c r="L8" i="22"/>
  <c r="D111" i="57"/>
  <c r="M93" i="51" l="1"/>
  <c r="K93" i="14"/>
  <c r="K86" i="14"/>
  <c r="O86" i="46"/>
  <c r="M86" i="51"/>
  <c r="M73" i="51"/>
  <c r="O73" i="46"/>
  <c r="K73" i="14"/>
  <c r="O94" i="46"/>
  <c r="M94" i="51"/>
  <c r="K94" i="14"/>
  <c r="M5" i="51"/>
  <c r="K5" i="14"/>
  <c r="O5" i="46"/>
  <c r="M41" i="51"/>
  <c r="K41" i="14"/>
  <c r="O41" i="46"/>
  <c r="N41" i="41"/>
  <c r="N104" i="41"/>
  <c r="K104" i="14"/>
  <c r="M104" i="51"/>
  <c r="O104" i="46"/>
  <c r="N57" i="41"/>
  <c r="K57" i="14"/>
  <c r="O57" i="46"/>
  <c r="M57" i="51"/>
  <c r="K37" i="14"/>
  <c r="N37" i="41"/>
  <c r="O37" i="46"/>
  <c r="M37" i="51"/>
  <c r="K109" i="14"/>
  <c r="N109" i="41"/>
  <c r="M109" i="51"/>
  <c r="O109" i="46"/>
  <c r="K68" i="14"/>
  <c r="O68" i="46"/>
  <c r="M68" i="51"/>
  <c r="N68" i="41"/>
  <c r="O100" i="46"/>
  <c r="M100" i="51"/>
  <c r="K100" i="14"/>
  <c r="N100" i="41"/>
  <c r="K83" i="14"/>
  <c r="M83" i="51"/>
  <c r="O83" i="46"/>
  <c r="N83" i="41"/>
  <c r="M69" i="51"/>
  <c r="N69" i="41"/>
  <c r="K69" i="14"/>
  <c r="O69" i="46"/>
  <c r="M60" i="51"/>
  <c r="N60" i="41"/>
  <c r="O60" i="46"/>
  <c r="K60" i="14"/>
  <c r="O89" i="46"/>
  <c r="N89" i="41"/>
  <c r="K89" i="14"/>
  <c r="M89" i="51"/>
  <c r="N75" i="41"/>
  <c r="K75" i="14"/>
  <c r="O75" i="46"/>
  <c r="M75" i="51"/>
  <c r="K39" i="14"/>
  <c r="N39" i="41"/>
  <c r="O39" i="46"/>
  <c r="M39" i="51"/>
  <c r="K38" i="14"/>
  <c r="O38" i="46"/>
  <c r="M38" i="51"/>
  <c r="N38" i="41"/>
  <c r="K76" i="14"/>
  <c r="M76" i="51"/>
  <c r="N76" i="41"/>
  <c r="O76" i="46"/>
  <c r="M87" i="51"/>
  <c r="O87" i="46"/>
  <c r="N87" i="41"/>
  <c r="K87" i="14"/>
  <c r="K88" i="14"/>
  <c r="M88" i="51"/>
  <c r="O88" i="46"/>
  <c r="N88" i="41"/>
  <c r="M80" i="51"/>
  <c r="N80" i="41"/>
  <c r="K80" i="14"/>
  <c r="O80" i="46"/>
  <c r="M58" i="51"/>
  <c r="N58" i="41"/>
  <c r="K58" i="14"/>
  <c r="O58" i="46"/>
  <c r="O110" i="46"/>
  <c r="M110" i="51"/>
  <c r="N110" i="41"/>
  <c r="K110" i="14"/>
  <c r="K70" i="14"/>
  <c r="N70" i="41"/>
  <c r="O70" i="46"/>
  <c r="M70" i="51"/>
  <c r="M112" i="51"/>
  <c r="K112" i="14"/>
  <c r="O112" i="46"/>
  <c r="N112" i="41"/>
  <c r="M40" i="51"/>
  <c r="N40" i="41"/>
  <c r="K40" i="14"/>
  <c r="O40" i="46"/>
  <c r="M48" i="51"/>
  <c r="N48" i="41"/>
  <c r="O48" i="46"/>
  <c r="K48" i="14"/>
  <c r="K8" i="14"/>
  <c r="M8" i="51"/>
  <c r="O8" i="46"/>
  <c r="N8" i="41"/>
  <c r="O98" i="46"/>
  <c r="M98" i="51"/>
  <c r="N98" i="41"/>
  <c r="K98" i="14"/>
  <c r="O66" i="46"/>
  <c r="N66" i="41"/>
  <c r="K66" i="14"/>
  <c r="M66" i="51"/>
  <c r="M64" i="51"/>
  <c r="N64" i="41"/>
  <c r="K64" i="14"/>
  <c r="O64" i="46"/>
  <c r="K62" i="14"/>
  <c r="M62" i="51"/>
  <c r="N62" i="41"/>
  <c r="O62" i="46"/>
  <c r="K84" i="14"/>
  <c r="M84" i="51"/>
  <c r="O84" i="46"/>
  <c r="N84" i="41"/>
  <c r="M78" i="51"/>
  <c r="K78" i="14"/>
  <c r="O78" i="46"/>
  <c r="N78" i="41"/>
  <c r="M97" i="51"/>
  <c r="N97" i="41"/>
  <c r="O97" i="46"/>
  <c r="K97" i="14"/>
  <c r="O111" i="46"/>
  <c r="K111" i="14"/>
  <c r="M111" i="51"/>
  <c r="N111" i="41"/>
  <c r="K108" i="14"/>
  <c r="O108" i="46"/>
  <c r="N108" i="41"/>
  <c r="M108" i="51"/>
  <c r="O95" i="46"/>
  <c r="K95" i="14"/>
  <c r="M95" i="51"/>
  <c r="N95" i="41"/>
  <c r="M81" i="51"/>
  <c r="K81" i="14"/>
  <c r="N81" i="41"/>
  <c r="O81" i="46"/>
  <c r="M79" i="51"/>
  <c r="N79" i="41"/>
  <c r="K79" i="14"/>
  <c r="O79" i="46"/>
  <c r="K47" i="14"/>
  <c r="N47" i="41"/>
  <c r="M47" i="51"/>
  <c r="O47" i="46"/>
  <c r="K9" i="14"/>
  <c r="M9" i="51"/>
  <c r="N9" i="41"/>
  <c r="O9" i="46"/>
  <c r="O59" i="46"/>
  <c r="N59" i="41"/>
  <c r="M59" i="51"/>
  <c r="K59" i="14"/>
  <c r="M35" i="51"/>
  <c r="N35" i="41"/>
  <c r="K35" i="14"/>
  <c r="O35" i="46"/>
  <c r="M49" i="36"/>
  <c r="O36" i="57"/>
  <c r="O38" i="57"/>
  <c r="O7" i="57"/>
  <c r="R45" i="31"/>
  <c r="M45" i="36"/>
  <c r="N45" i="22"/>
  <c r="Q53" i="57"/>
  <c r="S53" i="57" s="1"/>
  <c r="M35" i="36"/>
  <c r="R35" i="31"/>
  <c r="N34" i="16"/>
  <c r="R34" i="31"/>
  <c r="M34" i="36"/>
  <c r="R11" i="31"/>
  <c r="J8" i="4"/>
  <c r="R10" i="31"/>
  <c r="J10" i="4"/>
  <c r="N99" i="22"/>
  <c r="Q73" i="57"/>
  <c r="S73" i="57" s="1"/>
  <c r="M88" i="36"/>
  <c r="Q38" i="57"/>
  <c r="S38" i="57" s="1"/>
  <c r="J92" i="4"/>
  <c r="N92" i="16"/>
  <c r="N92" i="22"/>
  <c r="M92" i="36"/>
  <c r="N40" i="16"/>
  <c r="J93" i="4"/>
  <c r="N93" i="22"/>
  <c r="M93" i="36"/>
  <c r="J89" i="4"/>
  <c r="N89" i="16"/>
  <c r="M89" i="36"/>
  <c r="N71" i="16"/>
  <c r="N57" i="16"/>
  <c r="N8" i="16"/>
  <c r="N38" i="16"/>
  <c r="Q71" i="57"/>
  <c r="S71" i="57" s="1"/>
  <c r="Q54" i="57"/>
  <c r="S54" i="57" s="1"/>
  <c r="Q55" i="57"/>
  <c r="S55" i="57" s="1"/>
  <c r="Q7" i="57"/>
  <c r="S7" i="57" s="1"/>
  <c r="Q36" i="57"/>
  <c r="S36" i="57" s="1"/>
  <c r="M8" i="36"/>
  <c r="N63" i="16"/>
  <c r="N104" i="16"/>
  <c r="N58" i="16"/>
  <c r="N9" i="16"/>
  <c r="N112" i="22"/>
  <c r="N72" i="22"/>
  <c r="N74" i="16"/>
  <c r="N73" i="22"/>
  <c r="N78" i="16"/>
  <c r="N96" i="16"/>
  <c r="N64" i="16"/>
  <c r="J58" i="4"/>
  <c r="N100" i="16"/>
  <c r="N81" i="22"/>
  <c r="N95" i="16"/>
  <c r="N86" i="16"/>
  <c r="N40" i="22"/>
  <c r="N8" i="22"/>
  <c r="N39" i="16"/>
  <c r="R95" i="31"/>
  <c r="J72" i="4"/>
  <c r="R8" i="31"/>
  <c r="N108" i="22"/>
  <c r="N69" i="16"/>
  <c r="N102" i="16"/>
  <c r="R72" i="31"/>
  <c r="N111" i="22"/>
  <c r="N45" i="16"/>
  <c r="N70" i="16"/>
  <c r="N64" i="22"/>
  <c r="N56" i="16"/>
  <c r="N76" i="22"/>
  <c r="N80" i="16"/>
  <c r="N69" i="22"/>
  <c r="N63" i="22"/>
  <c r="N59" i="16"/>
  <c r="N48" i="16"/>
  <c r="N34" i="22"/>
  <c r="J63" i="4"/>
  <c r="N9" i="22"/>
  <c r="N98" i="16"/>
  <c r="N85" i="16"/>
  <c r="N62" i="16"/>
  <c r="N105" i="16"/>
  <c r="N82" i="22"/>
  <c r="N78" i="22"/>
  <c r="R74" i="31"/>
  <c r="N61" i="22"/>
  <c r="N41" i="22"/>
  <c r="N36" i="16"/>
  <c r="I5" i="14"/>
  <c r="K55" i="51"/>
  <c r="M87" i="46"/>
  <c r="M54" i="46"/>
  <c r="L6" i="41"/>
  <c r="M55" i="46"/>
  <c r="L105" i="41"/>
  <c r="M56" i="46"/>
  <c r="E70" i="57"/>
  <c r="P102" i="31"/>
  <c r="I6" i="14"/>
  <c r="R112" i="31"/>
  <c r="I102" i="14"/>
  <c r="R100" i="31"/>
  <c r="R36" i="31"/>
  <c r="P72" i="31"/>
  <c r="K63" i="51"/>
  <c r="M63" i="46"/>
  <c r="D62" i="57"/>
  <c r="K72" i="36"/>
  <c r="M72" i="46"/>
  <c r="P105" i="31"/>
  <c r="D81" i="57"/>
  <c r="N109" i="22"/>
  <c r="N58" i="22"/>
  <c r="M82" i="46"/>
  <c r="Q110" i="57"/>
  <c r="L76" i="22"/>
  <c r="D104" i="57"/>
  <c r="N71" i="22"/>
  <c r="K96" i="36"/>
  <c r="P55" i="31"/>
  <c r="L98" i="22"/>
  <c r="N59" i="22"/>
  <c r="D5" i="57"/>
  <c r="K84" i="36"/>
  <c r="N100" i="22"/>
  <c r="L40" i="22"/>
  <c r="D64" i="57"/>
  <c r="R6" i="31"/>
  <c r="N106" i="22"/>
  <c r="Q109" i="57"/>
  <c r="N56" i="22"/>
  <c r="N109" i="16"/>
  <c r="P8" i="31"/>
  <c r="N62" i="22"/>
  <c r="L106" i="22"/>
  <c r="Q101" i="57"/>
  <c r="K54" i="51"/>
  <c r="L99" i="16"/>
  <c r="Q21" i="57"/>
  <c r="L106" i="16"/>
  <c r="Q26" i="57"/>
  <c r="P82" i="31"/>
  <c r="P80" i="31"/>
  <c r="L38" i="22"/>
  <c r="L8" i="16"/>
  <c r="M102" i="46"/>
  <c r="L102" i="16"/>
  <c r="L77" i="22"/>
  <c r="I46" i="14"/>
  <c r="N89" i="22"/>
  <c r="M111" i="36"/>
  <c r="M108" i="36"/>
  <c r="R48" i="31"/>
  <c r="I96" i="14"/>
  <c r="L77" i="41"/>
  <c r="M76" i="36"/>
  <c r="R106" i="31"/>
  <c r="M36" i="36"/>
  <c r="L80" i="22"/>
  <c r="N98" i="22"/>
  <c r="N80" i="22"/>
  <c r="N10" i="16"/>
  <c r="R102" i="31"/>
  <c r="Q94" i="57"/>
  <c r="P5" i="31"/>
  <c r="L55" i="22"/>
  <c r="M102" i="36"/>
  <c r="N106" i="16"/>
  <c r="L55" i="41"/>
  <c r="I55" i="14"/>
  <c r="K5" i="51"/>
  <c r="L75" i="16"/>
  <c r="C95" i="57"/>
  <c r="C45" i="57"/>
  <c r="R78" i="31"/>
  <c r="M58" i="36"/>
  <c r="M76" i="46"/>
  <c r="R80" i="31"/>
  <c r="C79" i="57"/>
  <c r="N102" i="22"/>
  <c r="L36" i="41"/>
  <c r="N10" i="22"/>
  <c r="L56" i="16"/>
  <c r="K55" i="36"/>
  <c r="N55" i="22"/>
  <c r="L36" i="16"/>
  <c r="N36" i="22"/>
  <c r="N97" i="22"/>
  <c r="N97" i="16"/>
  <c r="N88" i="22"/>
  <c r="J88" i="4"/>
  <c r="N79" i="16"/>
  <c r="N79" i="22"/>
  <c r="J54" i="4"/>
  <c r="B102" i="57"/>
  <c r="L103" i="22"/>
  <c r="L103" i="41"/>
  <c r="L99" i="22"/>
  <c r="H99" i="4"/>
  <c r="B98" i="57"/>
  <c r="L88" i="16"/>
  <c r="B87" i="57"/>
  <c r="B78" i="57"/>
  <c r="O78" i="57" s="1"/>
  <c r="L79" i="16"/>
  <c r="H75" i="4"/>
  <c r="B74" i="57"/>
  <c r="L66" i="16"/>
  <c r="B65" i="57"/>
  <c r="Q65" i="57" s="1"/>
  <c r="B61" i="57"/>
  <c r="Q61" i="57" s="1"/>
  <c r="H62" i="4"/>
  <c r="L59" i="16"/>
  <c r="H59" i="4"/>
  <c r="H36" i="4"/>
  <c r="I36" i="14"/>
  <c r="B35" i="57"/>
  <c r="Q35" i="57" s="1"/>
  <c r="S35" i="57" s="1"/>
  <c r="M36" i="46"/>
  <c r="H38" i="4"/>
  <c r="B37" i="57"/>
  <c r="I38" i="14"/>
  <c r="L41" i="16"/>
  <c r="L62" i="22"/>
  <c r="L66" i="22"/>
  <c r="J104" i="4"/>
  <c r="B58" i="57"/>
  <c r="Q58" i="57" s="1"/>
  <c r="K36" i="51"/>
  <c r="N54" i="16"/>
  <c r="L86" i="41"/>
  <c r="P77" i="31"/>
  <c r="N65" i="22"/>
  <c r="J65" i="4"/>
  <c r="M61" i="36"/>
  <c r="R61" i="31"/>
  <c r="N61" i="16"/>
  <c r="I53" i="14"/>
  <c r="B44" i="57"/>
  <c r="O44" i="57" s="1"/>
  <c r="L45" i="16"/>
  <c r="L11" i="22"/>
  <c r="L7" i="16"/>
  <c r="B6" i="57"/>
  <c r="L7" i="22"/>
  <c r="J95" i="4"/>
  <c r="N95" i="22"/>
  <c r="R86" i="31"/>
  <c r="J86" i="4"/>
  <c r="N86" i="22"/>
  <c r="J73" i="4"/>
  <c r="N73" i="16"/>
  <c r="B104" i="57"/>
  <c r="H105" i="4"/>
  <c r="K105" i="36"/>
  <c r="I105" i="14"/>
  <c r="K105" i="51"/>
  <c r="M105" i="46"/>
  <c r="B95" i="57"/>
  <c r="L96" i="16"/>
  <c r="L96" i="22"/>
  <c r="H96" i="4"/>
  <c r="L81" i="22"/>
  <c r="L81" i="16"/>
  <c r="H81" i="4"/>
  <c r="K77" i="51"/>
  <c r="H77" i="4"/>
  <c r="L73" i="22"/>
  <c r="P73" i="31"/>
  <c r="H57" i="4"/>
  <c r="K57" i="36"/>
  <c r="J41" i="4"/>
  <c r="N41" i="16"/>
  <c r="M73" i="36"/>
  <c r="R73" i="31"/>
  <c r="N93" i="16"/>
  <c r="N83" i="16"/>
  <c r="L59" i="22"/>
  <c r="N104" i="22"/>
  <c r="N88" i="16"/>
  <c r="H73" i="4"/>
  <c r="L36" i="22"/>
  <c r="M101" i="46"/>
  <c r="L75" i="22"/>
  <c r="L103" i="16"/>
  <c r="J61" i="4"/>
  <c r="J55" i="4"/>
  <c r="N55" i="16"/>
  <c r="L56" i="41"/>
  <c r="P56" i="31"/>
  <c r="L56" i="22"/>
  <c r="B46" i="57"/>
  <c r="L47" i="22"/>
  <c r="H9" i="4"/>
  <c r="M9" i="46"/>
  <c r="L9" i="22"/>
  <c r="L5" i="41"/>
  <c r="B4" i="57"/>
  <c r="Q4" i="57" s="1"/>
  <c r="S4" i="57" s="1"/>
  <c r="L5" i="16"/>
  <c r="M5" i="46"/>
  <c r="N110" i="16"/>
  <c r="P94" i="31"/>
  <c r="L68" i="16"/>
  <c r="R54" i="31"/>
  <c r="L79" i="22"/>
  <c r="N11" i="22"/>
  <c r="L83" i="22"/>
  <c r="J9" i="4"/>
  <c r="K9" i="36"/>
  <c r="B82" i="57"/>
  <c r="N111" i="16"/>
  <c r="N72" i="16"/>
  <c r="Q25" i="57"/>
  <c r="N35" i="16"/>
  <c r="L106" i="41"/>
  <c r="K102" i="51"/>
  <c r="K102" i="36"/>
  <c r="L102" i="41"/>
  <c r="L102" i="22"/>
  <c r="H92" i="4"/>
  <c r="L78" i="22"/>
  <c r="B77" i="57"/>
  <c r="L71" i="16"/>
  <c r="K71" i="36"/>
  <c r="B70" i="57"/>
  <c r="B64" i="57"/>
  <c r="L65" i="16"/>
  <c r="L65" i="22"/>
  <c r="L61" i="16"/>
  <c r="P61" i="31"/>
  <c r="L61" i="22"/>
  <c r="L54" i="22"/>
  <c r="I54" i="14"/>
  <c r="H54" i="4"/>
  <c r="K46" i="36"/>
  <c r="B45" i="57"/>
  <c r="L46" i="16"/>
  <c r="K6" i="51"/>
  <c r="K6" i="36"/>
  <c r="N103" i="22"/>
  <c r="J103" i="4"/>
  <c r="B85" i="57"/>
  <c r="L86" i="16"/>
  <c r="H86" i="4"/>
  <c r="B63" i="57"/>
  <c r="L64" i="22"/>
  <c r="H64" i="4"/>
  <c r="P9" i="31"/>
  <c r="L9" i="16"/>
  <c r="L9" i="41"/>
  <c r="N11" i="16"/>
  <c r="L62" i="16"/>
  <c r="R103" i="31"/>
  <c r="I9" i="14"/>
  <c r="B8" i="57"/>
  <c r="Q8" i="57" s="1"/>
  <c r="S8" i="57" s="1"/>
  <c r="B22" i="57"/>
  <c r="Q22" i="57" s="1"/>
  <c r="N103" i="16"/>
  <c r="B80" i="57"/>
  <c r="J82" i="4"/>
  <c r="N82" i="16"/>
  <c r="N74" i="22"/>
  <c r="J74" i="4"/>
  <c r="N94" i="16"/>
  <c r="H89" i="4"/>
  <c r="B88" i="57"/>
  <c r="O88" i="57" s="1"/>
  <c r="K76" i="36"/>
  <c r="L76" i="16"/>
  <c r="K76" i="51"/>
  <c r="L72" i="16"/>
  <c r="H72" i="4"/>
  <c r="H69" i="4"/>
  <c r="L69" i="16"/>
  <c r="K72" i="51"/>
  <c r="N4" i="22"/>
  <c r="N5" i="16"/>
  <c r="M112" i="36"/>
  <c r="R81" i="31"/>
  <c r="K5" i="36"/>
  <c r="M41" i="36"/>
  <c r="N7" i="16"/>
  <c r="R98" i="31"/>
  <c r="M94" i="36"/>
  <c r="M75" i="36"/>
  <c r="R66" i="31"/>
  <c r="M98" i="36"/>
  <c r="M62" i="36"/>
  <c r="M103" i="46"/>
  <c r="P99" i="31"/>
  <c r="K73" i="36"/>
  <c r="N5" i="22"/>
  <c r="N6" i="16"/>
  <c r="N4" i="16"/>
  <c r="N83" i="22"/>
  <c r="R4" i="31"/>
  <c r="Q111" i="57"/>
  <c r="Q97" i="57"/>
  <c r="Q83" i="57"/>
  <c r="I72" i="14"/>
  <c r="K109" i="51"/>
  <c r="H108" i="57"/>
  <c r="I78" i="14"/>
  <c r="I109" i="14"/>
  <c r="M109" i="46"/>
  <c r="I76" i="14"/>
  <c r="H75" i="57"/>
  <c r="Q75" i="57" s="1"/>
  <c r="S75" i="57" s="1"/>
  <c r="V75" i="57" s="1"/>
  <c r="B78" i="61" s="1"/>
  <c r="J97" i="4"/>
  <c r="P97" i="31"/>
  <c r="B96" i="57"/>
  <c r="Q96" i="57" s="1"/>
  <c r="L97" i="22"/>
  <c r="M97" i="36"/>
  <c r="H97" i="4"/>
  <c r="H35" i="4"/>
  <c r="N35" i="22"/>
  <c r="L35" i="22"/>
  <c r="L72" i="41"/>
  <c r="M98" i="46"/>
  <c r="K66" i="51"/>
  <c r="M112" i="46"/>
  <c r="K95" i="51"/>
  <c r="I95" i="14"/>
  <c r="M86" i="46"/>
  <c r="M80" i="46"/>
  <c r="K64" i="51"/>
  <c r="M39" i="46"/>
  <c r="K37" i="51"/>
  <c r="M70" i="46"/>
  <c r="K70" i="51"/>
  <c r="K111" i="51"/>
  <c r="K108" i="51"/>
  <c r="K73" i="51"/>
  <c r="I73" i="14"/>
  <c r="F72" i="57"/>
  <c r="L97" i="41"/>
  <c r="M97" i="46"/>
  <c r="K97" i="36"/>
  <c r="K97" i="51"/>
  <c r="I81" i="14"/>
  <c r="K64" i="36"/>
  <c r="K56" i="51"/>
  <c r="M100" i="36"/>
  <c r="I97" i="14"/>
  <c r="I108" i="14"/>
  <c r="M108" i="46"/>
  <c r="K48" i="36"/>
  <c r="F63" i="57"/>
  <c r="K62" i="51"/>
  <c r="M39" i="36"/>
  <c r="M37" i="46"/>
  <c r="L95" i="41"/>
  <c r="R104" i="31"/>
  <c r="M104" i="36"/>
  <c r="M41" i="46"/>
  <c r="M57" i="46"/>
  <c r="K10" i="36"/>
  <c r="K111" i="36"/>
  <c r="M111" i="46"/>
  <c r="L48" i="41"/>
  <c r="K56" i="36"/>
  <c r="I56" i="14"/>
  <c r="I112" i="14"/>
  <c r="K112" i="51"/>
  <c r="L112" i="41"/>
  <c r="K112" i="36"/>
  <c r="L60" i="41"/>
  <c r="K80" i="36"/>
  <c r="K84" i="51"/>
  <c r="K80" i="51"/>
  <c r="I80" i="14"/>
  <c r="F79" i="57"/>
  <c r="L80" i="41"/>
  <c r="K87" i="36"/>
  <c r="I87" i="14"/>
  <c r="K87" i="51"/>
  <c r="F86" i="57"/>
  <c r="K68" i="51"/>
  <c r="F85" i="57"/>
  <c r="I74" i="14"/>
  <c r="K74" i="51"/>
  <c r="I59" i="14"/>
  <c r="M47" i="46"/>
  <c r="L47" i="41"/>
  <c r="K35" i="51"/>
  <c r="M35" i="46"/>
  <c r="I94" i="14"/>
  <c r="M94" i="46"/>
  <c r="M6" i="46"/>
  <c r="O54" i="57"/>
  <c r="N39" i="22"/>
  <c r="M38" i="36"/>
  <c r="R39" i="31"/>
  <c r="R83" i="31"/>
  <c r="M83" i="36"/>
  <c r="O53" i="57"/>
  <c r="R108" i="31"/>
  <c r="I86" i="14"/>
  <c r="K86" i="36"/>
  <c r="P86" i="31"/>
  <c r="K86" i="51"/>
  <c r="P47" i="31"/>
  <c r="I35" i="14"/>
  <c r="K98" i="51"/>
  <c r="K98" i="36"/>
  <c r="L75" i="41"/>
  <c r="K75" i="51"/>
  <c r="K75" i="36"/>
  <c r="P75" i="31"/>
  <c r="K69" i="36"/>
  <c r="K69" i="51"/>
  <c r="I39" i="14"/>
  <c r="K39" i="51"/>
  <c r="L39" i="41"/>
  <c r="E3" i="57"/>
  <c r="O55" i="57"/>
  <c r="K93" i="51"/>
  <c r="I85" i="14"/>
  <c r="L70" i="41"/>
  <c r="K70" i="36"/>
  <c r="R109" i="31"/>
  <c r="R111" i="31"/>
  <c r="M70" i="36"/>
  <c r="R70" i="31"/>
  <c r="M64" i="36"/>
  <c r="M10" i="36"/>
  <c r="P98" i="31"/>
  <c r="L98" i="41"/>
  <c r="K94" i="36"/>
  <c r="K94" i="51"/>
  <c r="E93" i="57"/>
  <c r="Q93" i="57" s="1"/>
  <c r="S93" i="57" s="1"/>
  <c r="I84" i="14"/>
  <c r="I66" i="14"/>
  <c r="M66" i="46"/>
  <c r="L66" i="41"/>
  <c r="P66" i="31"/>
  <c r="M62" i="46"/>
  <c r="K62" i="36"/>
  <c r="I58" i="14"/>
  <c r="K11" i="36"/>
  <c r="M11" i="36"/>
  <c r="R79" i="31"/>
  <c r="E34" i="57"/>
  <c r="O34" i="57" s="1"/>
  <c r="P106" i="31"/>
  <c r="P95" i="31"/>
  <c r="E39" i="57"/>
  <c r="Q39" i="57" s="1"/>
  <c r="P40" i="31"/>
  <c r="L83" i="41"/>
  <c r="I83" i="14"/>
  <c r="R110" i="31"/>
  <c r="K95" i="36"/>
  <c r="L99" i="41"/>
  <c r="P93" i="31"/>
  <c r="E92" i="57"/>
  <c r="Q92" i="57" s="1"/>
  <c r="S92" i="57" s="1"/>
  <c r="M78" i="46"/>
  <c r="E77" i="57"/>
  <c r="M71" i="46"/>
  <c r="L71" i="41"/>
  <c r="I71" i="14"/>
  <c r="K71" i="51"/>
  <c r="P65" i="31"/>
  <c r="E64" i="57"/>
  <c r="M65" i="46"/>
  <c r="I65" i="14"/>
  <c r="K65" i="36"/>
  <c r="K65" i="51"/>
  <c r="L61" i="41"/>
  <c r="K61" i="36"/>
  <c r="M61" i="46"/>
  <c r="E60" i="57"/>
  <c r="O60" i="57" s="1"/>
  <c r="K61" i="51"/>
  <c r="I61" i="14"/>
  <c r="P54" i="31"/>
  <c r="K54" i="36"/>
  <c r="M46" i="46"/>
  <c r="K46" i="51"/>
  <c r="E45" i="57"/>
  <c r="P46" i="31"/>
  <c r="L46" i="41"/>
  <c r="L35" i="41"/>
  <c r="E23" i="57"/>
  <c r="Q23" i="57" s="1"/>
  <c r="S23" i="57" s="1"/>
  <c r="E15" i="57"/>
  <c r="Q15" i="57" s="1"/>
  <c r="K7" i="51"/>
  <c r="P7" i="31"/>
  <c r="K7" i="36"/>
  <c r="E37" i="57"/>
  <c r="K38" i="51"/>
  <c r="M38" i="46"/>
  <c r="K103" i="36"/>
  <c r="P103" i="31"/>
  <c r="I103" i="14"/>
  <c r="K103" i="51"/>
  <c r="E98" i="57"/>
  <c r="I99" i="14"/>
  <c r="M99" i="46"/>
  <c r="K99" i="36"/>
  <c r="M74" i="36"/>
  <c r="R88" i="31"/>
  <c r="K99" i="51"/>
  <c r="E46" i="57"/>
  <c r="I47" i="14"/>
  <c r="K47" i="51"/>
  <c r="K47" i="36"/>
  <c r="M95" i="46"/>
  <c r="R38" i="31"/>
  <c r="M40" i="36"/>
  <c r="E107" i="57"/>
  <c r="Q107" i="57" s="1"/>
  <c r="S107" i="57" s="1"/>
  <c r="K108" i="36"/>
  <c r="L108" i="41"/>
  <c r="E102" i="57"/>
  <c r="K100" i="51"/>
  <c r="L100" i="41"/>
  <c r="P100" i="31"/>
  <c r="K100" i="36"/>
  <c r="P96" i="31"/>
  <c r="K96" i="51"/>
  <c r="L96" i="41"/>
  <c r="M96" i="46"/>
  <c r="P92" i="31"/>
  <c r="L87" i="41"/>
  <c r="E86" i="57"/>
  <c r="E80" i="57"/>
  <c r="L81" i="41"/>
  <c r="E76" i="57"/>
  <c r="O76" i="57" s="1"/>
  <c r="K77" i="36"/>
  <c r="I77" i="14"/>
  <c r="M77" i="46"/>
  <c r="E72" i="57"/>
  <c r="M73" i="46"/>
  <c r="E69" i="57"/>
  <c r="Q69" i="57" s="1"/>
  <c r="S69" i="57" s="1"/>
  <c r="I70" i="14"/>
  <c r="E63" i="57"/>
  <c r="M64" i="46"/>
  <c r="P64" i="31"/>
  <c r="I57" i="14"/>
  <c r="L57" i="41"/>
  <c r="P78" i="31"/>
  <c r="M5" i="36"/>
  <c r="L54" i="41"/>
  <c r="R84" i="31"/>
  <c r="K68" i="36"/>
  <c r="E67" i="57"/>
  <c r="Q67" i="57" s="1"/>
  <c r="S67" i="57" s="1"/>
  <c r="O110" i="57"/>
  <c r="I111" i="14"/>
  <c r="P111" i="31"/>
  <c r="L111" i="41"/>
  <c r="R97" i="31"/>
  <c r="K85" i="36"/>
  <c r="K81" i="36"/>
  <c r="P81" i="31"/>
  <c r="K81" i="51"/>
  <c r="M81" i="46"/>
  <c r="M74" i="46"/>
  <c r="K74" i="36"/>
  <c r="L74" i="41"/>
  <c r="P48" i="31"/>
  <c r="M48" i="46"/>
  <c r="K48" i="51"/>
  <c r="I48" i="14"/>
  <c r="K79" i="36"/>
  <c r="I79" i="14"/>
  <c r="L79" i="41"/>
  <c r="P79" i="31"/>
  <c r="R59" i="31"/>
  <c r="K59" i="51"/>
  <c r="L59" i="41"/>
  <c r="P59" i="31"/>
  <c r="K59" i="36"/>
  <c r="L8" i="41"/>
  <c r="K8" i="36"/>
  <c r="M8" i="46"/>
  <c r="I8" i="14"/>
  <c r="M110" i="46"/>
  <c r="K110" i="36"/>
  <c r="L41" i="41"/>
  <c r="K41" i="51"/>
  <c r="K41" i="36"/>
  <c r="P41" i="31"/>
  <c r="L89" i="41"/>
  <c r="K89" i="51"/>
  <c r="P89" i="31"/>
  <c r="L85" i="41"/>
  <c r="M85" i="46"/>
  <c r="K85" i="51"/>
  <c r="K83" i="51"/>
  <c r="E82" i="57"/>
  <c r="P83" i="31"/>
  <c r="K83" i="36"/>
  <c r="M83" i="46"/>
  <c r="M80" i="36"/>
  <c r="P69" i="31"/>
  <c r="M69" i="46"/>
  <c r="L69" i="41"/>
  <c r="R69" i="31"/>
  <c r="I69" i="14"/>
  <c r="P62" i="31"/>
  <c r="L62" i="41"/>
  <c r="I62" i="14"/>
  <c r="P58" i="31"/>
  <c r="K58" i="36"/>
  <c r="L58" i="41"/>
  <c r="M57" i="36"/>
  <c r="R57" i="31"/>
  <c r="M66" i="36"/>
  <c r="P39" i="31"/>
  <c r="O97" i="57"/>
  <c r="M63" i="36"/>
  <c r="M86" i="36"/>
  <c r="P74" i="31"/>
  <c r="D108" i="57"/>
  <c r="O101" i="57"/>
  <c r="M4" i="51"/>
  <c r="O4" i="46"/>
  <c r="K4" i="14"/>
  <c r="O71" i="57"/>
  <c r="M7" i="36"/>
  <c r="O21" i="57"/>
  <c r="O83" i="57"/>
  <c r="O73" i="57"/>
  <c r="O111" i="57"/>
  <c r="M95" i="36"/>
  <c r="L84" i="41"/>
  <c r="P84" i="31"/>
  <c r="M84" i="46"/>
  <c r="L84" i="22"/>
  <c r="L78" i="41"/>
  <c r="K78" i="51"/>
  <c r="N54" i="22"/>
  <c r="M54" i="36"/>
  <c r="M4" i="46"/>
  <c r="M4" i="36"/>
  <c r="K4" i="36"/>
  <c r="I4" i="14"/>
  <c r="D3" i="57"/>
  <c r="L4" i="41"/>
  <c r="K4" i="51"/>
  <c r="N4" i="41"/>
  <c r="L88" i="41"/>
  <c r="L88" i="22"/>
  <c r="P88" i="31"/>
  <c r="N66" i="22"/>
  <c r="L64" i="41"/>
  <c r="N57" i="22"/>
  <c r="L37" i="22"/>
  <c r="I37" i="14"/>
  <c r="D33" i="57"/>
  <c r="Q33" i="57" s="1"/>
  <c r="L10" i="41"/>
  <c r="L10" i="22"/>
  <c r="N38" i="22"/>
  <c r="R7" i="31"/>
  <c r="N7" i="22"/>
  <c r="N87" i="16"/>
  <c r="L104" i="22"/>
  <c r="M104" i="46"/>
  <c r="L104" i="41"/>
  <c r="L104" i="16"/>
  <c r="H104" i="4"/>
  <c r="I104" i="14"/>
  <c r="P104" i="31"/>
  <c r="N101" i="22"/>
  <c r="N101" i="16"/>
  <c r="R101" i="31"/>
  <c r="M101" i="36"/>
  <c r="N94" i="22"/>
  <c r="N60" i="16"/>
  <c r="M60" i="36"/>
  <c r="R60" i="31"/>
  <c r="N60" i="22"/>
  <c r="R99" i="31"/>
  <c r="M99" i="36"/>
  <c r="R46" i="31"/>
  <c r="N46" i="16"/>
  <c r="R105" i="31"/>
  <c r="N105" i="22"/>
  <c r="M105" i="36"/>
  <c r="R89" i="31"/>
  <c r="M79" i="36"/>
  <c r="N75" i="22"/>
  <c r="N6" i="22"/>
  <c r="M6" i="36"/>
  <c r="R93" i="31"/>
  <c r="M82" i="36"/>
  <c r="R82" i="31"/>
  <c r="R71" i="31"/>
  <c r="M71" i="36"/>
  <c r="R65" i="31"/>
  <c r="M59" i="36"/>
  <c r="R55" i="31"/>
  <c r="R40" i="31"/>
  <c r="M103" i="36"/>
  <c r="M72" i="36"/>
  <c r="M69" i="36"/>
  <c r="E81" i="57"/>
  <c r="I82" i="14"/>
  <c r="K82" i="36"/>
  <c r="L82" i="41"/>
  <c r="I7" i="14"/>
  <c r="E6" i="57"/>
  <c r="L7" i="41"/>
  <c r="G24" i="57"/>
  <c r="H99" i="57"/>
  <c r="Q99" i="57" s="1"/>
  <c r="S99" i="57" s="1"/>
  <c r="I100" i="14"/>
  <c r="M100" i="46"/>
  <c r="H87" i="57"/>
  <c r="M88" i="46"/>
  <c r="K88" i="51"/>
  <c r="M75" i="46"/>
  <c r="I75" i="14"/>
  <c r="H57" i="57"/>
  <c r="Q57" i="57" s="1"/>
  <c r="S57" i="57" s="1"/>
  <c r="K58" i="51"/>
  <c r="N48" i="22"/>
  <c r="K104" i="36"/>
  <c r="N87" i="22"/>
  <c r="R94" i="31"/>
  <c r="K104" i="51"/>
  <c r="M65" i="36"/>
  <c r="N46" i="22"/>
  <c r="B103" i="57"/>
  <c r="Q103" i="57" s="1"/>
  <c r="S103" i="57" s="1"/>
  <c r="J112" i="4"/>
  <c r="N112" i="16"/>
  <c r="R62" i="31"/>
  <c r="M9" i="36"/>
  <c r="R9" i="31"/>
  <c r="L60" i="16"/>
  <c r="M60" i="46"/>
  <c r="K60" i="36"/>
  <c r="I60" i="14"/>
  <c r="K60" i="51"/>
  <c r="L60" i="22"/>
  <c r="P60" i="31"/>
  <c r="C59" i="57"/>
  <c r="Q59" i="57" s="1"/>
  <c r="S59" i="57" s="1"/>
  <c r="N47" i="16"/>
  <c r="M47" i="36"/>
  <c r="N47" i="22"/>
  <c r="J47" i="4"/>
  <c r="R47" i="31"/>
  <c r="R49" i="31"/>
  <c r="R87" i="31"/>
  <c r="M48" i="36"/>
  <c r="M87" i="36"/>
  <c r="N99" i="16"/>
  <c r="J60" i="4"/>
  <c r="N96" i="22"/>
  <c r="J96" i="4"/>
  <c r="M96" i="36"/>
  <c r="R96" i="31"/>
  <c r="N81" i="16"/>
  <c r="J81" i="4"/>
  <c r="N77" i="16"/>
  <c r="M77" i="36"/>
  <c r="N77" i="22"/>
  <c r="J77" i="4"/>
  <c r="R77" i="31"/>
  <c r="N85" i="22"/>
  <c r="R85" i="31"/>
  <c r="M85" i="36"/>
  <c r="R76" i="31"/>
  <c r="R5" i="31"/>
  <c r="N108" i="16"/>
  <c r="L101" i="16"/>
  <c r="B100" i="57"/>
  <c r="Q100" i="57" s="1"/>
  <c r="S100" i="57" s="1"/>
  <c r="K101" i="36"/>
  <c r="P101" i="31"/>
  <c r="K101" i="51"/>
  <c r="L101" i="41"/>
  <c r="I101" i="14"/>
  <c r="L101" i="22"/>
  <c r="M46" i="36"/>
  <c r="M56" i="36"/>
  <c r="M109" i="36"/>
  <c r="R75" i="31"/>
  <c r="M55" i="36"/>
  <c r="R92" i="31"/>
  <c r="B68" i="57"/>
  <c r="Q68" i="57" s="1"/>
  <c r="S68" i="57" s="1"/>
  <c r="R56" i="31"/>
  <c r="L58" i="22"/>
  <c r="M58" i="46"/>
  <c r="H58" i="4"/>
  <c r="P49" i="31"/>
  <c r="I98" i="14"/>
  <c r="L98" i="16"/>
  <c r="E62" i="57"/>
  <c r="P63" i="31"/>
  <c r="K63" i="36"/>
  <c r="L63" i="41"/>
  <c r="K57" i="51"/>
  <c r="E56" i="57"/>
  <c r="Q56" i="57" s="1"/>
  <c r="S56" i="57" s="1"/>
  <c r="N76" i="16"/>
  <c r="M79" i="46"/>
  <c r="H79" i="4"/>
  <c r="K79" i="51"/>
  <c r="B24" i="57"/>
  <c r="L6" i="22"/>
  <c r="P6" i="31"/>
  <c r="R63" i="31"/>
  <c r="N75" i="16"/>
  <c r="N70" i="22"/>
  <c r="R64" i="31"/>
  <c r="K82" i="51"/>
  <c r="L35" i="16"/>
  <c r="D84" i="57"/>
  <c r="Q84" i="57" s="1"/>
  <c r="S84" i="57" s="1"/>
  <c r="L85" i="22"/>
  <c r="N66" i="16"/>
  <c r="M81" i="36"/>
  <c r="L71" i="22"/>
  <c r="M40" i="46"/>
  <c r="L40" i="16"/>
  <c r="K40" i="51"/>
  <c r="I40" i="14"/>
  <c r="L40" i="41"/>
  <c r="C37" i="57"/>
  <c r="L38" i="41"/>
  <c r="P38" i="31"/>
  <c r="M59" i="46"/>
  <c r="J37" i="4"/>
  <c r="N37" i="16"/>
  <c r="N37" i="22"/>
  <c r="L100" i="22"/>
  <c r="H100" i="4"/>
  <c r="K66" i="36"/>
  <c r="H66" i="4"/>
  <c r="K8" i="51"/>
  <c r="D63" i="57"/>
  <c r="I64" i="14"/>
  <c r="J39" i="4"/>
  <c r="N84" i="22"/>
  <c r="P112" i="31"/>
  <c r="N84" i="16"/>
  <c r="H37" i="4"/>
  <c r="H41" i="4"/>
  <c r="I41" i="14"/>
  <c r="L68" i="22"/>
  <c r="M68" i="46"/>
  <c r="M37" i="36"/>
  <c r="L68" i="41"/>
  <c r="R41" i="31"/>
  <c r="I68" i="14"/>
  <c r="P68" i="31"/>
  <c r="R37" i="31"/>
  <c r="N68" i="16"/>
  <c r="M84" i="36"/>
  <c r="N68" i="22"/>
  <c r="R68" i="31"/>
  <c r="M68" i="36"/>
  <c r="O109" i="57"/>
  <c r="N110" i="22"/>
  <c r="I110" i="14"/>
  <c r="K110" i="51"/>
  <c r="P110" i="31"/>
  <c r="L110" i="41"/>
  <c r="M110" i="36"/>
  <c r="L37" i="41"/>
  <c r="O94" i="57"/>
  <c r="R58" i="31"/>
  <c r="M106" i="46"/>
  <c r="K106" i="51"/>
  <c r="I106" i="14"/>
  <c r="M78" i="36"/>
  <c r="O87" i="57" l="1"/>
  <c r="O37" i="57"/>
  <c r="O39" i="57"/>
  <c r="O6" i="57"/>
  <c r="O8" i="57"/>
  <c r="O35" i="57"/>
  <c r="O46" i="57"/>
  <c r="Q46" i="57"/>
  <c r="S46" i="57" s="1"/>
  <c r="O45" i="57"/>
  <c r="Q45" i="57"/>
  <c r="Q44" i="57"/>
  <c r="O24" i="57"/>
  <c r="S33" i="57"/>
  <c r="Q79" i="57"/>
  <c r="S79" i="57" s="1"/>
  <c r="O23" i="57"/>
  <c r="Q37" i="57"/>
  <c r="S37" i="57" s="1"/>
  <c r="Q6" i="57"/>
  <c r="S6" i="57" s="1"/>
  <c r="Q77" i="57"/>
  <c r="S77" i="57" s="1"/>
  <c r="B80" i="61" s="1"/>
  <c r="S40" i="57"/>
  <c r="Q72" i="57"/>
  <c r="S72" i="57" s="1"/>
  <c r="Q70" i="57"/>
  <c r="S70" i="57" s="1"/>
  <c r="Q78" i="57"/>
  <c r="S78" i="57" s="1"/>
  <c r="Q74" i="57"/>
  <c r="S74" i="57" s="1"/>
  <c r="S39" i="57"/>
  <c r="Q76" i="57"/>
  <c r="S76" i="57" s="1"/>
  <c r="Q34" i="57"/>
  <c r="S34" i="57" s="1"/>
  <c r="S47" i="57"/>
  <c r="S22" i="57"/>
  <c r="S25" i="57"/>
  <c r="S58" i="57"/>
  <c r="S94" i="57"/>
  <c r="S26" i="57"/>
  <c r="Q5" i="57"/>
  <c r="S5" i="57" s="1"/>
  <c r="S111" i="57"/>
  <c r="S110" i="57"/>
  <c r="S96" i="57"/>
  <c r="S83" i="57"/>
  <c r="S97" i="57"/>
  <c r="B100" i="61" s="1"/>
  <c r="S61" i="57"/>
  <c r="S21" i="57"/>
  <c r="S101" i="57"/>
  <c r="S109" i="57"/>
  <c r="S65" i="57"/>
  <c r="Q88" i="57"/>
  <c r="O104" i="57"/>
  <c r="O80" i="57"/>
  <c r="Q3" i="57"/>
  <c r="S3" i="57" s="1"/>
  <c r="O74" i="57"/>
  <c r="Q87" i="57"/>
  <c r="O61" i="57"/>
  <c r="O4" i="57"/>
  <c r="Q98" i="57"/>
  <c r="O95" i="57"/>
  <c r="Q104" i="57"/>
  <c r="Q108" i="57"/>
  <c r="O82" i="57"/>
  <c r="Q24" i="57"/>
  <c r="Q86" i="57"/>
  <c r="Q63" i="57"/>
  <c r="O70" i="57"/>
  <c r="Q64" i="57"/>
  <c r="Q81" i="57"/>
  <c r="O62" i="57"/>
  <c r="O5" i="57"/>
  <c r="O81" i="57"/>
  <c r="O64" i="57"/>
  <c r="O79" i="57"/>
  <c r="Q95" i="57"/>
  <c r="O22" i="57"/>
  <c r="O65" i="57"/>
  <c r="O58" i="57"/>
  <c r="O102" i="57"/>
  <c r="Q85" i="57"/>
  <c r="O96" i="57"/>
  <c r="O72" i="57"/>
  <c r="Q102" i="57"/>
  <c r="Q91" i="57"/>
  <c r="Q62" i="57"/>
  <c r="Q60" i="57"/>
  <c r="Q80" i="57"/>
  <c r="Q82" i="57"/>
  <c r="O108" i="57"/>
  <c r="O75" i="57"/>
  <c r="O57" i="57"/>
  <c r="O85" i="57"/>
  <c r="O107" i="57"/>
  <c r="O92" i="57"/>
  <c r="O98" i="57"/>
  <c r="O84" i="57"/>
  <c r="O69" i="57"/>
  <c r="O77" i="57"/>
  <c r="O93" i="57"/>
  <c r="O15" i="57"/>
  <c r="O86" i="57"/>
  <c r="O67" i="57"/>
  <c r="O3" i="57"/>
  <c r="O63" i="57"/>
  <c r="O33" i="57"/>
  <c r="O59" i="57"/>
  <c r="O100" i="57"/>
  <c r="O68" i="57"/>
  <c r="O56" i="57"/>
  <c r="O103" i="57"/>
  <c r="O99" i="57"/>
  <c r="S45" i="57" l="1"/>
  <c r="S44" i="57"/>
  <c r="S91" i="57"/>
  <c r="S102" i="57"/>
  <c r="S108" i="57"/>
  <c r="S98" i="57"/>
  <c r="S81" i="57"/>
  <c r="S86" i="57"/>
  <c r="S104" i="57"/>
  <c r="S88" i="57"/>
  <c r="S82" i="57"/>
  <c r="S80" i="57"/>
  <c r="S15" i="57"/>
  <c r="S95" i="57"/>
  <c r="S64" i="57"/>
  <c r="S24" i="57"/>
  <c r="S62" i="57"/>
  <c r="S63" i="57"/>
  <c r="S60" i="57"/>
  <c r="S85" i="57"/>
  <c r="S87" i="57"/>
  <c r="V113" i="57" l="1"/>
</calcChain>
</file>

<file path=xl/sharedStrings.xml><?xml version="1.0" encoding="utf-8"?>
<sst xmlns="http://schemas.openxmlformats.org/spreadsheetml/2006/main" count="1545" uniqueCount="174">
  <si>
    <t>Donderdag</t>
  </si>
  <si>
    <t>Zaterdag</t>
  </si>
  <si>
    <t>Zondag</t>
  </si>
  <si>
    <t>Maandag</t>
  </si>
  <si>
    <t>Bangels Johan</t>
  </si>
  <si>
    <t>Boyen Alain</t>
  </si>
  <si>
    <t>Branders Herman</t>
  </si>
  <si>
    <t>Decat Bert</t>
  </si>
  <si>
    <t>Denhaen Filip</t>
  </si>
  <si>
    <t>Dunon Francis</t>
  </si>
  <si>
    <t>Dupuis Marc</t>
  </si>
  <si>
    <t>Guilliams André</t>
  </si>
  <si>
    <t>Hombroux Bart</t>
  </si>
  <si>
    <t>Ingels Alfons</t>
  </si>
  <si>
    <t>Linnekens Johny</t>
  </si>
  <si>
    <t>Loyaerts Patrick</t>
  </si>
  <si>
    <t>Maleux Daniel</t>
  </si>
  <si>
    <t>Marsoul Alfons</t>
  </si>
  <si>
    <t>Renson Alfred</t>
  </si>
  <si>
    <t>Roosen Luc</t>
  </si>
  <si>
    <t>Schevenels Tony</t>
  </si>
  <si>
    <t>Serron Guy</t>
  </si>
  <si>
    <t>Smets Charles</t>
  </si>
  <si>
    <t>Steenwinckels Jean</t>
  </si>
  <si>
    <t>Stijnen Eric</t>
  </si>
  <si>
    <t>Thirion Marc</t>
  </si>
  <si>
    <t>Tilkens Romain</t>
  </si>
  <si>
    <t>Wauters David</t>
  </si>
  <si>
    <t>Baron Jan</t>
  </si>
  <si>
    <t>Mathieu Jos</t>
  </si>
  <si>
    <t>Ledoux Filip</t>
  </si>
  <si>
    <t>Dewaelheyns Peter</t>
  </si>
  <si>
    <t>Tuts Frans</t>
  </si>
  <si>
    <t>Kilometers &amp; Punten</t>
  </si>
  <si>
    <t>TOTAAL KM</t>
  </si>
  <si>
    <t>SEIZOEN KM</t>
  </si>
  <si>
    <t>SEIZOEN PT</t>
  </si>
  <si>
    <t xml:space="preserve">TOTAAL KM </t>
  </si>
  <si>
    <t xml:space="preserve">SEIZOEN KM </t>
  </si>
  <si>
    <t>Boterpunten</t>
  </si>
  <si>
    <t>TOTAAL</t>
  </si>
  <si>
    <t>Haspengouw Sportief geld</t>
  </si>
  <si>
    <t>februari</t>
  </si>
  <si>
    <t>maart</t>
  </si>
  <si>
    <t>april</t>
  </si>
  <si>
    <t>mei</t>
  </si>
  <si>
    <t>juni</t>
  </si>
  <si>
    <t>juli</t>
  </si>
  <si>
    <t>september</t>
  </si>
  <si>
    <t>augustus</t>
  </si>
  <si>
    <t>oktober</t>
  </si>
  <si>
    <t>Tuts José</t>
  </si>
  <si>
    <t>Roosen Yannic</t>
  </si>
  <si>
    <t>Branckaute Guy</t>
  </si>
  <si>
    <t>Bries Bart</t>
  </si>
  <si>
    <t>Vanbrabant Paul</t>
  </si>
  <si>
    <t>Schiemsky Daniel</t>
  </si>
  <si>
    <t>Scalais Patrick</t>
  </si>
  <si>
    <t>Brien Jean Louis</t>
  </si>
  <si>
    <t>Masi Pascal</t>
  </si>
  <si>
    <t>Reynaerts Georges</t>
  </si>
  <si>
    <t>Janssens Patrick</t>
  </si>
  <si>
    <t>Nys Luc</t>
  </si>
  <si>
    <t>Cans Patrick</t>
  </si>
  <si>
    <t>Loyaerts Vital</t>
  </si>
  <si>
    <t>Simons Andy</t>
  </si>
  <si>
    <t>Simons Marc</t>
  </si>
  <si>
    <t>Bollen Roger</t>
  </si>
  <si>
    <t>Muls Johan</t>
  </si>
  <si>
    <t>Dusart Ludo</t>
  </si>
  <si>
    <t>Thijs Koen</t>
  </si>
  <si>
    <t>Boyen Patrick</t>
  </si>
  <si>
    <t>Ulens Benny</t>
  </si>
  <si>
    <t>Bollings Emile</t>
  </si>
  <si>
    <t>Reynaerts Gust</t>
  </si>
  <si>
    <t>Ulens Rita</t>
  </si>
  <si>
    <t>Bertrand Alex</t>
  </si>
  <si>
    <t>Lenaerts Annick</t>
  </si>
  <si>
    <t>Tuts Alain</t>
  </si>
  <si>
    <t>Conard Guy</t>
  </si>
  <si>
    <t>Dewilde Alain</t>
  </si>
  <si>
    <t>Dulier Maurice</t>
  </si>
  <si>
    <t>Lecocq Benny</t>
  </si>
  <si>
    <t>Mombaers Dirk</t>
  </si>
  <si>
    <t>Mombaers Guido</t>
  </si>
  <si>
    <t>Raickman Guy</t>
  </si>
  <si>
    <t>Degreef Josy</t>
  </si>
  <si>
    <t>Hombroek Cyriel</t>
  </si>
  <si>
    <t>Reynaerts Stijn</t>
  </si>
  <si>
    <t>Vandermeulen Irma</t>
  </si>
  <si>
    <t>Vranken Sylvain</t>
  </si>
  <si>
    <t>Tilkens Alain</t>
  </si>
  <si>
    <t>Ivens Desire</t>
  </si>
  <si>
    <t>Vanderwaeren Dominique</t>
  </si>
  <si>
    <t>Logist Didier</t>
  </si>
  <si>
    <t>Hackelbracht Kevin</t>
  </si>
  <si>
    <t>Klingeleers Bart</t>
  </si>
  <si>
    <t>Somers Marc</t>
  </si>
  <si>
    <t>De Mey Sven</t>
  </si>
  <si>
    <t>Van Den Broeck Joost</t>
  </si>
  <si>
    <t>Antioco Gregory</t>
  </si>
  <si>
    <t>Mievis Walter</t>
  </si>
  <si>
    <t>Schevenels Carla</t>
  </si>
  <si>
    <t>De Schampeleire Luc</t>
  </si>
  <si>
    <t>TP bewegwijzering</t>
  </si>
  <si>
    <t>TP vrijdag</t>
  </si>
  <si>
    <t>TP zaterdag</t>
  </si>
  <si>
    <t>TP verg. - voorber.</t>
  </si>
  <si>
    <t>Hombroukx Paul</t>
  </si>
  <si>
    <t>puntengeld</t>
  </si>
  <si>
    <t>activiteiten</t>
  </si>
  <si>
    <t>Totaal Kledinggeld</t>
  </si>
  <si>
    <t>Hallet Yvan</t>
  </si>
  <si>
    <t>Cornelis Marc</t>
  </si>
  <si>
    <t>Hendrickx Kevin</t>
  </si>
  <si>
    <t>Van Ceulebroeck Ayrton</t>
  </si>
  <si>
    <t>Van Ceulebroeck Luc</t>
  </si>
  <si>
    <t>Vanlaer Rene</t>
  </si>
  <si>
    <t>Veirman Marc</t>
  </si>
  <si>
    <t>Dewaelheyns Philippe</t>
  </si>
  <si>
    <t>Eindsaldo 2014</t>
  </si>
  <si>
    <t>Vrijdag</t>
  </si>
  <si>
    <t>Van Roosendael Eddy</t>
  </si>
  <si>
    <t>Hackelbracht Kenneth</t>
  </si>
  <si>
    <t>Simons Joseph</t>
  </si>
  <si>
    <t>Herckens Brent</t>
  </si>
  <si>
    <t>Champagne Carina</t>
  </si>
  <si>
    <t>Moriën Filip</t>
  </si>
  <si>
    <t>Counard Jos</t>
  </si>
  <si>
    <t>Februari 2015</t>
  </si>
  <si>
    <t>Maart 2015</t>
  </si>
  <si>
    <t>April 2015</t>
  </si>
  <si>
    <t>Juni 2015</t>
  </si>
  <si>
    <t>Mei 2015</t>
  </si>
  <si>
    <t>Dinsdag</t>
  </si>
  <si>
    <t>Augustus 2015</t>
  </si>
  <si>
    <t>Juli 2015</t>
  </si>
  <si>
    <t>September 2015</t>
  </si>
  <si>
    <t>Oktober 2015</t>
  </si>
  <si>
    <t>kledinggeld laureaten</t>
  </si>
  <si>
    <t>Kledij 2015</t>
  </si>
  <si>
    <t>Eindsaldo 2015</t>
  </si>
  <si>
    <t>Tembuyser Hugo</t>
  </si>
  <si>
    <t>TOTAAL PT (5)</t>
  </si>
  <si>
    <t>TOTAAL PT (2)</t>
  </si>
  <si>
    <t>TOTAAL PT(8)</t>
  </si>
  <si>
    <t>TOTAAL PT(4)</t>
  </si>
  <si>
    <t>TOTAAL PT(5)</t>
  </si>
  <si>
    <t>TOTAAL PT(6)</t>
  </si>
  <si>
    <t>TOTAAL PT(3)</t>
  </si>
  <si>
    <t>Dodion Wouter</t>
  </si>
  <si>
    <t>Branckaute Tommy</t>
  </si>
  <si>
    <t>Dewelde Joeri</t>
  </si>
  <si>
    <t>Moreau Kim</t>
  </si>
  <si>
    <t>Kempeneers Hans</t>
  </si>
  <si>
    <t>Knops Rudi</t>
  </si>
  <si>
    <t>Hodin Daniel</t>
  </si>
  <si>
    <t>Claessens Guido</t>
  </si>
  <si>
    <t>Vanhelmont Peter</t>
  </si>
  <si>
    <t>Tembuyser Lien</t>
  </si>
  <si>
    <t xml:space="preserve">recht op het kledinggeld en andere voordelen </t>
  </si>
  <si>
    <t>1 jaar : min. 10</t>
  </si>
  <si>
    <t>2 jaar : min. 15</t>
  </si>
  <si>
    <t>3 jaar : min. 20</t>
  </si>
  <si>
    <t>4-5</t>
  </si>
  <si>
    <t>Vrijdag    Zaterdag</t>
  </si>
  <si>
    <t>Haspengouw Sportief</t>
  </si>
  <si>
    <t>Seizoen 2015 - Kilometers</t>
  </si>
  <si>
    <t>Seizoen 2015 - Punten</t>
  </si>
  <si>
    <t>Seizoen 2015 - Kledinggeld</t>
  </si>
  <si>
    <t>euro</t>
  </si>
  <si>
    <t>punten</t>
  </si>
  <si>
    <t>recht op het kledinggeld</t>
  </si>
  <si>
    <t>en 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</si>
</sst>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&quot;€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b/>
      <sz val="20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7"/>
      <color indexed="8"/>
      <name val="Tahoma"/>
      <family val="2"/>
    </font>
    <font>
      <b/>
      <sz val="14"/>
      <name val="Tahoma"/>
      <family val="2"/>
    </font>
    <font>
      <sz val="9"/>
      <name val="Arial"/>
      <family val="2"/>
    </font>
    <font>
      <b/>
      <sz val="18"/>
      <name val="Tahoma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6"/>
      <name val="Arial"/>
      <family val="2"/>
    </font>
    <font>
      <sz val="14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textRotation="90"/>
    </xf>
    <xf numFmtId="0" fontId="0" fillId="0" borderId="1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2" fillId="0" borderId="0" xfId="0" applyFont="1" applyFill="1" applyAlignment="1">
      <alignment textRotation="90"/>
    </xf>
    <xf numFmtId="0" fontId="0" fillId="2" borderId="3" xfId="0" applyFill="1" applyBorder="1"/>
    <xf numFmtId="0" fontId="0" fillId="2" borderId="4" xfId="0" applyFill="1" applyBorder="1"/>
    <xf numFmtId="0" fontId="10" fillId="0" borderId="1" xfId="0" applyFont="1" applyFill="1" applyBorder="1"/>
    <xf numFmtId="0" fontId="0" fillId="0" borderId="5" xfId="0" applyBorder="1"/>
    <xf numFmtId="0" fontId="6" fillId="0" borderId="6" xfId="0" applyFont="1" applyBorder="1"/>
    <xf numFmtId="0" fontId="6" fillId="0" borderId="7" xfId="0" applyFont="1" applyBorder="1"/>
    <xf numFmtId="0" fontId="2" fillId="0" borderId="8" xfId="0" applyFont="1" applyBorder="1" applyAlignment="1">
      <alignment textRotation="90"/>
    </xf>
    <xf numFmtId="14" fontId="3" fillId="0" borderId="9" xfId="0" applyNumberFormat="1" applyFont="1" applyFill="1" applyBorder="1" applyAlignment="1">
      <alignment horizontal="center" vertical="justify" textRotation="90"/>
    </xf>
    <xf numFmtId="0" fontId="0" fillId="3" borderId="3" xfId="0" applyFill="1" applyBorder="1"/>
    <xf numFmtId="14" fontId="3" fillId="0" borderId="9" xfId="0" applyNumberFormat="1" applyFont="1" applyFill="1" applyBorder="1" applyAlignment="1">
      <alignment horizontal="center" textRotation="90"/>
    </xf>
    <xf numFmtId="0" fontId="2" fillId="0" borderId="8" xfId="0" applyFont="1" applyFill="1" applyBorder="1" applyAlignment="1">
      <alignment textRotation="90"/>
    </xf>
    <xf numFmtId="0" fontId="0" fillId="0" borderId="5" xfId="0" applyFill="1" applyBorder="1"/>
    <xf numFmtId="0" fontId="0" fillId="3" borderId="10" xfId="0" applyFill="1" applyBorder="1"/>
    <xf numFmtId="14" fontId="8" fillId="0" borderId="11" xfId="0" applyNumberFormat="1" applyFont="1" applyFill="1" applyBorder="1" applyAlignment="1">
      <alignment horizontal="center" vertical="justify" textRotation="90"/>
    </xf>
    <xf numFmtId="0" fontId="2" fillId="0" borderId="12" xfId="0" applyFont="1" applyBorder="1" applyAlignment="1">
      <alignment textRotation="90"/>
    </xf>
    <xf numFmtId="0" fontId="6" fillId="0" borderId="13" xfId="0" applyFont="1" applyBorder="1"/>
    <xf numFmtId="0" fontId="0" fillId="2" borderId="14" xfId="0" applyFill="1" applyBorder="1"/>
    <xf numFmtId="0" fontId="0" fillId="3" borderId="7" xfId="0" applyFill="1" applyBorder="1"/>
    <xf numFmtId="0" fontId="0" fillId="3" borderId="15" xfId="0" applyFill="1" applyBorder="1"/>
    <xf numFmtId="0" fontId="10" fillId="0" borderId="14" xfId="0" applyFont="1" applyFill="1" applyBorder="1"/>
    <xf numFmtId="0" fontId="0" fillId="2" borderId="16" xfId="0" applyFill="1" applyBorder="1"/>
    <xf numFmtId="0" fontId="6" fillId="0" borderId="0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11" fillId="0" borderId="6" xfId="0" applyFont="1" applyBorder="1"/>
    <xf numFmtId="0" fontId="2" fillId="0" borderId="19" xfId="0" applyFont="1" applyBorder="1" applyAlignment="1">
      <alignment textRotation="90"/>
    </xf>
    <xf numFmtId="166" fontId="0" fillId="0" borderId="19" xfId="0" applyNumberFormat="1" applyBorder="1"/>
    <xf numFmtId="0" fontId="9" fillId="4" borderId="20" xfId="0" applyFont="1" applyFill="1" applyBorder="1" applyAlignment="1">
      <alignment textRotation="90"/>
    </xf>
    <xf numFmtId="0" fontId="0" fillId="4" borderId="21" xfId="0" applyFill="1" applyBorder="1"/>
    <xf numFmtId="0" fontId="12" fillId="0" borderId="0" xfId="0" quotePrefix="1" applyFont="1"/>
    <xf numFmtId="0" fontId="12" fillId="0" borderId="0" xfId="0" applyFont="1" applyAlignment="1">
      <alignment horizontal="right"/>
    </xf>
    <xf numFmtId="0" fontId="12" fillId="0" borderId="0" xfId="0" quotePrefix="1" applyFont="1" applyFill="1"/>
    <xf numFmtId="0" fontId="12" fillId="0" borderId="0" xfId="0" applyFont="1" applyFill="1" applyAlignment="1">
      <alignment horizontal="right"/>
    </xf>
    <xf numFmtId="166" fontId="10" fillId="0" borderId="19" xfId="0" applyNumberFormat="1" applyFont="1" applyBorder="1"/>
    <xf numFmtId="165" fontId="0" fillId="0" borderId="19" xfId="0" applyNumberFormat="1" applyBorder="1"/>
    <xf numFmtId="0" fontId="8" fillId="5" borderId="22" xfId="0" applyFont="1" applyFill="1" applyBorder="1" applyAlignment="1">
      <alignment textRotation="90"/>
    </xf>
    <xf numFmtId="0" fontId="13" fillId="5" borderId="19" xfId="0" applyFont="1" applyFill="1" applyBorder="1"/>
    <xf numFmtId="0" fontId="14" fillId="0" borderId="0" xfId="0" applyFont="1" applyAlignment="1">
      <alignment horizontal="right"/>
    </xf>
    <xf numFmtId="167" fontId="0" fillId="0" borderId="0" xfId="0" applyNumberFormat="1"/>
    <xf numFmtId="164" fontId="10" fillId="5" borderId="19" xfId="0" applyNumberFormat="1" applyFont="1" applyFill="1" applyBorder="1"/>
    <xf numFmtId="0" fontId="0" fillId="0" borderId="14" xfId="0" applyFill="1" applyBorder="1"/>
    <xf numFmtId="0" fontId="0" fillId="4" borderId="23" xfId="0" applyFill="1" applyBorder="1"/>
    <xf numFmtId="167" fontId="0" fillId="0" borderId="19" xfId="0" applyNumberFormat="1" applyBorder="1"/>
    <xf numFmtId="0" fontId="0" fillId="2" borderId="7" xfId="0" applyFill="1" applyBorder="1"/>
    <xf numFmtId="0" fontId="15" fillId="0" borderId="19" xfId="0" applyFont="1" applyBorder="1" applyAlignment="1">
      <alignment textRotation="90"/>
    </xf>
    <xf numFmtId="166" fontId="16" fillId="0" borderId="19" xfId="0" applyNumberFormat="1" applyFont="1" applyBorder="1"/>
    <xf numFmtId="14" fontId="3" fillId="5" borderId="9" xfId="0" applyNumberFormat="1" applyFont="1" applyFill="1" applyBorder="1" applyAlignment="1">
      <alignment horizontal="center" textRotation="90"/>
    </xf>
    <xf numFmtId="0" fontId="3" fillId="5" borderId="2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0" fillId="5" borderId="14" xfId="0" applyFont="1" applyFill="1" applyBorder="1"/>
    <xf numFmtId="14" fontId="3" fillId="6" borderId="9" xfId="0" applyNumberFormat="1" applyFont="1" applyFill="1" applyBorder="1" applyAlignment="1">
      <alignment horizontal="center" textRotation="90"/>
    </xf>
    <xf numFmtId="0" fontId="3" fillId="6" borderId="2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0" fillId="6" borderId="14" xfId="0" applyFont="1" applyFill="1" applyBorder="1"/>
    <xf numFmtId="166" fontId="17" fillId="0" borderId="19" xfId="0" applyNumberFormat="1" applyFont="1" applyBorder="1"/>
    <xf numFmtId="0" fontId="6" fillId="0" borderId="0" xfId="0" applyFont="1"/>
    <xf numFmtId="0" fontId="18" fillId="0" borderId="1" xfId="0" applyFont="1" applyFill="1" applyBorder="1"/>
    <xf numFmtId="0" fontId="18" fillId="5" borderId="14" xfId="0" applyFont="1" applyFill="1" applyBorder="1"/>
    <xf numFmtId="0" fontId="18" fillId="0" borderId="14" xfId="0" applyFont="1" applyFill="1" applyBorder="1"/>
    <xf numFmtId="0" fontId="0" fillId="7" borderId="0" xfId="0" applyFill="1"/>
    <xf numFmtId="0" fontId="0" fillId="8" borderId="0" xfId="0" applyFill="1"/>
    <xf numFmtId="0" fontId="18" fillId="5" borderId="1" xfId="0" applyFont="1" applyFill="1" applyBorder="1"/>
    <xf numFmtId="0" fontId="19" fillId="5" borderId="1" xfId="0" applyFont="1" applyFill="1" applyBorder="1"/>
    <xf numFmtId="0" fontId="19" fillId="0" borderId="1" xfId="0" applyFont="1" applyFill="1" applyBorder="1"/>
    <xf numFmtId="16" fontId="3" fillId="0" borderId="2" xfId="0" quotePrefix="1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textRotation="90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0" fillId="0" borderId="1" xfId="0" applyFont="1" applyFill="1" applyBorder="1"/>
    <xf numFmtId="0" fontId="21" fillId="0" borderId="1" xfId="0" applyFont="1" applyFill="1" applyBorder="1"/>
    <xf numFmtId="0" fontId="20" fillId="9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0" fillId="10" borderId="1" xfId="0" applyFont="1" applyFill="1" applyBorder="1"/>
    <xf numFmtId="0" fontId="20" fillId="11" borderId="1" xfId="0" applyFont="1" applyFill="1" applyBorder="1"/>
    <xf numFmtId="0" fontId="20" fillId="12" borderId="1" xfId="0" applyFont="1" applyFill="1" applyBorder="1"/>
    <xf numFmtId="0" fontId="20" fillId="13" borderId="1" xfId="0" applyFont="1" applyFill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20" fillId="7" borderId="1" xfId="0" applyFont="1" applyFill="1" applyBorder="1"/>
    <xf numFmtId="0" fontId="20" fillId="8" borderId="1" xfId="0" applyFont="1" applyFill="1" applyBorder="1"/>
    <xf numFmtId="0" fontId="20" fillId="0" borderId="28" xfId="0" applyFont="1" applyFill="1" applyBorder="1" applyAlignment="1">
      <alignment horizontal="left"/>
    </xf>
    <xf numFmtId="0" fontId="20" fillId="0" borderId="28" xfId="0" applyFont="1" applyFill="1" applyBorder="1"/>
    <xf numFmtId="0" fontId="25" fillId="0" borderId="1" xfId="0" applyFont="1" applyBorder="1"/>
    <xf numFmtId="0" fontId="2" fillId="0" borderId="0" xfId="0" applyFont="1"/>
    <xf numFmtId="167" fontId="0" fillId="8" borderId="19" xfId="0" applyNumberFormat="1" applyFill="1" applyBorder="1"/>
    <xf numFmtId="0" fontId="5" fillId="3" borderId="8" xfId="0" applyFont="1" applyFill="1" applyBorder="1" applyAlignment="1">
      <alignment horizontal="center" textRotation="90"/>
    </xf>
    <xf numFmtId="0" fontId="5" fillId="3" borderId="5" xfId="0" applyFont="1" applyFill="1" applyBorder="1" applyAlignment="1">
      <alignment horizontal="center" textRotation="90"/>
    </xf>
    <xf numFmtId="0" fontId="5" fillId="3" borderId="24" xfId="0" applyFont="1" applyFill="1" applyBorder="1" applyAlignment="1">
      <alignment horizontal="center" textRotation="90"/>
    </xf>
    <xf numFmtId="0" fontId="5" fillId="3" borderId="25" xfId="0" applyFont="1" applyFill="1" applyBorder="1" applyAlignment="1">
      <alignment horizontal="center" textRotation="90"/>
    </xf>
    <xf numFmtId="0" fontId="5" fillId="2" borderId="26" xfId="0" applyFont="1" applyFill="1" applyBorder="1" applyAlignment="1">
      <alignment horizontal="center" textRotation="90"/>
    </xf>
    <xf numFmtId="0" fontId="5" fillId="2" borderId="27" xfId="0" applyFont="1" applyFill="1" applyBorder="1" applyAlignment="1">
      <alignment horizontal="center" textRotation="90"/>
    </xf>
    <xf numFmtId="0" fontId="5" fillId="2" borderId="24" xfId="0" applyFont="1" applyFill="1" applyBorder="1" applyAlignment="1">
      <alignment horizontal="center" textRotation="90"/>
    </xf>
    <xf numFmtId="0" fontId="5" fillId="2" borderId="25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</cellXfs>
  <cellStyles count="4">
    <cellStyle name="Standaard" xfId="0" builtinId="0"/>
    <cellStyle name="Standaard 2" xfId="2"/>
    <cellStyle name="Standaard 2 2" xfId="3"/>
    <cellStyle name="Standaard 3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topLeftCell="A43" zoomScale="115" zoomScaleNormal="115" workbookViewId="0">
      <selection activeCell="K73" sqref="K73"/>
    </sheetView>
  </sheetViews>
  <sheetFormatPr defaultRowHeight="12.75" x14ac:dyDescent="0.2"/>
  <cols>
    <col min="1" max="1" width="16.85546875" customWidth="1"/>
    <col min="2" max="14" width="3.5703125" customWidth="1"/>
    <col min="15" max="16" width="5.7109375" customWidth="1"/>
    <col min="17" max="17" width="8.5703125" customWidth="1"/>
    <col min="18" max="18" width="7.5703125" customWidth="1"/>
    <col min="19" max="20" width="9.7109375" customWidth="1"/>
    <col min="21" max="21" width="9.140625" customWidth="1"/>
    <col min="22" max="22" width="9.7109375" customWidth="1"/>
  </cols>
  <sheetData>
    <row r="1" spans="1:23" ht="27.75" customHeight="1" thickBot="1" x14ac:dyDescent="0.4">
      <c r="A1" s="3" t="s">
        <v>39</v>
      </c>
      <c r="P1" s="4"/>
      <c r="Q1" s="4"/>
      <c r="R1" s="4"/>
      <c r="V1" s="46" t="s">
        <v>41</v>
      </c>
    </row>
    <row r="2" spans="1:23" s="1" customFormat="1" ht="84.75" customHeight="1" thickBot="1" x14ac:dyDescent="0.25">
      <c r="A2" s="23"/>
      <c r="B2" s="22" t="s">
        <v>42</v>
      </c>
      <c r="C2" s="22" t="s">
        <v>43</v>
      </c>
      <c r="D2" s="22" t="s">
        <v>44</v>
      </c>
      <c r="E2" s="22" t="s">
        <v>45</v>
      </c>
      <c r="F2" s="22" t="s">
        <v>46</v>
      </c>
      <c r="G2" s="22" t="s">
        <v>47</v>
      </c>
      <c r="H2" s="22" t="s">
        <v>49</v>
      </c>
      <c r="I2" s="22" t="s">
        <v>48</v>
      </c>
      <c r="J2" s="22" t="s">
        <v>50</v>
      </c>
      <c r="K2" s="22" t="s">
        <v>107</v>
      </c>
      <c r="L2" s="22" t="s">
        <v>104</v>
      </c>
      <c r="M2" s="22" t="s">
        <v>105</v>
      </c>
      <c r="N2" s="22" t="s">
        <v>106</v>
      </c>
      <c r="O2" s="36" t="s">
        <v>40</v>
      </c>
      <c r="P2" s="44" t="s">
        <v>139</v>
      </c>
      <c r="Q2" s="44" t="s">
        <v>109</v>
      </c>
      <c r="R2" s="44" t="s">
        <v>110</v>
      </c>
      <c r="S2" s="34" t="s">
        <v>111</v>
      </c>
      <c r="T2" s="34" t="s">
        <v>120</v>
      </c>
      <c r="U2" s="53" t="s">
        <v>140</v>
      </c>
      <c r="V2" s="34" t="s">
        <v>141</v>
      </c>
      <c r="W2" s="34">
        <v>2015</v>
      </c>
    </row>
    <row r="3" spans="1:23" ht="13.5" thickBot="1" x14ac:dyDescent="0.25">
      <c r="A3" s="13" t="s">
        <v>100</v>
      </c>
      <c r="B3" s="2">
        <f>feb!G4</f>
        <v>1</v>
      </c>
      <c r="C3" s="2">
        <f>mrt!K4</f>
        <v>3</v>
      </c>
      <c r="D3" s="2">
        <f>apr!K4</f>
        <v>1</v>
      </c>
      <c r="E3" s="2">
        <f>mei!O4</f>
        <v>1</v>
      </c>
      <c r="F3" s="2">
        <f>jun!J4</f>
        <v>3</v>
      </c>
      <c r="G3" s="2">
        <f>jul!K4</f>
        <v>3</v>
      </c>
      <c r="H3" s="2">
        <f>aug!L4</f>
        <v>3</v>
      </c>
      <c r="I3" s="2">
        <f>sep!J4</f>
        <v>2</v>
      </c>
      <c r="J3" s="2">
        <f>okt!H4</f>
        <v>2</v>
      </c>
      <c r="K3" s="2"/>
      <c r="L3" s="2"/>
      <c r="M3" s="2">
        <v>5</v>
      </c>
      <c r="N3" s="2"/>
      <c r="O3" s="37">
        <f t="shared" ref="O3:O34" si="0">SUM(B3:N3)</f>
        <v>24</v>
      </c>
      <c r="P3" s="45"/>
      <c r="Q3" s="48">
        <f>(SUM(B3:J3))*40/100 + (P3)</f>
        <v>7.6</v>
      </c>
      <c r="R3" s="48">
        <f t="shared" ref="R3:R34" si="1">SUM(K3:N3)*80/100</f>
        <v>4</v>
      </c>
      <c r="S3" s="43">
        <f t="shared" ref="S3:S68" si="2">Q3+R3</f>
        <v>11.6</v>
      </c>
      <c r="T3" s="35"/>
      <c r="U3" s="51"/>
      <c r="V3" s="51">
        <f>S3 + T3-U3+P3</f>
        <v>11.6</v>
      </c>
      <c r="W3" s="68">
        <v>5</v>
      </c>
    </row>
    <row r="4" spans="1:23" ht="13.5" thickBot="1" x14ac:dyDescent="0.25">
      <c r="A4" s="13" t="s">
        <v>4</v>
      </c>
      <c r="B4" s="2">
        <f>feb!G5</f>
        <v>0</v>
      </c>
      <c r="C4" s="2">
        <f>mrt!K5</f>
        <v>0</v>
      </c>
      <c r="D4" s="2">
        <f>apr!K5</f>
        <v>0</v>
      </c>
      <c r="E4" s="2">
        <f>mei!O5</f>
        <v>0</v>
      </c>
      <c r="F4" s="2">
        <f>jun!J5</f>
        <v>0</v>
      </c>
      <c r="G4" s="2">
        <f>jul!K5</f>
        <v>0</v>
      </c>
      <c r="H4" s="2">
        <f>aug!L5</f>
        <v>0</v>
      </c>
      <c r="I4" s="2">
        <f>sep!J5</f>
        <v>0</v>
      </c>
      <c r="J4" s="2">
        <f>okt!H5</f>
        <v>0</v>
      </c>
      <c r="K4" s="2"/>
      <c r="L4" s="2"/>
      <c r="M4" s="2"/>
      <c r="N4" s="2"/>
      <c r="O4" s="37">
        <f t="shared" si="0"/>
        <v>0</v>
      </c>
      <c r="P4" s="45"/>
      <c r="Q4" s="48">
        <f t="shared" ref="Q4:Q35" si="3">(SUM(B4:J4))*80/100 + (P4 * 20/100)</f>
        <v>0</v>
      </c>
      <c r="R4" s="48">
        <f t="shared" si="1"/>
        <v>0</v>
      </c>
      <c r="S4" s="43">
        <f t="shared" si="2"/>
        <v>0</v>
      </c>
      <c r="T4" s="35"/>
      <c r="U4" s="51"/>
      <c r="V4" s="51">
        <f t="shared" ref="V4:V67" si="4">S4 + T4-U4+P4</f>
        <v>0</v>
      </c>
      <c r="W4" s="68"/>
    </row>
    <row r="5" spans="1:23" ht="13.5" thickBot="1" x14ac:dyDescent="0.25">
      <c r="A5" s="13" t="s">
        <v>28</v>
      </c>
      <c r="B5" s="2">
        <f>feb!G6</f>
        <v>0</v>
      </c>
      <c r="C5" s="2">
        <f>mrt!K6</f>
        <v>1</v>
      </c>
      <c r="D5" s="2">
        <f>apr!K6</f>
        <v>2</v>
      </c>
      <c r="E5" s="2">
        <f>mei!O6</f>
        <v>0</v>
      </c>
      <c r="F5" s="2">
        <f>jun!J6</f>
        <v>0</v>
      </c>
      <c r="G5" s="2">
        <f>jul!K6</f>
        <v>0</v>
      </c>
      <c r="H5" s="2">
        <f>aug!L6</f>
        <v>0</v>
      </c>
      <c r="I5" s="2">
        <f>sep!J6</f>
        <v>0</v>
      </c>
      <c r="J5" s="2">
        <f>okt!H6</f>
        <v>0</v>
      </c>
      <c r="K5" s="2"/>
      <c r="L5" s="2"/>
      <c r="M5" s="2"/>
      <c r="N5" s="2"/>
      <c r="O5" s="37">
        <f t="shared" si="0"/>
        <v>3</v>
      </c>
      <c r="P5" s="45"/>
      <c r="Q5" s="48">
        <f t="shared" si="3"/>
        <v>2.4</v>
      </c>
      <c r="R5" s="48">
        <f t="shared" si="1"/>
        <v>0</v>
      </c>
      <c r="S5" s="43">
        <f t="shared" si="2"/>
        <v>2.4</v>
      </c>
      <c r="T5" s="35"/>
      <c r="U5" s="51"/>
      <c r="V5" s="51">
        <f t="shared" si="4"/>
        <v>2.4</v>
      </c>
      <c r="W5" s="68"/>
    </row>
    <row r="6" spans="1:23" ht="13.5" thickBot="1" x14ac:dyDescent="0.25">
      <c r="A6" s="13" t="s">
        <v>76</v>
      </c>
      <c r="B6" s="2">
        <f>feb!G7</f>
        <v>0</v>
      </c>
      <c r="C6" s="2">
        <f>mrt!K7</f>
        <v>0</v>
      </c>
      <c r="D6" s="2">
        <f>apr!K7</f>
        <v>0</v>
      </c>
      <c r="E6" s="2">
        <f>mei!O7</f>
        <v>0</v>
      </c>
      <c r="F6" s="2">
        <f>jun!J7</f>
        <v>1</v>
      </c>
      <c r="G6" s="2">
        <f>jul!K7</f>
        <v>0</v>
      </c>
      <c r="H6" s="2">
        <f>aug!L7</f>
        <v>0</v>
      </c>
      <c r="I6" s="2">
        <f>sep!J7</f>
        <v>0</v>
      </c>
      <c r="J6" s="2">
        <f>okt!H7</f>
        <v>0</v>
      </c>
      <c r="K6" s="2"/>
      <c r="L6" s="2"/>
      <c r="M6" s="2"/>
      <c r="N6" s="2"/>
      <c r="O6" s="37">
        <f t="shared" si="0"/>
        <v>1</v>
      </c>
      <c r="P6" s="45"/>
      <c r="Q6" s="48">
        <f t="shared" si="3"/>
        <v>0.8</v>
      </c>
      <c r="R6" s="48">
        <f t="shared" si="1"/>
        <v>0</v>
      </c>
      <c r="S6" s="43">
        <f t="shared" si="2"/>
        <v>0.8</v>
      </c>
      <c r="T6" s="35">
        <v>7.2</v>
      </c>
      <c r="U6" s="51"/>
      <c r="V6" s="51">
        <f t="shared" si="4"/>
        <v>8</v>
      </c>
      <c r="W6" s="68"/>
    </row>
    <row r="7" spans="1:23" ht="13.5" thickBot="1" x14ac:dyDescent="0.25">
      <c r="A7" s="13" t="s">
        <v>67</v>
      </c>
      <c r="B7" s="2">
        <f>feb!G8</f>
        <v>0</v>
      </c>
      <c r="C7" s="2">
        <f>mrt!K8</f>
        <v>1</v>
      </c>
      <c r="D7" s="2">
        <f>apr!K8</f>
        <v>1</v>
      </c>
      <c r="E7" s="2">
        <f>mei!O8</f>
        <v>1</v>
      </c>
      <c r="F7" s="2">
        <f>jun!J8</f>
        <v>0</v>
      </c>
      <c r="G7" s="2">
        <f>jul!K8</f>
        <v>2</v>
      </c>
      <c r="H7" s="2">
        <f>aug!L8</f>
        <v>0</v>
      </c>
      <c r="I7" s="2">
        <f>sep!J8</f>
        <v>1</v>
      </c>
      <c r="J7" s="2">
        <f>okt!H8</f>
        <v>0</v>
      </c>
      <c r="K7" s="2"/>
      <c r="L7" s="2"/>
      <c r="M7" s="2"/>
      <c r="N7" s="2"/>
      <c r="O7" s="37">
        <f t="shared" si="0"/>
        <v>6</v>
      </c>
      <c r="P7" s="45"/>
      <c r="Q7" s="48">
        <f t="shared" si="3"/>
        <v>4.8</v>
      </c>
      <c r="R7" s="48">
        <f t="shared" si="1"/>
        <v>0</v>
      </c>
      <c r="S7" s="43">
        <f t="shared" si="2"/>
        <v>4.8</v>
      </c>
      <c r="T7" s="35"/>
      <c r="U7" s="51"/>
      <c r="V7" s="51">
        <f t="shared" si="4"/>
        <v>4.8</v>
      </c>
      <c r="W7" s="68"/>
    </row>
    <row r="8" spans="1:23" ht="13.5" thickBot="1" x14ac:dyDescent="0.25">
      <c r="A8" s="13" t="s">
        <v>73</v>
      </c>
      <c r="B8" s="2">
        <f>feb!G9</f>
        <v>0</v>
      </c>
      <c r="C8" s="2">
        <f>mrt!K9</f>
        <v>1</v>
      </c>
      <c r="D8" s="2">
        <f>apr!K9</f>
        <v>1</v>
      </c>
      <c r="E8" s="2">
        <f>mei!O9</f>
        <v>3</v>
      </c>
      <c r="F8" s="2">
        <f>jun!J9</f>
        <v>1</v>
      </c>
      <c r="G8" s="2">
        <f>jul!K9</f>
        <v>2</v>
      </c>
      <c r="H8" s="2">
        <f>aug!L9</f>
        <v>4</v>
      </c>
      <c r="I8" s="2">
        <f>sep!J9</f>
        <v>1</v>
      </c>
      <c r="J8" s="2">
        <f>okt!H9</f>
        <v>1</v>
      </c>
      <c r="K8" s="2"/>
      <c r="L8" s="2"/>
      <c r="M8" s="2"/>
      <c r="N8" s="2"/>
      <c r="O8" s="37">
        <f t="shared" si="0"/>
        <v>14</v>
      </c>
      <c r="P8" s="45"/>
      <c r="Q8" s="48">
        <f t="shared" si="3"/>
        <v>11.2</v>
      </c>
      <c r="R8" s="48">
        <f t="shared" si="1"/>
        <v>0</v>
      </c>
      <c r="S8" s="43">
        <f t="shared" si="2"/>
        <v>11.2</v>
      </c>
      <c r="T8" s="35"/>
      <c r="U8" s="51"/>
      <c r="V8" s="51">
        <f t="shared" si="4"/>
        <v>11.2</v>
      </c>
      <c r="W8" s="68"/>
    </row>
    <row r="9" spans="1:23" ht="13.5" thickBot="1" x14ac:dyDescent="0.25">
      <c r="A9" s="13" t="s">
        <v>5</v>
      </c>
      <c r="B9" s="2">
        <f>feb!G10</f>
        <v>0</v>
      </c>
      <c r="C9" s="2">
        <f>mrt!K10</f>
        <v>1</v>
      </c>
      <c r="D9" s="2">
        <f>apr!K10</f>
        <v>5</v>
      </c>
      <c r="E9" s="2">
        <f>mei!O10</f>
        <v>4</v>
      </c>
      <c r="F9" s="2">
        <f>jun!J10</f>
        <v>2</v>
      </c>
      <c r="G9" s="2">
        <f>jul!K10</f>
        <v>2</v>
      </c>
      <c r="H9" s="2">
        <f>aug!L10</f>
        <v>5</v>
      </c>
      <c r="I9" s="2">
        <f>sep!J10</f>
        <v>2</v>
      </c>
      <c r="J9" s="2">
        <f>okt!H10</f>
        <v>3</v>
      </c>
      <c r="K9" s="2"/>
      <c r="L9" s="2"/>
      <c r="M9" s="2">
        <v>5</v>
      </c>
      <c r="N9" s="2">
        <v>15</v>
      </c>
      <c r="O9" s="37">
        <f t="shared" si="0"/>
        <v>44</v>
      </c>
      <c r="P9" s="45"/>
      <c r="Q9" s="48">
        <f t="shared" si="3"/>
        <v>19.2</v>
      </c>
      <c r="R9" s="48">
        <f t="shared" si="1"/>
        <v>16</v>
      </c>
      <c r="S9" s="43">
        <f t="shared" si="2"/>
        <v>35.200000000000003</v>
      </c>
      <c r="T9" s="35"/>
      <c r="U9" s="51"/>
      <c r="V9" s="95">
        <f t="shared" si="4"/>
        <v>35.200000000000003</v>
      </c>
      <c r="W9" s="69">
        <v>20</v>
      </c>
    </row>
    <row r="10" spans="1:23" ht="13.5" thickBot="1" x14ac:dyDescent="0.25">
      <c r="A10" s="13" t="s">
        <v>71</v>
      </c>
      <c r="B10" s="2">
        <f>feb!G11</f>
        <v>1</v>
      </c>
      <c r="C10" s="2">
        <f>mrt!K11</f>
        <v>3</v>
      </c>
      <c r="D10" s="2">
        <f>apr!K11</f>
        <v>3</v>
      </c>
      <c r="E10" s="2">
        <f>mei!O11</f>
        <v>6</v>
      </c>
      <c r="F10" s="2">
        <f>jun!J11</f>
        <v>4</v>
      </c>
      <c r="G10" s="2">
        <f>jul!K11</f>
        <v>4</v>
      </c>
      <c r="H10" s="2">
        <f>aug!L11</f>
        <v>0</v>
      </c>
      <c r="I10" s="2">
        <f>sep!J11</f>
        <v>1</v>
      </c>
      <c r="J10" s="2">
        <f>okt!H11</f>
        <v>3</v>
      </c>
      <c r="K10" s="2"/>
      <c r="L10" s="2"/>
      <c r="M10" s="2">
        <v>5</v>
      </c>
      <c r="N10" s="2">
        <v>25</v>
      </c>
      <c r="O10" s="37">
        <f t="shared" si="0"/>
        <v>55</v>
      </c>
      <c r="P10" s="45"/>
      <c r="Q10" s="48">
        <f t="shared" si="3"/>
        <v>20</v>
      </c>
      <c r="R10" s="48">
        <f t="shared" si="1"/>
        <v>24</v>
      </c>
      <c r="S10" s="43">
        <f t="shared" si="2"/>
        <v>44</v>
      </c>
      <c r="T10" s="35"/>
      <c r="U10" s="51"/>
      <c r="V10" s="95">
        <f t="shared" si="4"/>
        <v>44</v>
      </c>
      <c r="W10" s="69">
        <v>30</v>
      </c>
    </row>
    <row r="11" spans="1:23" ht="13.5" thickBot="1" x14ac:dyDescent="0.25">
      <c r="A11" s="13" t="s">
        <v>53</v>
      </c>
      <c r="B11" s="2">
        <f>feb!G12</f>
        <v>2</v>
      </c>
      <c r="C11" s="2">
        <f>mrt!K12</f>
        <v>3</v>
      </c>
      <c r="D11" s="2">
        <f>apr!K12</f>
        <v>5</v>
      </c>
      <c r="E11" s="2">
        <f>mei!O12</f>
        <v>6</v>
      </c>
      <c r="F11" s="2">
        <f>jun!J12</f>
        <v>3</v>
      </c>
      <c r="G11" s="2">
        <f>jul!K12</f>
        <v>4</v>
      </c>
      <c r="H11" s="2">
        <f>aug!L12</f>
        <v>5</v>
      </c>
      <c r="I11" s="2">
        <f>sep!J12</f>
        <v>2</v>
      </c>
      <c r="J11" s="2">
        <f>okt!H12</f>
        <v>2</v>
      </c>
      <c r="K11" s="2"/>
      <c r="L11" s="2"/>
      <c r="M11" s="2">
        <v>5</v>
      </c>
      <c r="N11" s="2">
        <v>25</v>
      </c>
      <c r="O11" s="37">
        <f t="shared" si="0"/>
        <v>62</v>
      </c>
      <c r="P11" s="45"/>
      <c r="Q11" s="48">
        <f t="shared" si="3"/>
        <v>25.6</v>
      </c>
      <c r="R11" s="48">
        <f t="shared" si="1"/>
        <v>24</v>
      </c>
      <c r="S11" s="43">
        <f t="shared" si="2"/>
        <v>49.6</v>
      </c>
      <c r="T11" s="35"/>
      <c r="U11" s="51"/>
      <c r="V11" s="95">
        <f t="shared" si="4"/>
        <v>49.6</v>
      </c>
      <c r="W11" s="69">
        <v>30</v>
      </c>
    </row>
    <row r="12" spans="1:23" ht="13.5" thickBot="1" x14ac:dyDescent="0.25">
      <c r="A12" s="13" t="s">
        <v>151</v>
      </c>
      <c r="B12" s="2">
        <f>feb!G13</f>
        <v>0</v>
      </c>
      <c r="C12" s="2">
        <f>mrt!K13</f>
        <v>0</v>
      </c>
      <c r="D12" s="2">
        <f>apr!K13</f>
        <v>0</v>
      </c>
      <c r="E12" s="2">
        <f>mei!O13</f>
        <v>0</v>
      </c>
      <c r="F12" s="2">
        <f>jun!J13</f>
        <v>0</v>
      </c>
      <c r="G12" s="2">
        <f>jul!K13</f>
        <v>0</v>
      </c>
      <c r="H12" s="2">
        <f>aug!L13</f>
        <v>0</v>
      </c>
      <c r="I12" s="2">
        <f>sep!J13</f>
        <v>0</v>
      </c>
      <c r="J12" s="2">
        <f>okt!H13</f>
        <v>0</v>
      </c>
      <c r="K12" s="2"/>
      <c r="L12" s="2"/>
      <c r="M12" s="2"/>
      <c r="N12" s="2"/>
      <c r="O12" s="37">
        <f t="shared" si="0"/>
        <v>0</v>
      </c>
      <c r="P12" s="45"/>
      <c r="Q12" s="48">
        <f t="shared" si="3"/>
        <v>0</v>
      </c>
      <c r="R12" s="48">
        <f t="shared" si="1"/>
        <v>0</v>
      </c>
      <c r="S12" s="43">
        <f t="shared" si="2"/>
        <v>0</v>
      </c>
      <c r="T12" s="35"/>
      <c r="U12" s="51"/>
      <c r="V12" s="51">
        <f t="shared" si="4"/>
        <v>0</v>
      </c>
      <c r="W12" s="68"/>
    </row>
    <row r="13" spans="1:23" ht="13.5" thickBot="1" x14ac:dyDescent="0.25">
      <c r="A13" s="13" t="s">
        <v>6</v>
      </c>
      <c r="B13" s="2">
        <f>feb!G14</f>
        <v>2</v>
      </c>
      <c r="C13" s="2">
        <f>mrt!K14</f>
        <v>4</v>
      </c>
      <c r="D13" s="2">
        <f>apr!K14</f>
        <v>5</v>
      </c>
      <c r="E13" s="2">
        <f>mei!O14</f>
        <v>1</v>
      </c>
      <c r="F13" s="2">
        <f>jun!J14</f>
        <v>0</v>
      </c>
      <c r="G13" s="2">
        <f>jul!K14</f>
        <v>0</v>
      </c>
      <c r="H13" s="2">
        <f>aug!L14</f>
        <v>0</v>
      </c>
      <c r="I13" s="2">
        <f>sep!J14</f>
        <v>0</v>
      </c>
      <c r="J13" s="2">
        <f>okt!H14</f>
        <v>0</v>
      </c>
      <c r="K13" s="2"/>
      <c r="L13" s="2"/>
      <c r="M13" s="2"/>
      <c r="N13" s="2"/>
      <c r="O13" s="37">
        <f t="shared" si="0"/>
        <v>12</v>
      </c>
      <c r="P13" s="45"/>
      <c r="Q13" s="48">
        <f t="shared" si="3"/>
        <v>9.6</v>
      </c>
      <c r="R13" s="48">
        <f t="shared" si="1"/>
        <v>0</v>
      </c>
      <c r="S13" s="43">
        <f t="shared" si="2"/>
        <v>9.6</v>
      </c>
      <c r="T13" s="35"/>
      <c r="U13" s="51">
        <v>9.6</v>
      </c>
      <c r="V13" s="51">
        <f t="shared" si="4"/>
        <v>0</v>
      </c>
      <c r="W13" s="68"/>
    </row>
    <row r="14" spans="1:23" ht="13.5" thickBot="1" x14ac:dyDescent="0.25">
      <c r="A14" s="13" t="s">
        <v>58</v>
      </c>
      <c r="B14" s="2">
        <f>feb!G15</f>
        <v>1</v>
      </c>
      <c r="C14" s="2">
        <f>mrt!K15</f>
        <v>0</v>
      </c>
      <c r="D14" s="2">
        <f>apr!K15</f>
        <v>2</v>
      </c>
      <c r="E14" s="2">
        <f>mei!O15</f>
        <v>4</v>
      </c>
      <c r="F14" s="2">
        <f>jun!J15</f>
        <v>3</v>
      </c>
      <c r="G14" s="2">
        <f>jul!K15</f>
        <v>3</v>
      </c>
      <c r="H14" s="2">
        <f>aug!L15</f>
        <v>4</v>
      </c>
      <c r="I14" s="2">
        <f>sep!J15</f>
        <v>1</v>
      </c>
      <c r="J14" s="2">
        <f>okt!H15</f>
        <v>2</v>
      </c>
      <c r="K14" s="2"/>
      <c r="L14" s="2">
        <v>40</v>
      </c>
      <c r="M14" s="2">
        <v>5</v>
      </c>
      <c r="N14" s="2">
        <v>25</v>
      </c>
      <c r="O14" s="37">
        <f t="shared" si="0"/>
        <v>90</v>
      </c>
      <c r="P14" s="45"/>
      <c r="Q14" s="48">
        <f t="shared" si="3"/>
        <v>16</v>
      </c>
      <c r="R14" s="48">
        <f t="shared" si="1"/>
        <v>56</v>
      </c>
      <c r="S14" s="43">
        <f t="shared" si="2"/>
        <v>72</v>
      </c>
      <c r="T14" s="35"/>
      <c r="U14" s="51"/>
      <c r="V14" s="95">
        <f t="shared" si="4"/>
        <v>72</v>
      </c>
      <c r="W14" s="69">
        <v>70</v>
      </c>
    </row>
    <row r="15" spans="1:23" ht="13.5" thickBot="1" x14ac:dyDescent="0.25">
      <c r="A15" s="13" t="s">
        <v>54</v>
      </c>
      <c r="B15" s="2">
        <f>feb!G16</f>
        <v>0</v>
      </c>
      <c r="C15" s="2">
        <f>mrt!K16</f>
        <v>5</v>
      </c>
      <c r="D15" s="2">
        <f>apr!K16</f>
        <v>3</v>
      </c>
      <c r="E15" s="2">
        <f>mei!O16</f>
        <v>5</v>
      </c>
      <c r="F15" s="2">
        <f>jun!J16</f>
        <v>2</v>
      </c>
      <c r="G15" s="2">
        <f>jul!K16</f>
        <v>2</v>
      </c>
      <c r="H15" s="2">
        <f>aug!L16</f>
        <v>2</v>
      </c>
      <c r="I15" s="2">
        <f>sep!J16</f>
        <v>1</v>
      </c>
      <c r="J15" s="2">
        <f>okt!H16</f>
        <v>1</v>
      </c>
      <c r="K15" s="2"/>
      <c r="L15" s="2"/>
      <c r="M15" s="2"/>
      <c r="N15" s="2">
        <v>10</v>
      </c>
      <c r="O15" s="37">
        <f t="shared" si="0"/>
        <v>31</v>
      </c>
      <c r="P15" s="45"/>
      <c r="Q15" s="48">
        <f t="shared" si="3"/>
        <v>16.8</v>
      </c>
      <c r="R15" s="48">
        <f t="shared" si="1"/>
        <v>8</v>
      </c>
      <c r="S15" s="43">
        <f t="shared" si="2"/>
        <v>24.8</v>
      </c>
      <c r="T15" s="35"/>
      <c r="U15" s="51"/>
      <c r="V15" s="95">
        <f t="shared" si="4"/>
        <v>24.8</v>
      </c>
      <c r="W15" s="69">
        <v>10</v>
      </c>
    </row>
    <row r="16" spans="1:23" ht="13.5" thickBot="1" x14ac:dyDescent="0.25">
      <c r="A16" s="13" t="s">
        <v>63</v>
      </c>
      <c r="B16" s="2">
        <f>feb!G17</f>
        <v>2</v>
      </c>
      <c r="C16" s="2">
        <f>mrt!K17</f>
        <v>2</v>
      </c>
      <c r="D16" s="2">
        <f>apr!K17</f>
        <v>4</v>
      </c>
      <c r="E16" s="2">
        <f>mei!O17</f>
        <v>3</v>
      </c>
      <c r="F16" s="2">
        <f>jun!J17</f>
        <v>3</v>
      </c>
      <c r="G16" s="2">
        <f>jul!K17</f>
        <v>1</v>
      </c>
      <c r="H16" s="2">
        <f>aug!L17</f>
        <v>1</v>
      </c>
      <c r="I16" s="2">
        <f>sep!J17</f>
        <v>1</v>
      </c>
      <c r="J16" s="2">
        <f>okt!H17</f>
        <v>2</v>
      </c>
      <c r="K16" s="2"/>
      <c r="L16" s="2"/>
      <c r="M16" s="2">
        <v>10</v>
      </c>
      <c r="N16" s="2">
        <v>50</v>
      </c>
      <c r="O16" s="37">
        <f t="shared" si="0"/>
        <v>79</v>
      </c>
      <c r="P16" s="45"/>
      <c r="Q16" s="48">
        <f t="shared" si="3"/>
        <v>15.2</v>
      </c>
      <c r="R16" s="48">
        <f t="shared" si="1"/>
        <v>48</v>
      </c>
      <c r="S16" s="43">
        <f t="shared" si="2"/>
        <v>63.2</v>
      </c>
      <c r="T16" s="35">
        <v>31.2</v>
      </c>
      <c r="U16" s="51"/>
      <c r="V16" s="95">
        <f t="shared" si="4"/>
        <v>94.4</v>
      </c>
      <c r="W16" s="69">
        <v>60</v>
      </c>
    </row>
    <row r="17" spans="1:23" ht="13.5" thickBot="1" x14ac:dyDescent="0.25">
      <c r="A17" s="13" t="s">
        <v>126</v>
      </c>
      <c r="B17" s="2">
        <f>feb!G18</f>
        <v>0</v>
      </c>
      <c r="C17" s="2">
        <f>mrt!K18</f>
        <v>0</v>
      </c>
      <c r="D17" s="2">
        <f>apr!K18</f>
        <v>0</v>
      </c>
      <c r="E17" s="2">
        <f>mei!O18</f>
        <v>0</v>
      </c>
      <c r="F17" s="2">
        <f>jun!J18</f>
        <v>0</v>
      </c>
      <c r="G17" s="2">
        <f>jul!K18</f>
        <v>0</v>
      </c>
      <c r="H17" s="2">
        <f>aug!L18</f>
        <v>0</v>
      </c>
      <c r="I17" s="2">
        <f>sep!J18</f>
        <v>0</v>
      </c>
      <c r="J17" s="2">
        <f>okt!H18</f>
        <v>0</v>
      </c>
      <c r="K17" s="2"/>
      <c r="L17" s="2"/>
      <c r="M17" s="2"/>
      <c r="N17" s="2"/>
      <c r="O17" s="37">
        <f t="shared" si="0"/>
        <v>0</v>
      </c>
      <c r="P17" s="45"/>
      <c r="Q17" s="48">
        <f t="shared" si="3"/>
        <v>0</v>
      </c>
      <c r="R17" s="48">
        <f t="shared" si="1"/>
        <v>0</v>
      </c>
      <c r="S17" s="43">
        <f t="shared" si="2"/>
        <v>0</v>
      </c>
      <c r="T17" s="35"/>
      <c r="U17" s="51"/>
      <c r="V17" s="51">
        <f t="shared" si="4"/>
        <v>0</v>
      </c>
      <c r="W17" s="68"/>
    </row>
    <row r="18" spans="1:23" ht="13.5" thickBot="1" x14ac:dyDescent="0.25">
      <c r="A18" s="64" t="s">
        <v>157</v>
      </c>
      <c r="B18" s="2">
        <f>feb!G19</f>
        <v>0</v>
      </c>
      <c r="C18" s="2">
        <f>mrt!K19</f>
        <v>1</v>
      </c>
      <c r="D18" s="2">
        <f>apr!K19</f>
        <v>4</v>
      </c>
      <c r="E18" s="2">
        <f>mei!O19</f>
        <v>4</v>
      </c>
      <c r="F18" s="2">
        <f>jun!J19</f>
        <v>4</v>
      </c>
      <c r="G18" s="2">
        <f>jul!K19</f>
        <v>5</v>
      </c>
      <c r="H18" s="2">
        <f>aug!L19</f>
        <v>3</v>
      </c>
      <c r="I18" s="2">
        <f>sep!J19</f>
        <v>3</v>
      </c>
      <c r="J18" s="2">
        <f>okt!H19</f>
        <v>1</v>
      </c>
      <c r="K18" s="2"/>
      <c r="L18" s="2">
        <v>10</v>
      </c>
      <c r="M18" s="2"/>
      <c r="N18" s="2"/>
      <c r="O18" s="37">
        <f t="shared" si="0"/>
        <v>35</v>
      </c>
      <c r="P18" s="45"/>
      <c r="Q18" s="48">
        <f t="shared" si="3"/>
        <v>20</v>
      </c>
      <c r="R18" s="48">
        <f t="shared" si="1"/>
        <v>8</v>
      </c>
      <c r="S18" s="43">
        <f t="shared" si="2"/>
        <v>28</v>
      </c>
      <c r="T18" s="35"/>
      <c r="U18" s="51"/>
      <c r="V18" s="95">
        <f t="shared" si="4"/>
        <v>28</v>
      </c>
      <c r="W18" s="69">
        <v>10</v>
      </c>
    </row>
    <row r="19" spans="1:23" ht="13.5" thickBot="1" x14ac:dyDescent="0.25">
      <c r="A19" s="13" t="s">
        <v>79</v>
      </c>
      <c r="B19" s="2">
        <f>feb!G20</f>
        <v>1</v>
      </c>
      <c r="C19" s="2">
        <f>mrt!K20</f>
        <v>3</v>
      </c>
      <c r="D19" s="2">
        <f>apr!K20</f>
        <v>2</v>
      </c>
      <c r="E19" s="2">
        <f>mei!O20</f>
        <v>0</v>
      </c>
      <c r="F19" s="2">
        <f>jun!J20</f>
        <v>2</v>
      </c>
      <c r="G19" s="2">
        <f>jul!K20</f>
        <v>2</v>
      </c>
      <c r="H19" s="2">
        <f>aug!L20</f>
        <v>2</v>
      </c>
      <c r="I19" s="2">
        <f>sep!J20</f>
        <v>0</v>
      </c>
      <c r="J19" s="2">
        <f>okt!H20</f>
        <v>0</v>
      </c>
      <c r="K19" s="2"/>
      <c r="L19" s="2"/>
      <c r="M19" s="2"/>
      <c r="N19" s="2"/>
      <c r="O19" s="37">
        <f t="shared" si="0"/>
        <v>12</v>
      </c>
      <c r="P19" s="45"/>
      <c r="Q19" s="48">
        <f t="shared" si="3"/>
        <v>9.6</v>
      </c>
      <c r="R19" s="48">
        <f t="shared" si="1"/>
        <v>0</v>
      </c>
      <c r="S19" s="43">
        <f t="shared" si="2"/>
        <v>9.6</v>
      </c>
      <c r="T19" s="35"/>
      <c r="U19" s="51"/>
      <c r="V19" s="51">
        <f t="shared" si="4"/>
        <v>9.6</v>
      </c>
      <c r="W19" s="68"/>
    </row>
    <row r="20" spans="1:23" ht="13.5" thickBot="1" x14ac:dyDescent="0.25">
      <c r="A20" s="13" t="s">
        <v>128</v>
      </c>
      <c r="B20" s="2">
        <f>feb!G21</f>
        <v>0</v>
      </c>
      <c r="C20" s="2">
        <f>mrt!K21</f>
        <v>0</v>
      </c>
      <c r="D20" s="2">
        <f>apr!K21</f>
        <v>0</v>
      </c>
      <c r="E20" s="2">
        <f>mei!O21</f>
        <v>0</v>
      </c>
      <c r="F20" s="2">
        <f>jun!J21</f>
        <v>0</v>
      </c>
      <c r="G20" s="2">
        <f>jul!K21</f>
        <v>0</v>
      </c>
      <c r="H20" s="2">
        <f>aug!L21</f>
        <v>0</v>
      </c>
      <c r="I20" s="2">
        <f>sep!J21</f>
        <v>0</v>
      </c>
      <c r="J20" s="2">
        <f>okt!H21</f>
        <v>0</v>
      </c>
      <c r="K20" s="2"/>
      <c r="L20" s="2"/>
      <c r="M20" s="2"/>
      <c r="N20" s="2"/>
      <c r="O20" s="37">
        <f t="shared" si="0"/>
        <v>0</v>
      </c>
      <c r="P20" s="45"/>
      <c r="Q20" s="48">
        <f t="shared" si="3"/>
        <v>0</v>
      </c>
      <c r="R20" s="48">
        <f t="shared" si="1"/>
        <v>0</v>
      </c>
      <c r="S20" s="43">
        <f t="shared" si="2"/>
        <v>0</v>
      </c>
      <c r="T20" s="35"/>
      <c r="U20" s="51"/>
      <c r="V20" s="51">
        <f t="shared" si="4"/>
        <v>0</v>
      </c>
      <c r="W20" s="68"/>
    </row>
    <row r="21" spans="1:23" ht="13.5" thickBot="1" x14ac:dyDescent="0.25">
      <c r="A21" s="13" t="s">
        <v>113</v>
      </c>
      <c r="B21" s="2">
        <f>feb!G22</f>
        <v>1</v>
      </c>
      <c r="C21" s="2">
        <f>mrt!K22</f>
        <v>0</v>
      </c>
      <c r="D21" s="2">
        <f>apr!K22</f>
        <v>0</v>
      </c>
      <c r="E21" s="2">
        <f>mei!O22</f>
        <v>0</v>
      </c>
      <c r="F21" s="2">
        <f>jun!J22</f>
        <v>0</v>
      </c>
      <c r="G21" s="2">
        <f>jul!K22</f>
        <v>0</v>
      </c>
      <c r="H21" s="2">
        <f>aug!L22</f>
        <v>2</v>
      </c>
      <c r="I21" s="2">
        <f>sep!J22</f>
        <v>0</v>
      </c>
      <c r="J21" s="2">
        <f>okt!H22</f>
        <v>0</v>
      </c>
      <c r="K21" s="2"/>
      <c r="L21" s="2"/>
      <c r="M21" s="2"/>
      <c r="N21" s="2">
        <v>10</v>
      </c>
      <c r="O21" s="37">
        <f t="shared" si="0"/>
        <v>13</v>
      </c>
      <c r="P21" s="45"/>
      <c r="Q21" s="48">
        <f t="shared" si="3"/>
        <v>2.4</v>
      </c>
      <c r="R21" s="48">
        <f t="shared" si="1"/>
        <v>8</v>
      </c>
      <c r="S21" s="43">
        <f t="shared" si="2"/>
        <v>10.4</v>
      </c>
      <c r="T21" s="35"/>
      <c r="U21" s="51"/>
      <c r="V21" s="95">
        <f t="shared" si="4"/>
        <v>10.4</v>
      </c>
      <c r="W21" s="69">
        <v>10</v>
      </c>
    </row>
    <row r="22" spans="1:23" ht="13.5" thickBot="1" x14ac:dyDescent="0.25">
      <c r="A22" s="13" t="s">
        <v>7</v>
      </c>
      <c r="B22" s="2">
        <f>feb!G23</f>
        <v>0</v>
      </c>
      <c r="C22" s="2">
        <f>mrt!K23</f>
        <v>0</v>
      </c>
      <c r="D22" s="2">
        <f>apr!K23</f>
        <v>1</v>
      </c>
      <c r="E22" s="2">
        <f>mei!O23</f>
        <v>1</v>
      </c>
      <c r="F22" s="2">
        <f>jun!J23</f>
        <v>0</v>
      </c>
      <c r="G22" s="2">
        <f>jul!K23</f>
        <v>0</v>
      </c>
      <c r="H22" s="2">
        <f>aug!L23</f>
        <v>2</v>
      </c>
      <c r="I22" s="2">
        <f>sep!J23</f>
        <v>0</v>
      </c>
      <c r="J22" s="2">
        <f>okt!H23</f>
        <v>0</v>
      </c>
      <c r="K22" s="2"/>
      <c r="L22" s="2"/>
      <c r="M22" s="2"/>
      <c r="N22" s="2">
        <v>10</v>
      </c>
      <c r="O22" s="37">
        <f t="shared" si="0"/>
        <v>14</v>
      </c>
      <c r="P22" s="45"/>
      <c r="Q22" s="48">
        <f t="shared" si="3"/>
        <v>3.2</v>
      </c>
      <c r="R22" s="48">
        <f t="shared" si="1"/>
        <v>8</v>
      </c>
      <c r="S22" s="43">
        <f t="shared" si="2"/>
        <v>11.2</v>
      </c>
      <c r="T22" s="35">
        <v>18.8</v>
      </c>
      <c r="U22" s="51"/>
      <c r="V22" s="95">
        <f t="shared" si="4"/>
        <v>30</v>
      </c>
      <c r="W22" s="69">
        <v>10</v>
      </c>
    </row>
    <row r="23" spans="1:23" ht="13.5" thickBot="1" x14ac:dyDescent="0.25">
      <c r="A23" s="13" t="s">
        <v>86</v>
      </c>
      <c r="B23" s="2">
        <f>feb!G24</f>
        <v>0</v>
      </c>
      <c r="C23" s="2">
        <f>mrt!K24</f>
        <v>1</v>
      </c>
      <c r="D23" s="2">
        <f>apr!K24</f>
        <v>1</v>
      </c>
      <c r="E23" s="2">
        <f>mei!O24</f>
        <v>2</v>
      </c>
      <c r="F23" s="2">
        <f>jun!J24</f>
        <v>2</v>
      </c>
      <c r="G23" s="2">
        <f>jul!K24</f>
        <v>0</v>
      </c>
      <c r="H23" s="2">
        <f>aug!L24</f>
        <v>0</v>
      </c>
      <c r="I23" s="2">
        <f>sep!J24</f>
        <v>0</v>
      </c>
      <c r="J23" s="2">
        <f>okt!H24</f>
        <v>0</v>
      </c>
      <c r="K23" s="2">
        <v>10</v>
      </c>
      <c r="L23" s="2"/>
      <c r="M23" s="2">
        <v>5</v>
      </c>
      <c r="N23" s="2">
        <v>25</v>
      </c>
      <c r="O23" s="37">
        <f t="shared" si="0"/>
        <v>46</v>
      </c>
      <c r="P23" s="45"/>
      <c r="Q23" s="48">
        <f t="shared" si="3"/>
        <v>4.8</v>
      </c>
      <c r="R23" s="48">
        <f t="shared" si="1"/>
        <v>32</v>
      </c>
      <c r="S23" s="43">
        <f t="shared" si="2"/>
        <v>36.799999999999997</v>
      </c>
      <c r="T23" s="35"/>
      <c r="U23" s="51"/>
      <c r="V23" s="95">
        <f t="shared" si="4"/>
        <v>36.799999999999997</v>
      </c>
      <c r="W23" s="69">
        <v>40</v>
      </c>
    </row>
    <row r="24" spans="1:23" ht="13.5" thickBot="1" x14ac:dyDescent="0.25">
      <c r="A24" s="13" t="s">
        <v>98</v>
      </c>
      <c r="B24" s="2">
        <f>feb!G25</f>
        <v>2</v>
      </c>
      <c r="C24" s="2">
        <f>mrt!K25</f>
        <v>4</v>
      </c>
      <c r="D24" s="2">
        <f>apr!K25</f>
        <v>3</v>
      </c>
      <c r="E24" s="2">
        <f>mei!O25</f>
        <v>3</v>
      </c>
      <c r="F24" s="2">
        <f>jun!J25</f>
        <v>4</v>
      </c>
      <c r="G24" s="2">
        <f>jul!K25</f>
        <v>0</v>
      </c>
      <c r="H24" s="2">
        <f>aug!L25</f>
        <v>0</v>
      </c>
      <c r="I24" s="2">
        <f>sep!J25</f>
        <v>0</v>
      </c>
      <c r="J24" s="2">
        <f>okt!H25</f>
        <v>0</v>
      </c>
      <c r="K24" s="2"/>
      <c r="L24" s="2"/>
      <c r="M24" s="2"/>
      <c r="N24" s="2">
        <v>20</v>
      </c>
      <c r="O24" s="37">
        <f t="shared" si="0"/>
        <v>36</v>
      </c>
      <c r="P24" s="45"/>
      <c r="Q24" s="48">
        <f t="shared" si="3"/>
        <v>12.8</v>
      </c>
      <c r="R24" s="48">
        <f t="shared" si="1"/>
        <v>16</v>
      </c>
      <c r="S24" s="43">
        <f t="shared" si="2"/>
        <v>28.8</v>
      </c>
      <c r="T24" s="35"/>
      <c r="U24" s="51"/>
      <c r="V24" s="95">
        <f t="shared" si="4"/>
        <v>28.8</v>
      </c>
      <c r="W24" s="69">
        <v>20</v>
      </c>
    </row>
    <row r="25" spans="1:23" ht="13.5" thickBot="1" x14ac:dyDescent="0.25">
      <c r="A25" s="13" t="s">
        <v>8</v>
      </c>
      <c r="B25" s="2">
        <f>feb!G26</f>
        <v>0</v>
      </c>
      <c r="C25" s="2">
        <f>mrt!K26</f>
        <v>4</v>
      </c>
      <c r="D25" s="2">
        <f>apr!K26</f>
        <v>4</v>
      </c>
      <c r="E25" s="2">
        <f>mei!O26</f>
        <v>7</v>
      </c>
      <c r="F25" s="2">
        <f>jun!J26</f>
        <v>3</v>
      </c>
      <c r="G25" s="2">
        <f>jul!K26</f>
        <v>2</v>
      </c>
      <c r="H25" s="2">
        <f>aug!L26</f>
        <v>4</v>
      </c>
      <c r="I25" s="2">
        <f>sep!J26</f>
        <v>2</v>
      </c>
      <c r="J25" s="2">
        <f>okt!H26</f>
        <v>3</v>
      </c>
      <c r="K25" s="2">
        <v>20</v>
      </c>
      <c r="L25" s="2"/>
      <c r="M25" s="2">
        <v>5</v>
      </c>
      <c r="N25" s="2">
        <v>35</v>
      </c>
      <c r="O25" s="37">
        <f t="shared" si="0"/>
        <v>89</v>
      </c>
      <c r="P25" s="45"/>
      <c r="Q25" s="48">
        <f t="shared" si="3"/>
        <v>23.2</v>
      </c>
      <c r="R25" s="48">
        <f t="shared" si="1"/>
        <v>48</v>
      </c>
      <c r="S25" s="43">
        <f t="shared" si="2"/>
        <v>71.2</v>
      </c>
      <c r="T25" s="35"/>
      <c r="U25" s="51"/>
      <c r="V25" s="95">
        <f t="shared" si="4"/>
        <v>71.2</v>
      </c>
      <c r="W25" s="69">
        <v>60</v>
      </c>
    </row>
    <row r="26" spans="1:23" ht="13.5" thickBot="1" x14ac:dyDescent="0.25">
      <c r="A26" s="13" t="s">
        <v>103</v>
      </c>
      <c r="B26" s="2">
        <f>feb!G27</f>
        <v>1</v>
      </c>
      <c r="C26" s="2">
        <f>mrt!K27</f>
        <v>0</v>
      </c>
      <c r="D26" s="2">
        <f>apr!K27</f>
        <v>3</v>
      </c>
      <c r="E26" s="2">
        <f>mei!O27</f>
        <v>2</v>
      </c>
      <c r="F26" s="2">
        <f>jun!J27</f>
        <v>0</v>
      </c>
      <c r="G26" s="2">
        <f>jul!K27</f>
        <v>1</v>
      </c>
      <c r="H26" s="2">
        <f>aug!L27</f>
        <v>0</v>
      </c>
      <c r="I26" s="2">
        <f>sep!J27</f>
        <v>0</v>
      </c>
      <c r="J26" s="2">
        <f>okt!H27</f>
        <v>0</v>
      </c>
      <c r="K26" s="2"/>
      <c r="L26" s="2"/>
      <c r="M26" s="2"/>
      <c r="N26" s="2">
        <v>20</v>
      </c>
      <c r="O26" s="37">
        <f t="shared" si="0"/>
        <v>27</v>
      </c>
      <c r="P26" s="45"/>
      <c r="Q26" s="48">
        <f t="shared" si="3"/>
        <v>5.6</v>
      </c>
      <c r="R26" s="48">
        <f t="shared" si="1"/>
        <v>16</v>
      </c>
      <c r="S26" s="43">
        <f t="shared" si="2"/>
        <v>21.6</v>
      </c>
      <c r="T26" s="35"/>
      <c r="U26" s="51"/>
      <c r="V26" s="95">
        <f t="shared" si="4"/>
        <v>21.6</v>
      </c>
      <c r="W26" s="69">
        <v>20</v>
      </c>
    </row>
    <row r="27" spans="1:23" ht="13.5" thickBot="1" x14ac:dyDescent="0.25">
      <c r="A27" s="13" t="s">
        <v>31</v>
      </c>
      <c r="B27" s="2">
        <f>feb!G28</f>
        <v>0</v>
      </c>
      <c r="C27" s="2">
        <f>mrt!K28</f>
        <v>0</v>
      </c>
      <c r="D27" s="2">
        <f>apr!K28</f>
        <v>2</v>
      </c>
      <c r="E27" s="2">
        <f>mei!O28</f>
        <v>0</v>
      </c>
      <c r="F27" s="2">
        <f>jun!J28</f>
        <v>0</v>
      </c>
      <c r="G27" s="2">
        <f>jul!K28</f>
        <v>0</v>
      </c>
      <c r="H27" s="2">
        <f>aug!L28</f>
        <v>0</v>
      </c>
      <c r="I27" s="2">
        <f>sep!J28</f>
        <v>0</v>
      </c>
      <c r="J27" s="2">
        <f>okt!H28</f>
        <v>0</v>
      </c>
      <c r="K27" s="2"/>
      <c r="L27" s="2"/>
      <c r="M27" s="2">
        <v>5</v>
      </c>
      <c r="N27" s="2">
        <v>20</v>
      </c>
      <c r="O27" s="37">
        <f t="shared" si="0"/>
        <v>27</v>
      </c>
      <c r="P27" s="45"/>
      <c r="Q27" s="48">
        <f t="shared" si="3"/>
        <v>1.6</v>
      </c>
      <c r="R27" s="48">
        <f t="shared" si="1"/>
        <v>20</v>
      </c>
      <c r="S27" s="43">
        <f t="shared" si="2"/>
        <v>21.6</v>
      </c>
      <c r="T27" s="35"/>
      <c r="U27" s="51"/>
      <c r="V27" s="95">
        <f t="shared" si="4"/>
        <v>21.6</v>
      </c>
      <c r="W27" s="69">
        <v>25</v>
      </c>
    </row>
    <row r="28" spans="1:23" ht="13.5" thickBot="1" x14ac:dyDescent="0.25">
      <c r="A28" s="13" t="s">
        <v>119</v>
      </c>
      <c r="B28" s="2">
        <f>feb!G29</f>
        <v>2</v>
      </c>
      <c r="C28" s="2">
        <f>mrt!K29</f>
        <v>3</v>
      </c>
      <c r="D28" s="2">
        <f>apr!K29</f>
        <v>3</v>
      </c>
      <c r="E28" s="2">
        <f>mei!O29</f>
        <v>6</v>
      </c>
      <c r="F28" s="2">
        <f>jun!J29</f>
        <v>3</v>
      </c>
      <c r="G28" s="2">
        <f>jul!K29</f>
        <v>5</v>
      </c>
      <c r="H28" s="2">
        <f>aug!L29</f>
        <v>6</v>
      </c>
      <c r="I28" s="2">
        <f>sep!J29</f>
        <v>3</v>
      </c>
      <c r="J28" s="2">
        <f>okt!H29</f>
        <v>3</v>
      </c>
      <c r="K28" s="2"/>
      <c r="L28" s="2"/>
      <c r="M28" s="2">
        <v>5</v>
      </c>
      <c r="N28" s="2">
        <v>35</v>
      </c>
      <c r="O28" s="37">
        <f t="shared" si="0"/>
        <v>74</v>
      </c>
      <c r="P28" s="45"/>
      <c r="Q28" s="48">
        <f t="shared" si="3"/>
        <v>27.2</v>
      </c>
      <c r="R28" s="48">
        <f t="shared" si="1"/>
        <v>32</v>
      </c>
      <c r="S28" s="43">
        <f t="shared" si="2"/>
        <v>59.2</v>
      </c>
      <c r="T28" s="35"/>
      <c r="U28" s="51"/>
      <c r="V28" s="95">
        <f t="shared" si="4"/>
        <v>59.2</v>
      </c>
      <c r="W28" s="69">
        <v>40</v>
      </c>
    </row>
    <row r="29" spans="1:23" ht="13.5" thickBot="1" x14ac:dyDescent="0.25">
      <c r="A29" s="13" t="s">
        <v>152</v>
      </c>
      <c r="B29" s="2">
        <f>feb!G30</f>
        <v>0</v>
      </c>
      <c r="C29" s="2">
        <f>mrt!K30</f>
        <v>0</v>
      </c>
      <c r="D29" s="2">
        <f>apr!K30</f>
        <v>0</v>
      </c>
      <c r="E29" s="2">
        <f>mei!O30</f>
        <v>0</v>
      </c>
      <c r="F29" s="2">
        <f>jun!J30</f>
        <v>0</v>
      </c>
      <c r="G29" s="2">
        <f>jul!K30</f>
        <v>0</v>
      </c>
      <c r="H29" s="2">
        <f>aug!L30</f>
        <v>0</v>
      </c>
      <c r="I29" s="2">
        <f>sep!J30</f>
        <v>0</v>
      </c>
      <c r="J29" s="2">
        <f>okt!H30</f>
        <v>0</v>
      </c>
      <c r="K29" s="2"/>
      <c r="L29" s="2"/>
      <c r="M29" s="2"/>
      <c r="N29" s="2"/>
      <c r="O29" s="37">
        <f t="shared" si="0"/>
        <v>0</v>
      </c>
      <c r="P29" s="45"/>
      <c r="Q29" s="48">
        <f t="shared" si="3"/>
        <v>0</v>
      </c>
      <c r="R29" s="48">
        <f t="shared" si="1"/>
        <v>0</v>
      </c>
      <c r="S29" s="43">
        <f t="shared" si="2"/>
        <v>0</v>
      </c>
      <c r="T29" s="35"/>
      <c r="U29" s="51"/>
      <c r="V29" s="51">
        <f t="shared" si="4"/>
        <v>0</v>
      </c>
      <c r="W29" s="68"/>
    </row>
    <row r="30" spans="1:23" ht="13.5" thickBot="1" x14ac:dyDescent="0.25">
      <c r="A30" s="13" t="s">
        <v>80</v>
      </c>
      <c r="B30" s="2">
        <f>feb!G31</f>
        <v>0</v>
      </c>
      <c r="C30" s="2">
        <f>mrt!K31</f>
        <v>0</v>
      </c>
      <c r="D30" s="2">
        <f>apr!K31</f>
        <v>2</v>
      </c>
      <c r="E30" s="2">
        <f>mei!O31</f>
        <v>0</v>
      </c>
      <c r="F30" s="2">
        <f>jun!J31</f>
        <v>2</v>
      </c>
      <c r="G30" s="2">
        <f>jul!K31</f>
        <v>1</v>
      </c>
      <c r="H30" s="2">
        <f>aug!L31</f>
        <v>0</v>
      </c>
      <c r="I30" s="2">
        <f>sep!J31</f>
        <v>0</v>
      </c>
      <c r="J30" s="2">
        <f>okt!H31</f>
        <v>0</v>
      </c>
      <c r="K30" s="2"/>
      <c r="L30" s="2"/>
      <c r="M30" s="2"/>
      <c r="N30" s="2"/>
      <c r="O30" s="37">
        <f t="shared" si="0"/>
        <v>5</v>
      </c>
      <c r="P30" s="45"/>
      <c r="Q30" s="48">
        <f t="shared" si="3"/>
        <v>4</v>
      </c>
      <c r="R30" s="48">
        <f t="shared" si="1"/>
        <v>0</v>
      </c>
      <c r="S30" s="43">
        <f t="shared" si="2"/>
        <v>4</v>
      </c>
      <c r="T30" s="35"/>
      <c r="U30" s="51"/>
      <c r="V30" s="51">
        <f t="shared" si="4"/>
        <v>4</v>
      </c>
      <c r="W30" s="68"/>
    </row>
    <row r="31" spans="1:23" ht="13.5" thickBot="1" x14ac:dyDescent="0.25">
      <c r="A31" s="13" t="s">
        <v>150</v>
      </c>
      <c r="B31" s="2">
        <f>feb!G32</f>
        <v>0</v>
      </c>
      <c r="C31" s="2">
        <f>mrt!K32</f>
        <v>0</v>
      </c>
      <c r="D31" s="2">
        <f>apr!K32</f>
        <v>0</v>
      </c>
      <c r="E31" s="2">
        <f>mei!O32</f>
        <v>0</v>
      </c>
      <c r="F31" s="2">
        <f>jun!J32</f>
        <v>0</v>
      </c>
      <c r="G31" s="2">
        <f>jul!K32</f>
        <v>0</v>
      </c>
      <c r="H31" s="2">
        <f>aug!L32</f>
        <v>0</v>
      </c>
      <c r="I31" s="2">
        <f>sep!J32</f>
        <v>0</v>
      </c>
      <c r="J31" s="2">
        <f>okt!H32</f>
        <v>0</v>
      </c>
      <c r="K31" s="2"/>
      <c r="L31" s="2"/>
      <c r="M31" s="2"/>
      <c r="N31" s="2"/>
      <c r="O31" s="37">
        <f t="shared" si="0"/>
        <v>0</v>
      </c>
      <c r="P31" s="45"/>
      <c r="Q31" s="48">
        <f t="shared" si="3"/>
        <v>0</v>
      </c>
      <c r="R31" s="48">
        <f t="shared" si="1"/>
        <v>0</v>
      </c>
      <c r="S31" s="43">
        <f t="shared" si="2"/>
        <v>0</v>
      </c>
      <c r="T31" s="35"/>
      <c r="U31" s="51"/>
      <c r="V31" s="51">
        <f t="shared" si="4"/>
        <v>0</v>
      </c>
      <c r="W31" s="68"/>
    </row>
    <row r="32" spans="1:23" ht="13.5" thickBot="1" x14ac:dyDescent="0.25">
      <c r="A32" s="13" t="s">
        <v>81</v>
      </c>
      <c r="B32" s="2">
        <f>feb!G33</f>
        <v>2</v>
      </c>
      <c r="C32" s="2">
        <f>mrt!K33</f>
        <v>2</v>
      </c>
      <c r="D32" s="2">
        <f>apr!K33</f>
        <v>4</v>
      </c>
      <c r="E32" s="2">
        <f>mei!O33</f>
        <v>2</v>
      </c>
      <c r="F32" s="2">
        <f>jun!J33</f>
        <v>3</v>
      </c>
      <c r="G32" s="2">
        <f>jul!K33</f>
        <v>1</v>
      </c>
      <c r="H32" s="2">
        <f>aug!L33</f>
        <v>5</v>
      </c>
      <c r="I32" s="2">
        <f>sep!J33</f>
        <v>1</v>
      </c>
      <c r="J32" s="2">
        <f>okt!H33</f>
        <v>2</v>
      </c>
      <c r="K32" s="2"/>
      <c r="L32" s="2"/>
      <c r="M32" s="2"/>
      <c r="N32" s="2">
        <v>25</v>
      </c>
      <c r="O32" s="37">
        <f t="shared" si="0"/>
        <v>47</v>
      </c>
      <c r="P32" s="45"/>
      <c r="Q32" s="48">
        <f t="shared" si="3"/>
        <v>17.600000000000001</v>
      </c>
      <c r="R32" s="48">
        <f t="shared" si="1"/>
        <v>20</v>
      </c>
      <c r="S32" s="43">
        <f t="shared" si="2"/>
        <v>37.6</v>
      </c>
      <c r="T32" s="35"/>
      <c r="U32" s="51"/>
      <c r="V32" s="95">
        <f t="shared" si="4"/>
        <v>37.6</v>
      </c>
      <c r="W32" s="69">
        <v>25</v>
      </c>
    </row>
    <row r="33" spans="1:23" ht="13.5" thickBot="1" x14ac:dyDescent="0.25">
      <c r="A33" s="13" t="s">
        <v>9</v>
      </c>
      <c r="B33" s="2">
        <f>feb!G34</f>
        <v>2</v>
      </c>
      <c r="C33" s="2">
        <f>mrt!K34</f>
        <v>4</v>
      </c>
      <c r="D33" s="2">
        <f>apr!K34</f>
        <v>3</v>
      </c>
      <c r="E33" s="2">
        <f>mei!O34</f>
        <v>0</v>
      </c>
      <c r="F33" s="2">
        <f>jun!J34</f>
        <v>1</v>
      </c>
      <c r="G33" s="2">
        <f>jul!K34</f>
        <v>5</v>
      </c>
      <c r="H33" s="2">
        <f>aug!L34</f>
        <v>5</v>
      </c>
      <c r="I33" s="2">
        <f>sep!J34</f>
        <v>3</v>
      </c>
      <c r="J33" s="2">
        <f>okt!H34</f>
        <v>3</v>
      </c>
      <c r="K33" s="2">
        <v>20</v>
      </c>
      <c r="L33" s="2"/>
      <c r="M33" s="2">
        <v>5</v>
      </c>
      <c r="N33" s="2">
        <v>40</v>
      </c>
      <c r="O33" s="37">
        <f t="shared" si="0"/>
        <v>91</v>
      </c>
      <c r="P33" s="45"/>
      <c r="Q33" s="48">
        <f t="shared" si="3"/>
        <v>20.8</v>
      </c>
      <c r="R33" s="48">
        <f t="shared" si="1"/>
        <v>52</v>
      </c>
      <c r="S33" s="43">
        <f t="shared" si="2"/>
        <v>72.8</v>
      </c>
      <c r="T33" s="35">
        <v>0.4</v>
      </c>
      <c r="U33" s="51"/>
      <c r="V33" s="95">
        <f t="shared" si="4"/>
        <v>73.2</v>
      </c>
      <c r="W33" s="69">
        <v>65</v>
      </c>
    </row>
    <row r="34" spans="1:23" ht="13.5" thickBot="1" x14ac:dyDescent="0.25">
      <c r="A34" s="13" t="s">
        <v>10</v>
      </c>
      <c r="B34" s="2">
        <f>feb!G35</f>
        <v>0</v>
      </c>
      <c r="C34" s="2">
        <f>mrt!K35</f>
        <v>3</v>
      </c>
      <c r="D34" s="2">
        <f>apr!K35</f>
        <v>1</v>
      </c>
      <c r="E34" s="2">
        <f>mei!O35</f>
        <v>2</v>
      </c>
      <c r="F34" s="2">
        <f>jun!J35</f>
        <v>1</v>
      </c>
      <c r="G34" s="2">
        <f>jul!K35</f>
        <v>1</v>
      </c>
      <c r="H34" s="2">
        <f>aug!L35</f>
        <v>1</v>
      </c>
      <c r="I34" s="2">
        <f>sep!J35</f>
        <v>0</v>
      </c>
      <c r="J34" s="2">
        <f>okt!H35</f>
        <v>2</v>
      </c>
      <c r="K34" s="2">
        <v>20</v>
      </c>
      <c r="L34" s="2">
        <v>40</v>
      </c>
      <c r="M34" s="2">
        <v>5</v>
      </c>
      <c r="N34" s="2">
        <v>10</v>
      </c>
      <c r="O34" s="37">
        <f t="shared" si="0"/>
        <v>86</v>
      </c>
      <c r="P34" s="45"/>
      <c r="Q34" s="48">
        <f t="shared" si="3"/>
        <v>8.8000000000000007</v>
      </c>
      <c r="R34" s="48">
        <f t="shared" si="1"/>
        <v>60</v>
      </c>
      <c r="S34" s="43">
        <f t="shared" si="2"/>
        <v>68.8</v>
      </c>
      <c r="T34" s="35"/>
      <c r="U34" s="51"/>
      <c r="V34" s="95">
        <f t="shared" si="4"/>
        <v>68.8</v>
      </c>
      <c r="W34" s="69">
        <v>75</v>
      </c>
    </row>
    <row r="35" spans="1:23" ht="13.5" thickBot="1" x14ac:dyDescent="0.25">
      <c r="A35" s="13" t="s">
        <v>69</v>
      </c>
      <c r="B35" s="2">
        <f>feb!G36</f>
        <v>0</v>
      </c>
      <c r="C35" s="2">
        <f>mrt!K36</f>
        <v>0</v>
      </c>
      <c r="D35" s="2">
        <f>apr!K36</f>
        <v>0</v>
      </c>
      <c r="E35" s="2">
        <f>mei!O36</f>
        <v>0</v>
      </c>
      <c r="F35" s="2">
        <f>jun!J36</f>
        <v>0</v>
      </c>
      <c r="G35" s="2">
        <f>jul!K36</f>
        <v>0</v>
      </c>
      <c r="H35" s="2">
        <f>aug!L36</f>
        <v>0</v>
      </c>
      <c r="I35" s="2">
        <f>sep!J36</f>
        <v>0</v>
      </c>
      <c r="J35" s="2">
        <f>okt!H36</f>
        <v>0</v>
      </c>
      <c r="K35" s="2"/>
      <c r="L35" s="2"/>
      <c r="M35" s="2"/>
      <c r="N35" s="2"/>
      <c r="O35" s="37">
        <f t="shared" ref="O35:O66" si="5">SUM(B35:N35)</f>
        <v>0</v>
      </c>
      <c r="P35" s="45"/>
      <c r="Q35" s="48">
        <f t="shared" si="3"/>
        <v>0</v>
      </c>
      <c r="R35" s="48">
        <f t="shared" ref="R35:R66" si="6">SUM(K35:N35)*80/100</f>
        <v>0</v>
      </c>
      <c r="S35" s="43">
        <f t="shared" si="2"/>
        <v>0</v>
      </c>
      <c r="T35" s="35"/>
      <c r="U35" s="51"/>
      <c r="V35" s="51">
        <f t="shared" si="4"/>
        <v>0</v>
      </c>
      <c r="W35" s="68"/>
    </row>
    <row r="36" spans="1:23" ht="13.5" thickBot="1" x14ac:dyDescent="0.25">
      <c r="A36" s="13" t="s">
        <v>11</v>
      </c>
      <c r="B36" s="2">
        <f>feb!G37</f>
        <v>2</v>
      </c>
      <c r="C36" s="2">
        <f>mrt!K37</f>
        <v>4</v>
      </c>
      <c r="D36" s="2">
        <f>apr!K37</f>
        <v>5</v>
      </c>
      <c r="E36" s="2">
        <f>mei!O37</f>
        <v>6</v>
      </c>
      <c r="F36" s="2">
        <f>jun!J37</f>
        <v>0</v>
      </c>
      <c r="G36" s="2">
        <f>jul!K37</f>
        <v>2</v>
      </c>
      <c r="H36" s="2">
        <f>aug!L37</f>
        <v>3</v>
      </c>
      <c r="I36" s="2">
        <f>sep!J37</f>
        <v>2</v>
      </c>
      <c r="J36" s="2">
        <f>okt!H37</f>
        <v>1</v>
      </c>
      <c r="K36" s="2">
        <v>20</v>
      </c>
      <c r="L36" s="2">
        <v>40</v>
      </c>
      <c r="M36" s="2">
        <v>5</v>
      </c>
      <c r="N36" s="2">
        <v>25</v>
      </c>
      <c r="O36" s="37">
        <f t="shared" si="5"/>
        <v>115</v>
      </c>
      <c r="P36" s="45"/>
      <c r="Q36" s="48">
        <f t="shared" ref="Q36:Q67" si="7">(SUM(B36:J36))*80/100 + (P36 * 20/100)</f>
        <v>20</v>
      </c>
      <c r="R36" s="48">
        <f t="shared" si="6"/>
        <v>72</v>
      </c>
      <c r="S36" s="43">
        <f t="shared" si="2"/>
        <v>92</v>
      </c>
      <c r="T36" s="35">
        <v>97</v>
      </c>
      <c r="U36" s="51"/>
      <c r="V36" s="95">
        <f t="shared" si="4"/>
        <v>189</v>
      </c>
      <c r="W36" s="69">
        <v>70</v>
      </c>
    </row>
    <row r="37" spans="1:23" ht="13.5" thickBot="1" x14ac:dyDescent="0.25">
      <c r="A37" s="13" t="s">
        <v>123</v>
      </c>
      <c r="B37" s="2">
        <f>feb!G38</f>
        <v>2</v>
      </c>
      <c r="C37" s="2">
        <f>mrt!K38</f>
        <v>3</v>
      </c>
      <c r="D37" s="2">
        <f>apr!K38</f>
        <v>3</v>
      </c>
      <c r="E37" s="2">
        <f>mei!O38</f>
        <v>4</v>
      </c>
      <c r="F37" s="2">
        <f>jun!J38</f>
        <v>4</v>
      </c>
      <c r="G37" s="2">
        <f>jul!K38</f>
        <v>3</v>
      </c>
      <c r="H37" s="2">
        <f>aug!L38</f>
        <v>3</v>
      </c>
      <c r="I37" s="2">
        <f>sep!J38</f>
        <v>1</v>
      </c>
      <c r="J37" s="2">
        <f>okt!H38</f>
        <v>0</v>
      </c>
      <c r="K37" s="2"/>
      <c r="L37" s="2"/>
      <c r="M37" s="2">
        <v>5</v>
      </c>
      <c r="N37" s="2">
        <v>25</v>
      </c>
      <c r="O37" s="37">
        <f t="shared" si="5"/>
        <v>53</v>
      </c>
      <c r="P37" s="45"/>
      <c r="Q37" s="48">
        <f t="shared" si="7"/>
        <v>18.399999999999999</v>
      </c>
      <c r="R37" s="48">
        <f t="shared" si="6"/>
        <v>24</v>
      </c>
      <c r="S37" s="43">
        <f t="shared" si="2"/>
        <v>42.4</v>
      </c>
      <c r="T37" s="35"/>
      <c r="U37" s="51"/>
      <c r="V37" s="95">
        <f t="shared" si="4"/>
        <v>42.4</v>
      </c>
      <c r="W37" s="69">
        <v>30</v>
      </c>
    </row>
    <row r="38" spans="1:23" ht="13.5" thickBot="1" x14ac:dyDescent="0.25">
      <c r="A38" s="13" t="s">
        <v>95</v>
      </c>
      <c r="B38" s="2">
        <f>feb!G39</f>
        <v>2</v>
      </c>
      <c r="C38" s="2">
        <f>mrt!K39</f>
        <v>1</v>
      </c>
      <c r="D38" s="2">
        <f>apr!K39</f>
        <v>3</v>
      </c>
      <c r="E38" s="2">
        <f>mei!O39</f>
        <v>3</v>
      </c>
      <c r="F38" s="2">
        <f>jun!J39</f>
        <v>2</v>
      </c>
      <c r="G38" s="2">
        <f>jul!K39</f>
        <v>3</v>
      </c>
      <c r="H38" s="2">
        <f>aug!L39</f>
        <v>4</v>
      </c>
      <c r="I38" s="2">
        <f>sep!J39</f>
        <v>2</v>
      </c>
      <c r="J38" s="2">
        <f>okt!H39</f>
        <v>1</v>
      </c>
      <c r="K38" s="2"/>
      <c r="L38" s="2"/>
      <c r="M38" s="2">
        <v>5</v>
      </c>
      <c r="N38" s="2">
        <v>25</v>
      </c>
      <c r="O38" s="37">
        <f t="shared" si="5"/>
        <v>51</v>
      </c>
      <c r="P38" s="45"/>
      <c r="Q38" s="48">
        <f t="shared" si="7"/>
        <v>16.8</v>
      </c>
      <c r="R38" s="48">
        <f t="shared" si="6"/>
        <v>24</v>
      </c>
      <c r="S38" s="43">
        <f t="shared" si="2"/>
        <v>40.799999999999997</v>
      </c>
      <c r="T38" s="35"/>
      <c r="U38" s="51"/>
      <c r="V38" s="95">
        <f t="shared" si="4"/>
        <v>40.799999999999997</v>
      </c>
      <c r="W38" s="69">
        <v>30</v>
      </c>
    </row>
    <row r="39" spans="1:23" ht="13.5" thickBot="1" x14ac:dyDescent="0.25">
      <c r="A39" s="13" t="s">
        <v>112</v>
      </c>
      <c r="B39" s="2">
        <f>feb!G40</f>
        <v>0</v>
      </c>
      <c r="C39" s="2">
        <f>mrt!K40</f>
        <v>0</v>
      </c>
      <c r="D39" s="2">
        <f>apr!K40</f>
        <v>1</v>
      </c>
      <c r="E39" s="2">
        <f>mei!O40</f>
        <v>0</v>
      </c>
      <c r="F39" s="2">
        <f>jun!J40</f>
        <v>1</v>
      </c>
      <c r="G39" s="2">
        <f>jul!K40</f>
        <v>3</v>
      </c>
      <c r="H39" s="2">
        <f>aug!L40</f>
        <v>3</v>
      </c>
      <c r="I39" s="2">
        <f>sep!J40</f>
        <v>2</v>
      </c>
      <c r="J39" s="2">
        <f>okt!H40</f>
        <v>2</v>
      </c>
      <c r="K39" s="2"/>
      <c r="L39" s="2"/>
      <c r="M39" s="2"/>
      <c r="N39" s="2">
        <v>10</v>
      </c>
      <c r="O39" s="37">
        <f t="shared" si="5"/>
        <v>22</v>
      </c>
      <c r="P39" s="45"/>
      <c r="Q39" s="48">
        <f t="shared" si="7"/>
        <v>9.6</v>
      </c>
      <c r="R39" s="48">
        <f t="shared" si="6"/>
        <v>8</v>
      </c>
      <c r="S39" s="43">
        <f t="shared" si="2"/>
        <v>17.600000000000001</v>
      </c>
      <c r="T39" s="35"/>
      <c r="U39" s="51"/>
      <c r="V39" s="95">
        <f t="shared" si="4"/>
        <v>17.600000000000001</v>
      </c>
      <c r="W39" s="69">
        <v>10</v>
      </c>
    </row>
    <row r="40" spans="1:23" ht="13.5" thickBot="1" x14ac:dyDescent="0.25">
      <c r="A40" s="13" t="s">
        <v>114</v>
      </c>
      <c r="B40" s="2">
        <f>feb!G41</f>
        <v>2</v>
      </c>
      <c r="C40" s="2">
        <f>mrt!K41</f>
        <v>3</v>
      </c>
      <c r="D40" s="2">
        <f>apr!K41</f>
        <v>2</v>
      </c>
      <c r="E40" s="2">
        <f>mei!O41</f>
        <v>2</v>
      </c>
      <c r="F40" s="2">
        <f>jun!J41</f>
        <v>1</v>
      </c>
      <c r="G40" s="2">
        <f>jul!K41</f>
        <v>2</v>
      </c>
      <c r="H40" s="2">
        <f>aug!L41</f>
        <v>2</v>
      </c>
      <c r="I40" s="2">
        <f>sep!J41</f>
        <v>2</v>
      </c>
      <c r="J40" s="2">
        <f>okt!H41</f>
        <v>2</v>
      </c>
      <c r="K40" s="2">
        <v>10</v>
      </c>
      <c r="L40" s="2"/>
      <c r="M40" s="2">
        <v>5</v>
      </c>
      <c r="N40" s="2"/>
      <c r="O40" s="37">
        <f t="shared" si="5"/>
        <v>33</v>
      </c>
      <c r="P40" s="45"/>
      <c r="Q40" s="48">
        <f t="shared" si="7"/>
        <v>14.4</v>
      </c>
      <c r="R40" s="48">
        <f t="shared" si="6"/>
        <v>12</v>
      </c>
      <c r="S40" s="43">
        <f t="shared" si="2"/>
        <v>26.4</v>
      </c>
      <c r="T40" s="54">
        <v>2.9</v>
      </c>
      <c r="U40" s="51"/>
      <c r="V40" s="95">
        <f t="shared" si="4"/>
        <v>29.299999999999997</v>
      </c>
      <c r="W40" s="69">
        <v>15</v>
      </c>
    </row>
    <row r="41" spans="1:23" ht="13.5" thickBot="1" x14ac:dyDescent="0.25">
      <c r="A41" s="13" t="s">
        <v>125</v>
      </c>
      <c r="B41" s="2">
        <f>feb!G42</f>
        <v>2</v>
      </c>
      <c r="C41" s="2">
        <f>mrt!K42</f>
        <v>2</v>
      </c>
      <c r="D41" s="2">
        <f>apr!K42</f>
        <v>2</v>
      </c>
      <c r="E41" s="2">
        <f>mei!O42</f>
        <v>2</v>
      </c>
      <c r="F41" s="2">
        <f>jun!J42</f>
        <v>2</v>
      </c>
      <c r="G41" s="2">
        <f>jul!K42</f>
        <v>3</v>
      </c>
      <c r="H41" s="2">
        <f>aug!L42</f>
        <v>1</v>
      </c>
      <c r="I41" s="2">
        <f>sep!J42</f>
        <v>2</v>
      </c>
      <c r="J41" s="2">
        <f>okt!H42</f>
        <v>3</v>
      </c>
      <c r="K41" s="2"/>
      <c r="L41" s="2"/>
      <c r="M41" s="2"/>
      <c r="N41" s="2"/>
      <c r="O41" s="37">
        <f t="shared" si="5"/>
        <v>19</v>
      </c>
      <c r="P41" s="45"/>
      <c r="Q41" s="48">
        <f t="shared" si="7"/>
        <v>15.2</v>
      </c>
      <c r="R41" s="48">
        <f t="shared" si="6"/>
        <v>0</v>
      </c>
      <c r="S41" s="43">
        <f t="shared" si="2"/>
        <v>15.2</v>
      </c>
      <c r="T41" s="54"/>
      <c r="U41" s="51"/>
      <c r="V41" s="51">
        <f t="shared" si="4"/>
        <v>15.2</v>
      </c>
      <c r="W41" s="68"/>
    </row>
    <row r="42" spans="1:23" ht="13.5" thickBot="1" x14ac:dyDescent="0.25">
      <c r="A42" s="13" t="s">
        <v>156</v>
      </c>
      <c r="B42" s="2">
        <f>feb!G43</f>
        <v>0</v>
      </c>
      <c r="C42" s="2">
        <f>mrt!K43</f>
        <v>2</v>
      </c>
      <c r="D42" s="2">
        <f>apr!K43</f>
        <v>3</v>
      </c>
      <c r="E42" s="2">
        <f>mei!O43</f>
        <v>6</v>
      </c>
      <c r="F42" s="2">
        <f>jun!J43</f>
        <v>3</v>
      </c>
      <c r="G42" s="2">
        <f>jul!K43</f>
        <v>0</v>
      </c>
      <c r="H42" s="2">
        <f>aug!L43</f>
        <v>5</v>
      </c>
      <c r="I42" s="2">
        <f>sep!J43</f>
        <v>0</v>
      </c>
      <c r="J42" s="2">
        <f>okt!H43</f>
        <v>0</v>
      </c>
      <c r="K42" s="2"/>
      <c r="L42" s="2"/>
      <c r="M42" s="2">
        <v>5</v>
      </c>
      <c r="N42" s="2">
        <v>15</v>
      </c>
      <c r="O42" s="37">
        <f t="shared" si="5"/>
        <v>39</v>
      </c>
      <c r="P42" s="45"/>
      <c r="Q42" s="48">
        <f t="shared" si="7"/>
        <v>15.2</v>
      </c>
      <c r="R42" s="48">
        <f t="shared" si="6"/>
        <v>16</v>
      </c>
      <c r="S42" s="43">
        <f t="shared" si="2"/>
        <v>31.2</v>
      </c>
      <c r="T42" s="54"/>
      <c r="U42" s="51"/>
      <c r="V42" s="95">
        <f t="shared" si="4"/>
        <v>31.2</v>
      </c>
      <c r="W42" s="69">
        <v>20</v>
      </c>
    </row>
    <row r="43" spans="1:23" ht="13.5" thickBot="1" x14ac:dyDescent="0.25">
      <c r="A43" s="13" t="s">
        <v>87</v>
      </c>
      <c r="B43" s="2">
        <f>feb!G44</f>
        <v>0</v>
      </c>
      <c r="C43" s="2">
        <f>mrt!K44</f>
        <v>0</v>
      </c>
      <c r="D43" s="2">
        <f>apr!K44</f>
        <v>0</v>
      </c>
      <c r="E43" s="2">
        <f>mei!O44</f>
        <v>0</v>
      </c>
      <c r="F43" s="2">
        <f>jun!J44</f>
        <v>0</v>
      </c>
      <c r="G43" s="2">
        <f>jul!K44</f>
        <v>0</v>
      </c>
      <c r="H43" s="2">
        <f>aug!L44</f>
        <v>0</v>
      </c>
      <c r="I43" s="2">
        <f>sep!J44</f>
        <v>0</v>
      </c>
      <c r="J43" s="2">
        <f>okt!H44</f>
        <v>0</v>
      </c>
      <c r="K43" s="2"/>
      <c r="L43" s="2"/>
      <c r="M43" s="2"/>
      <c r="N43" s="2"/>
      <c r="O43" s="37">
        <f t="shared" si="5"/>
        <v>0</v>
      </c>
      <c r="P43" s="45"/>
      <c r="Q43" s="48">
        <f t="shared" si="7"/>
        <v>0</v>
      </c>
      <c r="R43" s="48">
        <f t="shared" si="6"/>
        <v>0</v>
      </c>
      <c r="S43" s="43">
        <f t="shared" si="2"/>
        <v>0</v>
      </c>
      <c r="T43" s="35">
        <v>8.4</v>
      </c>
      <c r="U43" s="51"/>
      <c r="V43" s="51">
        <f t="shared" si="4"/>
        <v>8.4</v>
      </c>
      <c r="W43" s="68"/>
    </row>
    <row r="44" spans="1:23" ht="13.5" thickBot="1" x14ac:dyDescent="0.25">
      <c r="A44" s="13" t="s">
        <v>108</v>
      </c>
      <c r="B44" s="2">
        <f>feb!G45</f>
        <v>2</v>
      </c>
      <c r="C44" s="2">
        <f>mrt!K45</f>
        <v>2</v>
      </c>
      <c r="D44" s="2">
        <f>apr!K45</f>
        <v>4</v>
      </c>
      <c r="E44" s="2">
        <f>mei!O45</f>
        <v>5</v>
      </c>
      <c r="F44" s="2">
        <f>jun!J45</f>
        <v>1</v>
      </c>
      <c r="G44" s="2">
        <f>jul!K45</f>
        <v>4</v>
      </c>
      <c r="H44" s="2">
        <f>aug!L45</f>
        <v>4</v>
      </c>
      <c r="I44" s="2">
        <f>sep!J45</f>
        <v>3</v>
      </c>
      <c r="J44" s="2">
        <f>okt!H45</f>
        <v>3</v>
      </c>
      <c r="K44" s="2"/>
      <c r="L44" s="2"/>
      <c r="M44" s="2">
        <v>5</v>
      </c>
      <c r="N44" s="2">
        <v>15</v>
      </c>
      <c r="O44" s="37">
        <f t="shared" si="5"/>
        <v>48</v>
      </c>
      <c r="P44" s="45"/>
      <c r="Q44" s="48">
        <f t="shared" si="7"/>
        <v>22.4</v>
      </c>
      <c r="R44" s="48">
        <f t="shared" si="6"/>
        <v>16</v>
      </c>
      <c r="S44" s="43">
        <f t="shared" si="2"/>
        <v>38.4</v>
      </c>
      <c r="T44" s="35"/>
      <c r="U44" s="51"/>
      <c r="V44" s="95">
        <f t="shared" si="4"/>
        <v>38.4</v>
      </c>
      <c r="W44" s="69">
        <v>20</v>
      </c>
    </row>
    <row r="45" spans="1:23" ht="13.5" thickBot="1" x14ac:dyDescent="0.25">
      <c r="A45" s="13" t="s">
        <v>12</v>
      </c>
      <c r="B45" s="2">
        <f>feb!G46</f>
        <v>0</v>
      </c>
      <c r="C45" s="2">
        <f>mrt!K46</f>
        <v>0</v>
      </c>
      <c r="D45" s="2">
        <f>apr!K46</f>
        <v>1</v>
      </c>
      <c r="E45" s="2">
        <f>mei!O46</f>
        <v>0</v>
      </c>
      <c r="F45" s="2">
        <f>jun!J46</f>
        <v>0</v>
      </c>
      <c r="G45" s="2">
        <f>jul!K46</f>
        <v>0</v>
      </c>
      <c r="H45" s="2">
        <f>aug!L46</f>
        <v>0</v>
      </c>
      <c r="I45" s="2">
        <f>sep!J46</f>
        <v>0</v>
      </c>
      <c r="J45" s="2">
        <f>okt!H46</f>
        <v>0</v>
      </c>
      <c r="K45" s="2"/>
      <c r="L45" s="2"/>
      <c r="M45" s="2"/>
      <c r="N45" s="2">
        <v>10</v>
      </c>
      <c r="O45" s="37">
        <f t="shared" si="5"/>
        <v>11</v>
      </c>
      <c r="P45" s="45"/>
      <c r="Q45" s="48">
        <f t="shared" si="7"/>
        <v>0.8</v>
      </c>
      <c r="R45" s="48">
        <f t="shared" si="6"/>
        <v>8</v>
      </c>
      <c r="S45" s="43">
        <f t="shared" si="2"/>
        <v>8.8000000000000007</v>
      </c>
      <c r="T45" s="35">
        <v>106.2</v>
      </c>
      <c r="U45" s="51"/>
      <c r="V45" s="95">
        <f t="shared" si="4"/>
        <v>115</v>
      </c>
      <c r="W45" s="69">
        <v>10</v>
      </c>
    </row>
    <row r="46" spans="1:23" ht="13.5" thickBot="1" x14ac:dyDescent="0.25">
      <c r="A46" s="13" t="s">
        <v>92</v>
      </c>
      <c r="B46" s="2">
        <f>feb!G47</f>
        <v>0</v>
      </c>
      <c r="C46" s="2">
        <f>mrt!K47</f>
        <v>0</v>
      </c>
      <c r="D46" s="2">
        <f>apr!K47</f>
        <v>0</v>
      </c>
      <c r="E46" s="2">
        <f>mei!O47</f>
        <v>2</v>
      </c>
      <c r="F46" s="2">
        <f>jun!J47</f>
        <v>3</v>
      </c>
      <c r="G46" s="2">
        <f>jul!K47</f>
        <v>4</v>
      </c>
      <c r="H46" s="2">
        <f>aug!L47</f>
        <v>3</v>
      </c>
      <c r="I46" s="2">
        <f>sep!J47</f>
        <v>1</v>
      </c>
      <c r="J46" s="2">
        <f>okt!H47</f>
        <v>2</v>
      </c>
      <c r="K46" s="2"/>
      <c r="L46" s="2"/>
      <c r="M46" s="2"/>
      <c r="N46" s="2"/>
      <c r="O46" s="37">
        <f t="shared" si="5"/>
        <v>15</v>
      </c>
      <c r="P46" s="45"/>
      <c r="Q46" s="48">
        <f t="shared" si="7"/>
        <v>12</v>
      </c>
      <c r="R46" s="48">
        <f t="shared" si="6"/>
        <v>0</v>
      </c>
      <c r="S46" s="43">
        <f t="shared" si="2"/>
        <v>12</v>
      </c>
      <c r="T46" s="35"/>
      <c r="U46" s="51"/>
      <c r="V46" s="51">
        <f t="shared" si="4"/>
        <v>12</v>
      </c>
      <c r="W46" s="68"/>
    </row>
    <row r="47" spans="1:23" ht="13.5" thickBot="1" x14ac:dyDescent="0.25">
      <c r="A47" s="13" t="s">
        <v>13</v>
      </c>
      <c r="B47" s="2">
        <f>feb!G48</f>
        <v>1</v>
      </c>
      <c r="C47" s="2">
        <f>mrt!K48</f>
        <v>1</v>
      </c>
      <c r="D47" s="2">
        <f>apr!K48</f>
        <v>3</v>
      </c>
      <c r="E47" s="2">
        <f>mei!O48</f>
        <v>6</v>
      </c>
      <c r="F47" s="2">
        <f>jun!J48</f>
        <v>3</v>
      </c>
      <c r="G47" s="2">
        <f>jul!K48</f>
        <v>1</v>
      </c>
      <c r="H47" s="2">
        <f>aug!L48</f>
        <v>3</v>
      </c>
      <c r="I47" s="2">
        <f>sep!J48</f>
        <v>1</v>
      </c>
      <c r="J47" s="2">
        <f>okt!H48</f>
        <v>2</v>
      </c>
      <c r="K47" s="2"/>
      <c r="L47" s="2">
        <v>40</v>
      </c>
      <c r="M47" s="2">
        <v>5</v>
      </c>
      <c r="N47" s="2">
        <v>20</v>
      </c>
      <c r="O47" s="37">
        <f t="shared" si="5"/>
        <v>86</v>
      </c>
      <c r="P47" s="45"/>
      <c r="Q47" s="48">
        <f t="shared" si="7"/>
        <v>16.8</v>
      </c>
      <c r="R47" s="48">
        <f t="shared" si="6"/>
        <v>52</v>
      </c>
      <c r="S47" s="43">
        <f t="shared" si="2"/>
        <v>68.8</v>
      </c>
      <c r="T47" s="35"/>
      <c r="U47" s="51"/>
      <c r="V47" s="95">
        <f t="shared" si="4"/>
        <v>68.8</v>
      </c>
      <c r="W47" s="69">
        <v>65</v>
      </c>
    </row>
    <row r="48" spans="1:23" ht="13.5" thickBot="1" x14ac:dyDescent="0.25">
      <c r="A48" s="13" t="s">
        <v>61</v>
      </c>
      <c r="B48" s="2">
        <f>feb!G49</f>
        <v>2</v>
      </c>
      <c r="C48" s="2">
        <f>mrt!K49</f>
        <v>2</v>
      </c>
      <c r="D48" s="2">
        <f>apr!K49</f>
        <v>5</v>
      </c>
      <c r="E48" s="2">
        <f>mei!O49</f>
        <v>7</v>
      </c>
      <c r="F48" s="2">
        <f>jun!J49</f>
        <v>2</v>
      </c>
      <c r="G48" s="2">
        <f>jul!K49</f>
        <v>1</v>
      </c>
      <c r="H48" s="2">
        <f>aug!L49</f>
        <v>1</v>
      </c>
      <c r="I48" s="2">
        <f>sep!J49</f>
        <v>2</v>
      </c>
      <c r="J48" s="2">
        <f>okt!H49</f>
        <v>3</v>
      </c>
      <c r="K48" s="2">
        <v>20</v>
      </c>
      <c r="L48" s="2"/>
      <c r="M48" s="2">
        <v>5</v>
      </c>
      <c r="N48" s="2">
        <v>20</v>
      </c>
      <c r="O48" s="37">
        <f t="shared" si="5"/>
        <v>70</v>
      </c>
      <c r="P48" s="45"/>
      <c r="Q48" s="48">
        <f t="shared" si="7"/>
        <v>20</v>
      </c>
      <c r="R48" s="48">
        <f t="shared" si="6"/>
        <v>36</v>
      </c>
      <c r="S48" s="43">
        <f t="shared" si="2"/>
        <v>56</v>
      </c>
      <c r="T48" s="35"/>
      <c r="U48" s="51"/>
      <c r="V48" s="95">
        <f t="shared" si="4"/>
        <v>56</v>
      </c>
      <c r="W48" s="69">
        <v>45</v>
      </c>
    </row>
    <row r="49" spans="1:23" ht="13.5" thickBot="1" x14ac:dyDescent="0.25">
      <c r="A49" s="13" t="s">
        <v>154</v>
      </c>
      <c r="B49" s="2">
        <f>feb!G50</f>
        <v>0</v>
      </c>
      <c r="C49" s="2">
        <f>mrt!K50</f>
        <v>0</v>
      </c>
      <c r="D49" s="2">
        <f>apr!K50</f>
        <v>1</v>
      </c>
      <c r="E49" s="2">
        <f>mei!O50</f>
        <v>2</v>
      </c>
      <c r="F49" s="2">
        <f>jun!J50</f>
        <v>1</v>
      </c>
      <c r="G49" s="2">
        <f>jul!K50</f>
        <v>1</v>
      </c>
      <c r="H49" s="2">
        <f>aug!L50</f>
        <v>2</v>
      </c>
      <c r="I49" s="2">
        <f>sep!J50</f>
        <v>1</v>
      </c>
      <c r="J49" s="2">
        <f>okt!H50</f>
        <v>1</v>
      </c>
      <c r="K49" s="2"/>
      <c r="L49" s="2"/>
      <c r="M49" s="2">
        <v>5</v>
      </c>
      <c r="N49" s="2">
        <v>15</v>
      </c>
      <c r="O49" s="37">
        <f t="shared" si="5"/>
        <v>29</v>
      </c>
      <c r="P49" s="45"/>
      <c r="Q49" s="48">
        <f t="shared" si="7"/>
        <v>7.2</v>
      </c>
      <c r="R49" s="48">
        <f t="shared" si="6"/>
        <v>16</v>
      </c>
      <c r="S49" s="43">
        <f t="shared" si="2"/>
        <v>23.2</v>
      </c>
      <c r="T49" s="35"/>
      <c r="U49" s="51"/>
      <c r="V49" s="95">
        <f t="shared" si="4"/>
        <v>23.2</v>
      </c>
      <c r="W49" s="69">
        <v>20</v>
      </c>
    </row>
    <row r="50" spans="1:23" ht="13.5" thickBot="1" x14ac:dyDescent="0.25">
      <c r="A50" s="13" t="s">
        <v>96</v>
      </c>
      <c r="B50" s="2">
        <f>feb!G51</f>
        <v>2</v>
      </c>
      <c r="C50" s="2">
        <f>mrt!K51</f>
        <v>2</v>
      </c>
      <c r="D50" s="2">
        <f>apr!K51</f>
        <v>3</v>
      </c>
      <c r="E50" s="2">
        <f>mei!O51</f>
        <v>3</v>
      </c>
      <c r="F50" s="2">
        <f>jun!J51</f>
        <v>3</v>
      </c>
      <c r="G50" s="2">
        <f>jul!K51</f>
        <v>5</v>
      </c>
      <c r="H50" s="2">
        <f>aug!L51</f>
        <v>4</v>
      </c>
      <c r="I50" s="2">
        <f>sep!J51</f>
        <v>2</v>
      </c>
      <c r="J50" s="2">
        <f>okt!H51</f>
        <v>3</v>
      </c>
      <c r="K50" s="2"/>
      <c r="L50" s="2"/>
      <c r="M50" s="2">
        <v>5</v>
      </c>
      <c r="N50" s="2"/>
      <c r="O50" s="37">
        <f t="shared" si="5"/>
        <v>32</v>
      </c>
      <c r="P50" s="45"/>
      <c r="Q50" s="48">
        <f t="shared" si="7"/>
        <v>21.6</v>
      </c>
      <c r="R50" s="48">
        <f t="shared" si="6"/>
        <v>4</v>
      </c>
      <c r="S50" s="43">
        <f t="shared" si="2"/>
        <v>25.6</v>
      </c>
      <c r="T50" s="35"/>
      <c r="U50" s="51"/>
      <c r="V50" s="51">
        <f t="shared" si="4"/>
        <v>25.6</v>
      </c>
      <c r="W50" s="68">
        <v>5</v>
      </c>
    </row>
    <row r="51" spans="1:23" ht="13.5" thickBot="1" x14ac:dyDescent="0.25">
      <c r="A51" s="13" t="s">
        <v>155</v>
      </c>
      <c r="B51" s="2">
        <f>feb!G52</f>
        <v>0</v>
      </c>
      <c r="C51" s="2">
        <f>mrt!K52</f>
        <v>0</v>
      </c>
      <c r="D51" s="2">
        <f>apr!K52</f>
        <v>0</v>
      </c>
      <c r="E51" s="2">
        <f>mei!O52</f>
        <v>0</v>
      </c>
      <c r="F51" s="2">
        <f>jun!J52</f>
        <v>0</v>
      </c>
      <c r="G51" s="2">
        <f>jul!K52</f>
        <v>0</v>
      </c>
      <c r="H51" s="2">
        <f>aug!L52</f>
        <v>0</v>
      </c>
      <c r="I51" s="2">
        <f>sep!J52</f>
        <v>0</v>
      </c>
      <c r="J51" s="2">
        <f>okt!H52</f>
        <v>0</v>
      </c>
      <c r="K51" s="2"/>
      <c r="L51" s="2"/>
      <c r="M51" s="2"/>
      <c r="N51" s="2"/>
      <c r="O51" s="37">
        <f t="shared" si="5"/>
        <v>0</v>
      </c>
      <c r="P51" s="45"/>
      <c r="Q51" s="48">
        <f t="shared" si="7"/>
        <v>0</v>
      </c>
      <c r="R51" s="48">
        <f t="shared" si="6"/>
        <v>0</v>
      </c>
      <c r="S51" s="43">
        <f t="shared" si="2"/>
        <v>0</v>
      </c>
      <c r="T51" s="35"/>
      <c r="U51" s="51"/>
      <c r="V51" s="51">
        <f t="shared" si="4"/>
        <v>0</v>
      </c>
      <c r="W51" s="68"/>
    </row>
    <row r="52" spans="1:23" ht="13.5" thickBot="1" x14ac:dyDescent="0.25">
      <c r="A52" s="13" t="s">
        <v>82</v>
      </c>
      <c r="B52" s="2">
        <f>feb!G53</f>
        <v>0</v>
      </c>
      <c r="C52" s="2">
        <f>mrt!K53</f>
        <v>0</v>
      </c>
      <c r="D52" s="2">
        <f>apr!K53</f>
        <v>0</v>
      </c>
      <c r="E52" s="2">
        <f>mei!O53</f>
        <v>0</v>
      </c>
      <c r="F52" s="2">
        <f>jun!J53</f>
        <v>0</v>
      </c>
      <c r="G52" s="2">
        <f>jul!K53</f>
        <v>0</v>
      </c>
      <c r="H52" s="2">
        <f>aug!L53</f>
        <v>0</v>
      </c>
      <c r="I52" s="2">
        <f>sep!J53</f>
        <v>0</v>
      </c>
      <c r="J52" s="2">
        <f>okt!H53</f>
        <v>0</v>
      </c>
      <c r="K52" s="2"/>
      <c r="L52" s="2"/>
      <c r="M52" s="2"/>
      <c r="N52" s="2"/>
      <c r="O52" s="37">
        <f t="shared" si="5"/>
        <v>0</v>
      </c>
      <c r="P52" s="45"/>
      <c r="Q52" s="48">
        <f t="shared" si="7"/>
        <v>0</v>
      </c>
      <c r="R52" s="48">
        <f t="shared" si="6"/>
        <v>0</v>
      </c>
      <c r="S52" s="43">
        <f t="shared" si="2"/>
        <v>0</v>
      </c>
      <c r="T52" s="35">
        <v>18.600000000000001</v>
      </c>
      <c r="U52" s="51"/>
      <c r="V52" s="51">
        <f t="shared" si="4"/>
        <v>18.600000000000001</v>
      </c>
      <c r="W52" s="68"/>
    </row>
    <row r="53" spans="1:23" ht="13.5" thickBot="1" x14ac:dyDescent="0.25">
      <c r="A53" s="13" t="s">
        <v>30</v>
      </c>
      <c r="B53" s="2">
        <f>feb!G54</f>
        <v>0</v>
      </c>
      <c r="C53" s="2">
        <f>mrt!K54</f>
        <v>0</v>
      </c>
      <c r="D53" s="2">
        <f>apr!K54</f>
        <v>4</v>
      </c>
      <c r="E53" s="2">
        <f>mei!O54</f>
        <v>2</v>
      </c>
      <c r="F53" s="2">
        <f>jun!J54</f>
        <v>0</v>
      </c>
      <c r="G53" s="2">
        <f>jul!K54</f>
        <v>0</v>
      </c>
      <c r="H53" s="2">
        <f>aug!L54</f>
        <v>0</v>
      </c>
      <c r="I53" s="2">
        <f>sep!J54</f>
        <v>0</v>
      </c>
      <c r="J53" s="2">
        <f>okt!H54</f>
        <v>0</v>
      </c>
      <c r="K53" s="2"/>
      <c r="L53" s="2"/>
      <c r="M53" s="2"/>
      <c r="N53" s="2">
        <v>20</v>
      </c>
      <c r="O53" s="37">
        <f t="shared" si="5"/>
        <v>26</v>
      </c>
      <c r="P53" s="45"/>
      <c r="Q53" s="48">
        <f t="shared" si="7"/>
        <v>4.8</v>
      </c>
      <c r="R53" s="48">
        <f t="shared" si="6"/>
        <v>16</v>
      </c>
      <c r="S53" s="43">
        <f t="shared" si="2"/>
        <v>20.8</v>
      </c>
      <c r="T53" s="35"/>
      <c r="U53" s="51"/>
      <c r="V53" s="95">
        <f t="shared" si="4"/>
        <v>20.8</v>
      </c>
      <c r="W53" s="69">
        <v>20</v>
      </c>
    </row>
    <row r="54" spans="1:23" ht="13.5" thickBot="1" x14ac:dyDescent="0.25">
      <c r="A54" s="13" t="s">
        <v>77</v>
      </c>
      <c r="B54" s="2">
        <f>feb!G55</f>
        <v>0</v>
      </c>
      <c r="C54" s="2">
        <f>mrt!K55</f>
        <v>0</v>
      </c>
      <c r="D54" s="2">
        <f>apr!K55</f>
        <v>0</v>
      </c>
      <c r="E54" s="2">
        <f>mei!O55</f>
        <v>0</v>
      </c>
      <c r="F54" s="2">
        <f>jun!J55</f>
        <v>0</v>
      </c>
      <c r="G54" s="2">
        <f>jul!K55</f>
        <v>0</v>
      </c>
      <c r="H54" s="2">
        <f>aug!L55</f>
        <v>0</v>
      </c>
      <c r="I54" s="2">
        <f>sep!J55</f>
        <v>0</v>
      </c>
      <c r="J54" s="2">
        <f>okt!H55</f>
        <v>0</v>
      </c>
      <c r="K54" s="2"/>
      <c r="L54" s="2"/>
      <c r="M54" s="2"/>
      <c r="N54" s="2"/>
      <c r="O54" s="37">
        <f t="shared" si="5"/>
        <v>0</v>
      </c>
      <c r="P54" s="45"/>
      <c r="Q54" s="48">
        <f t="shared" si="7"/>
        <v>0</v>
      </c>
      <c r="R54" s="48">
        <f t="shared" si="6"/>
        <v>0</v>
      </c>
      <c r="S54" s="43">
        <f t="shared" si="2"/>
        <v>0</v>
      </c>
      <c r="T54" s="35">
        <v>16.5</v>
      </c>
      <c r="U54" s="51"/>
      <c r="V54" s="51">
        <f t="shared" si="4"/>
        <v>16.5</v>
      </c>
      <c r="W54" s="68"/>
    </row>
    <row r="55" spans="1:23" ht="13.5" thickBot="1" x14ac:dyDescent="0.25">
      <c r="A55" s="13" t="s">
        <v>14</v>
      </c>
      <c r="B55" s="2">
        <f>feb!G56</f>
        <v>0</v>
      </c>
      <c r="C55" s="2">
        <f>mrt!K56</f>
        <v>0</v>
      </c>
      <c r="D55" s="2">
        <f>apr!K56</f>
        <v>0</v>
      </c>
      <c r="E55" s="2">
        <f>mei!O56</f>
        <v>0</v>
      </c>
      <c r="F55" s="2">
        <f>jun!J56</f>
        <v>0</v>
      </c>
      <c r="G55" s="2">
        <f>jul!K56</f>
        <v>0</v>
      </c>
      <c r="H55" s="2">
        <f>aug!L56</f>
        <v>0</v>
      </c>
      <c r="I55" s="2">
        <f>sep!J56</f>
        <v>0</v>
      </c>
      <c r="J55" s="2">
        <f>okt!H56</f>
        <v>0</v>
      </c>
      <c r="K55" s="2">
        <v>20</v>
      </c>
      <c r="L55" s="2">
        <v>40</v>
      </c>
      <c r="M55" s="2">
        <v>5</v>
      </c>
      <c r="N55" s="2">
        <v>25</v>
      </c>
      <c r="O55" s="37">
        <f t="shared" si="5"/>
        <v>90</v>
      </c>
      <c r="P55" s="45"/>
      <c r="Q55" s="48">
        <f t="shared" si="7"/>
        <v>0</v>
      </c>
      <c r="R55" s="48">
        <f t="shared" si="6"/>
        <v>72</v>
      </c>
      <c r="S55" s="43">
        <f t="shared" si="2"/>
        <v>72</v>
      </c>
      <c r="T55" s="35"/>
      <c r="U55" s="51"/>
      <c r="V55" s="95">
        <f t="shared" si="4"/>
        <v>72</v>
      </c>
      <c r="W55" s="69">
        <v>90</v>
      </c>
    </row>
    <row r="56" spans="1:23" ht="13.5" thickBot="1" x14ac:dyDescent="0.25">
      <c r="A56" s="13" t="s">
        <v>94</v>
      </c>
      <c r="B56" s="2">
        <f>feb!G57</f>
        <v>1</v>
      </c>
      <c r="C56" s="2">
        <f>mrt!K57</f>
        <v>4</v>
      </c>
      <c r="D56" s="2">
        <f>apr!K57</f>
        <v>3</v>
      </c>
      <c r="E56" s="2">
        <f>mei!O57</f>
        <v>7</v>
      </c>
      <c r="F56" s="2">
        <f>jun!J57</f>
        <v>4</v>
      </c>
      <c r="G56" s="2">
        <f>jul!K57</f>
        <v>3</v>
      </c>
      <c r="H56" s="2">
        <f>aug!L57</f>
        <v>6</v>
      </c>
      <c r="I56" s="2">
        <f>sep!J57</f>
        <v>4</v>
      </c>
      <c r="J56" s="2">
        <f>okt!H57</f>
        <v>3</v>
      </c>
      <c r="K56" s="2"/>
      <c r="L56" s="2"/>
      <c r="M56" s="2">
        <v>5</v>
      </c>
      <c r="N56" s="2">
        <v>5</v>
      </c>
      <c r="O56" s="37">
        <f t="shared" si="5"/>
        <v>45</v>
      </c>
      <c r="P56" s="45"/>
      <c r="Q56" s="48">
        <f t="shared" si="7"/>
        <v>28</v>
      </c>
      <c r="R56" s="48">
        <f t="shared" si="6"/>
        <v>8</v>
      </c>
      <c r="S56" s="43">
        <f t="shared" si="2"/>
        <v>36</v>
      </c>
      <c r="T56" s="35"/>
      <c r="U56" s="51"/>
      <c r="V56" s="95">
        <f t="shared" si="4"/>
        <v>36</v>
      </c>
      <c r="W56" s="69">
        <v>10</v>
      </c>
    </row>
    <row r="57" spans="1:23" ht="13.5" thickBot="1" x14ac:dyDescent="0.25">
      <c r="A57" s="13" t="s">
        <v>15</v>
      </c>
      <c r="B57" s="2">
        <f>feb!G58</f>
        <v>2</v>
      </c>
      <c r="C57" s="2">
        <f>mrt!K58</f>
        <v>4</v>
      </c>
      <c r="D57" s="2">
        <f>apr!K58</f>
        <v>5</v>
      </c>
      <c r="E57" s="2">
        <f>mei!O58</f>
        <v>7</v>
      </c>
      <c r="F57" s="2">
        <f>jun!J58</f>
        <v>4</v>
      </c>
      <c r="G57" s="2">
        <f>jul!K58</f>
        <v>3</v>
      </c>
      <c r="H57" s="2">
        <f>aug!L58</f>
        <v>4</v>
      </c>
      <c r="I57" s="2">
        <f>sep!J58</f>
        <v>3</v>
      </c>
      <c r="J57" s="2">
        <f>okt!H58</f>
        <v>3</v>
      </c>
      <c r="K57" s="2"/>
      <c r="L57" s="2"/>
      <c r="M57" s="2"/>
      <c r="N57" s="2">
        <v>10</v>
      </c>
      <c r="O57" s="37">
        <f t="shared" si="5"/>
        <v>45</v>
      </c>
      <c r="P57" s="45"/>
      <c r="Q57" s="48">
        <f t="shared" si="7"/>
        <v>28</v>
      </c>
      <c r="R57" s="48">
        <f t="shared" si="6"/>
        <v>8</v>
      </c>
      <c r="S57" s="43">
        <f t="shared" si="2"/>
        <v>36</v>
      </c>
      <c r="T57" s="35"/>
      <c r="U57" s="51"/>
      <c r="V57" s="95">
        <f t="shared" si="4"/>
        <v>36</v>
      </c>
      <c r="W57" s="69">
        <v>10</v>
      </c>
    </row>
    <row r="58" spans="1:23" ht="13.5" thickBot="1" x14ac:dyDescent="0.25">
      <c r="A58" s="13" t="s">
        <v>64</v>
      </c>
      <c r="B58" s="2">
        <f>feb!G59</f>
        <v>2</v>
      </c>
      <c r="C58" s="2">
        <f>mrt!K59</f>
        <v>4</v>
      </c>
      <c r="D58" s="2">
        <f>apr!K59</f>
        <v>3</v>
      </c>
      <c r="E58" s="2">
        <f>mei!O59</f>
        <v>6</v>
      </c>
      <c r="F58" s="2">
        <f>jun!J59</f>
        <v>3</v>
      </c>
      <c r="G58" s="2">
        <f>jul!K59</f>
        <v>3</v>
      </c>
      <c r="H58" s="2">
        <f>aug!L59</f>
        <v>4</v>
      </c>
      <c r="I58" s="2">
        <f>sep!J59</f>
        <v>1</v>
      </c>
      <c r="J58" s="2">
        <f>okt!H59</f>
        <v>2</v>
      </c>
      <c r="K58" s="2"/>
      <c r="L58" s="2"/>
      <c r="M58" s="2">
        <v>5</v>
      </c>
      <c r="N58" s="2">
        <v>25</v>
      </c>
      <c r="O58" s="37">
        <f t="shared" si="5"/>
        <v>58</v>
      </c>
      <c r="P58" s="45"/>
      <c r="Q58" s="48">
        <f t="shared" si="7"/>
        <v>22.4</v>
      </c>
      <c r="R58" s="48">
        <f t="shared" si="6"/>
        <v>24</v>
      </c>
      <c r="S58" s="43">
        <f t="shared" si="2"/>
        <v>46.4</v>
      </c>
      <c r="T58" s="35"/>
      <c r="U58" s="51"/>
      <c r="V58" s="95">
        <f t="shared" si="4"/>
        <v>46.4</v>
      </c>
      <c r="W58" s="69">
        <v>30</v>
      </c>
    </row>
    <row r="59" spans="1:23" ht="13.5" thickBot="1" x14ac:dyDescent="0.25">
      <c r="A59" s="13" t="s">
        <v>16</v>
      </c>
      <c r="B59" s="2">
        <f>feb!G60</f>
        <v>0</v>
      </c>
      <c r="C59" s="2">
        <f>mrt!K60</f>
        <v>1</v>
      </c>
      <c r="D59" s="2">
        <f>apr!K60</f>
        <v>1</v>
      </c>
      <c r="E59" s="2">
        <f>mei!O60</f>
        <v>2</v>
      </c>
      <c r="F59" s="2">
        <f>jun!J60</f>
        <v>3</v>
      </c>
      <c r="G59" s="2">
        <f>jul!K60</f>
        <v>3</v>
      </c>
      <c r="H59" s="2">
        <f>aug!L60</f>
        <v>3</v>
      </c>
      <c r="I59" s="2">
        <f>sep!J60</f>
        <v>0</v>
      </c>
      <c r="J59" s="2">
        <f>okt!H60</f>
        <v>1</v>
      </c>
      <c r="K59" s="2"/>
      <c r="L59" s="2"/>
      <c r="M59" s="2"/>
      <c r="N59" s="2">
        <v>20</v>
      </c>
      <c r="O59" s="37">
        <f t="shared" si="5"/>
        <v>34</v>
      </c>
      <c r="P59" s="45"/>
      <c r="Q59" s="48">
        <f t="shared" si="7"/>
        <v>11.2</v>
      </c>
      <c r="R59" s="48">
        <f t="shared" si="6"/>
        <v>16</v>
      </c>
      <c r="S59" s="43">
        <f t="shared" si="2"/>
        <v>27.2</v>
      </c>
      <c r="T59" s="35"/>
      <c r="U59" s="51"/>
      <c r="V59" s="95">
        <f t="shared" si="4"/>
        <v>27.2</v>
      </c>
      <c r="W59" s="69">
        <v>20</v>
      </c>
    </row>
    <row r="60" spans="1:23" ht="13.5" thickBot="1" x14ac:dyDescent="0.25">
      <c r="A60" s="13" t="s">
        <v>17</v>
      </c>
      <c r="B60" s="2">
        <f>feb!G61</f>
        <v>0</v>
      </c>
      <c r="C60" s="2">
        <f>mrt!K61</f>
        <v>0</v>
      </c>
      <c r="D60" s="2">
        <f>apr!K61</f>
        <v>0</v>
      </c>
      <c r="E60" s="2">
        <f>mei!O61</f>
        <v>0</v>
      </c>
      <c r="F60" s="2">
        <f>jun!J61</f>
        <v>0</v>
      </c>
      <c r="G60" s="2">
        <f>jul!K61</f>
        <v>0</v>
      </c>
      <c r="H60" s="2">
        <f>aug!L61</f>
        <v>0</v>
      </c>
      <c r="I60" s="2">
        <f>sep!J61</f>
        <v>0</v>
      </c>
      <c r="J60" s="2">
        <f>okt!H61</f>
        <v>0</v>
      </c>
      <c r="K60" s="2"/>
      <c r="L60" s="2"/>
      <c r="M60" s="2"/>
      <c r="N60" s="2"/>
      <c r="O60" s="37">
        <f t="shared" si="5"/>
        <v>0</v>
      </c>
      <c r="P60" s="45"/>
      <c r="Q60" s="48">
        <f t="shared" si="7"/>
        <v>0</v>
      </c>
      <c r="R60" s="48">
        <f t="shared" si="6"/>
        <v>0</v>
      </c>
      <c r="S60" s="43">
        <f t="shared" si="2"/>
        <v>0</v>
      </c>
      <c r="T60" s="35">
        <v>3.6</v>
      </c>
      <c r="U60" s="51"/>
      <c r="V60" s="51">
        <f t="shared" si="4"/>
        <v>3.6</v>
      </c>
      <c r="W60" s="68"/>
    </row>
    <row r="61" spans="1:23" ht="13.5" thickBot="1" x14ac:dyDescent="0.25">
      <c r="A61" s="13" t="s">
        <v>59</v>
      </c>
      <c r="B61" s="2">
        <f>feb!G62</f>
        <v>2</v>
      </c>
      <c r="C61" s="2">
        <f>mrt!K62</f>
        <v>2</v>
      </c>
      <c r="D61" s="2">
        <f>apr!K62</f>
        <v>3</v>
      </c>
      <c r="E61" s="2">
        <f>mei!O62</f>
        <v>6</v>
      </c>
      <c r="F61" s="2">
        <f>jun!J62</f>
        <v>3</v>
      </c>
      <c r="G61" s="2">
        <f>jul!K62</f>
        <v>2</v>
      </c>
      <c r="H61" s="2">
        <f>aug!L62</f>
        <v>4</v>
      </c>
      <c r="I61" s="2">
        <f>sep!J62</f>
        <v>3</v>
      </c>
      <c r="J61" s="2">
        <f>okt!H62</f>
        <v>3</v>
      </c>
      <c r="K61" s="2"/>
      <c r="L61" s="2"/>
      <c r="M61" s="2"/>
      <c r="N61" s="2">
        <v>10</v>
      </c>
      <c r="O61" s="37">
        <f t="shared" si="5"/>
        <v>38</v>
      </c>
      <c r="P61" s="45"/>
      <c r="Q61" s="48">
        <f t="shared" si="7"/>
        <v>22.4</v>
      </c>
      <c r="R61" s="48">
        <f t="shared" si="6"/>
        <v>8</v>
      </c>
      <c r="S61" s="43">
        <f t="shared" si="2"/>
        <v>30.4</v>
      </c>
      <c r="T61" s="35"/>
      <c r="U61" s="51"/>
      <c r="V61" s="95">
        <f t="shared" si="4"/>
        <v>30.4</v>
      </c>
      <c r="W61" s="69">
        <v>10</v>
      </c>
    </row>
    <row r="62" spans="1:23" ht="13.5" thickBot="1" x14ac:dyDescent="0.25">
      <c r="A62" s="13" t="s">
        <v>29</v>
      </c>
      <c r="B62" s="2">
        <f>feb!G63</f>
        <v>0</v>
      </c>
      <c r="C62" s="2">
        <f>mrt!K63</f>
        <v>0</v>
      </c>
      <c r="D62" s="2">
        <f>apr!K63</f>
        <v>1</v>
      </c>
      <c r="E62" s="2">
        <f>mei!O63</f>
        <v>2</v>
      </c>
      <c r="F62" s="2">
        <f>jun!J63</f>
        <v>0</v>
      </c>
      <c r="G62" s="2">
        <f>jul!K63</f>
        <v>0</v>
      </c>
      <c r="H62" s="2">
        <f>aug!L63</f>
        <v>0</v>
      </c>
      <c r="I62" s="2">
        <f>sep!J63</f>
        <v>0</v>
      </c>
      <c r="J62" s="2">
        <f>okt!H63</f>
        <v>1</v>
      </c>
      <c r="K62" s="2">
        <v>20</v>
      </c>
      <c r="L62" s="2"/>
      <c r="M62" s="2">
        <v>5</v>
      </c>
      <c r="N62" s="2">
        <v>25</v>
      </c>
      <c r="O62" s="37">
        <f t="shared" si="5"/>
        <v>54</v>
      </c>
      <c r="P62" s="45"/>
      <c r="Q62" s="48">
        <f t="shared" si="7"/>
        <v>3.2</v>
      </c>
      <c r="R62" s="48">
        <f t="shared" si="6"/>
        <v>40</v>
      </c>
      <c r="S62" s="43">
        <f t="shared" si="2"/>
        <v>43.2</v>
      </c>
      <c r="T62" s="35"/>
      <c r="U62" s="51"/>
      <c r="V62" s="95">
        <f t="shared" si="4"/>
        <v>43.2</v>
      </c>
      <c r="W62" s="69">
        <v>50</v>
      </c>
    </row>
    <row r="63" spans="1:23" ht="13.5" thickBot="1" x14ac:dyDescent="0.25">
      <c r="A63" s="13" t="s">
        <v>101</v>
      </c>
      <c r="B63" s="2">
        <f>feb!G64</f>
        <v>0</v>
      </c>
      <c r="C63" s="2">
        <f>mrt!K64</f>
        <v>2</v>
      </c>
      <c r="D63" s="2">
        <f>apr!K64</f>
        <v>1</v>
      </c>
      <c r="E63" s="2">
        <f>mei!O64</f>
        <v>2</v>
      </c>
      <c r="F63" s="2">
        <f>jun!J64</f>
        <v>2</v>
      </c>
      <c r="G63" s="2">
        <f>jul!K64</f>
        <v>3</v>
      </c>
      <c r="H63" s="2">
        <f>aug!L64</f>
        <v>2</v>
      </c>
      <c r="I63" s="2">
        <f>sep!J64</f>
        <v>0</v>
      </c>
      <c r="J63" s="2">
        <f>okt!H64</f>
        <v>0</v>
      </c>
      <c r="K63" s="2"/>
      <c r="L63" s="2"/>
      <c r="M63" s="2"/>
      <c r="N63" s="2">
        <v>20</v>
      </c>
      <c r="O63" s="37">
        <f t="shared" si="5"/>
        <v>32</v>
      </c>
      <c r="P63" s="45"/>
      <c r="Q63" s="48">
        <f t="shared" si="7"/>
        <v>9.6</v>
      </c>
      <c r="R63" s="48">
        <f t="shared" si="6"/>
        <v>16</v>
      </c>
      <c r="S63" s="43">
        <f t="shared" si="2"/>
        <v>25.6</v>
      </c>
      <c r="T63" s="35"/>
      <c r="U63" s="51"/>
      <c r="V63" s="95">
        <f t="shared" si="4"/>
        <v>25.6</v>
      </c>
      <c r="W63" s="69">
        <v>20</v>
      </c>
    </row>
    <row r="64" spans="1:23" ht="13.5" thickBot="1" x14ac:dyDescent="0.25">
      <c r="A64" s="13" t="s">
        <v>83</v>
      </c>
      <c r="B64" s="2">
        <f>feb!G65</f>
        <v>0</v>
      </c>
      <c r="C64" s="2">
        <f>mrt!K65</f>
        <v>0</v>
      </c>
      <c r="D64" s="2">
        <f>apr!K65</f>
        <v>0</v>
      </c>
      <c r="E64" s="2">
        <f>mei!O65</f>
        <v>0</v>
      </c>
      <c r="F64" s="2">
        <f>jun!J65</f>
        <v>0</v>
      </c>
      <c r="G64" s="2">
        <f>jul!K65</f>
        <v>0</v>
      </c>
      <c r="H64" s="2">
        <f>aug!L65</f>
        <v>0</v>
      </c>
      <c r="I64" s="2">
        <f>sep!J65</f>
        <v>0</v>
      </c>
      <c r="J64" s="2">
        <f>okt!H65</f>
        <v>0</v>
      </c>
      <c r="K64" s="2"/>
      <c r="L64" s="2"/>
      <c r="M64" s="2"/>
      <c r="N64" s="2"/>
      <c r="O64" s="37">
        <f t="shared" si="5"/>
        <v>0</v>
      </c>
      <c r="P64" s="45"/>
      <c r="Q64" s="48">
        <f t="shared" si="7"/>
        <v>0</v>
      </c>
      <c r="R64" s="48">
        <f t="shared" si="6"/>
        <v>0</v>
      </c>
      <c r="S64" s="43">
        <f t="shared" si="2"/>
        <v>0</v>
      </c>
      <c r="T64" s="35"/>
      <c r="U64" s="51"/>
      <c r="V64" s="51">
        <f t="shared" si="4"/>
        <v>0</v>
      </c>
      <c r="W64" s="68"/>
    </row>
    <row r="65" spans="1:23" ht="13.5" thickBot="1" x14ac:dyDescent="0.25">
      <c r="A65" s="13" t="s">
        <v>84</v>
      </c>
      <c r="B65" s="2">
        <f>feb!G66</f>
        <v>2</v>
      </c>
      <c r="C65" s="2">
        <f>mrt!K66</f>
        <v>2</v>
      </c>
      <c r="D65" s="2">
        <f>apr!K66</f>
        <v>1</v>
      </c>
      <c r="E65" s="2">
        <f>mei!O66</f>
        <v>4</v>
      </c>
      <c r="F65" s="2">
        <f>jun!J66</f>
        <v>3</v>
      </c>
      <c r="G65" s="2">
        <f>jul!K66</f>
        <v>2</v>
      </c>
      <c r="H65" s="2">
        <f>aug!L66</f>
        <v>0</v>
      </c>
      <c r="I65" s="2">
        <f>sep!J66</f>
        <v>1</v>
      </c>
      <c r="J65" s="2">
        <f>okt!H66</f>
        <v>2</v>
      </c>
      <c r="K65" s="2"/>
      <c r="L65" s="2"/>
      <c r="M65" s="2"/>
      <c r="N65" s="2">
        <v>25</v>
      </c>
      <c r="O65" s="37">
        <f t="shared" si="5"/>
        <v>42</v>
      </c>
      <c r="P65" s="45"/>
      <c r="Q65" s="48">
        <f t="shared" si="7"/>
        <v>13.6</v>
      </c>
      <c r="R65" s="48">
        <f t="shared" si="6"/>
        <v>20</v>
      </c>
      <c r="S65" s="43">
        <f t="shared" si="2"/>
        <v>33.6</v>
      </c>
      <c r="T65" s="35"/>
      <c r="U65" s="51"/>
      <c r="V65" s="95">
        <f t="shared" si="4"/>
        <v>33.6</v>
      </c>
      <c r="W65" s="69">
        <v>25</v>
      </c>
    </row>
    <row r="66" spans="1:23" ht="13.5" thickBot="1" x14ac:dyDescent="0.25">
      <c r="A66" s="13" t="s">
        <v>153</v>
      </c>
      <c r="B66" s="2">
        <f>feb!G67</f>
        <v>1</v>
      </c>
      <c r="C66" s="2">
        <f>mrt!K67</f>
        <v>4</v>
      </c>
      <c r="D66" s="2">
        <f>apr!K67</f>
        <v>0</v>
      </c>
      <c r="E66" s="2">
        <f>mei!O67</f>
        <v>0</v>
      </c>
      <c r="F66" s="2">
        <f>jun!J67</f>
        <v>0</v>
      </c>
      <c r="G66" s="2">
        <f>jul!K67</f>
        <v>0</v>
      </c>
      <c r="H66" s="2">
        <f>aug!L67</f>
        <v>0</v>
      </c>
      <c r="I66" s="2">
        <f>sep!J67</f>
        <v>0</v>
      </c>
      <c r="J66" s="2">
        <f>okt!H67</f>
        <v>0</v>
      </c>
      <c r="K66" s="2"/>
      <c r="L66" s="2"/>
      <c r="M66" s="2">
        <v>5</v>
      </c>
      <c r="N66" s="2"/>
      <c r="O66" s="37">
        <f t="shared" si="5"/>
        <v>10</v>
      </c>
      <c r="P66" s="45"/>
      <c r="Q66" s="48">
        <f t="shared" si="7"/>
        <v>4</v>
      </c>
      <c r="R66" s="48">
        <f t="shared" si="6"/>
        <v>4</v>
      </c>
      <c r="S66" s="43">
        <f t="shared" si="2"/>
        <v>8</v>
      </c>
      <c r="T66" s="35"/>
      <c r="U66" s="51"/>
      <c r="V66" s="51">
        <f t="shared" si="4"/>
        <v>8</v>
      </c>
      <c r="W66" s="68">
        <v>5</v>
      </c>
    </row>
    <row r="67" spans="1:23" ht="13.5" thickBot="1" x14ac:dyDescent="0.25">
      <c r="A67" s="13" t="s">
        <v>127</v>
      </c>
      <c r="B67" s="2">
        <f>feb!G68</f>
        <v>0</v>
      </c>
      <c r="C67" s="2">
        <f>mrt!K68</f>
        <v>0</v>
      </c>
      <c r="D67" s="2">
        <f>apr!K68</f>
        <v>0</v>
      </c>
      <c r="E67" s="2">
        <f>mei!O68</f>
        <v>0</v>
      </c>
      <c r="F67" s="2">
        <f>jun!J68</f>
        <v>0</v>
      </c>
      <c r="G67" s="2">
        <f>jul!K68</f>
        <v>2</v>
      </c>
      <c r="H67" s="2">
        <f>aug!L68</f>
        <v>3</v>
      </c>
      <c r="I67" s="2">
        <f>sep!J68</f>
        <v>0</v>
      </c>
      <c r="J67" s="2">
        <f>okt!H68</f>
        <v>1</v>
      </c>
      <c r="K67" s="2"/>
      <c r="L67" s="2"/>
      <c r="M67" s="2"/>
      <c r="N67" s="2"/>
      <c r="O67" s="37">
        <f t="shared" ref="O67:O98" si="8">SUM(B67:N67)</f>
        <v>6</v>
      </c>
      <c r="P67" s="45"/>
      <c r="Q67" s="48">
        <f t="shared" si="7"/>
        <v>4.8</v>
      </c>
      <c r="R67" s="48">
        <f t="shared" ref="R67:R98" si="9">SUM(K67:N67)*80/100</f>
        <v>0</v>
      </c>
      <c r="S67" s="43">
        <f t="shared" si="2"/>
        <v>4.8</v>
      </c>
      <c r="T67" s="35"/>
      <c r="U67" s="51"/>
      <c r="V67" s="51">
        <f t="shared" si="4"/>
        <v>4.8</v>
      </c>
      <c r="W67" s="68"/>
    </row>
    <row r="68" spans="1:23" ht="13.5" thickBot="1" x14ac:dyDescent="0.25">
      <c r="A68" s="13" t="s">
        <v>68</v>
      </c>
      <c r="B68" s="2">
        <f>feb!G69</f>
        <v>1</v>
      </c>
      <c r="C68" s="2">
        <f>mrt!K69</f>
        <v>2</v>
      </c>
      <c r="D68" s="2">
        <f>apr!K69</f>
        <v>1</v>
      </c>
      <c r="E68" s="2">
        <f>mei!O69</f>
        <v>2</v>
      </c>
      <c r="F68" s="2">
        <f>jun!J69</f>
        <v>1</v>
      </c>
      <c r="G68" s="2">
        <f>jul!K69</f>
        <v>3</v>
      </c>
      <c r="H68" s="2">
        <f>aug!L69</f>
        <v>4</v>
      </c>
      <c r="I68" s="2">
        <f>sep!J69</f>
        <v>0</v>
      </c>
      <c r="J68" s="2">
        <f>okt!H69</f>
        <v>1</v>
      </c>
      <c r="K68" s="2">
        <v>10</v>
      </c>
      <c r="L68" s="2">
        <v>20</v>
      </c>
      <c r="M68" s="2">
        <v>5</v>
      </c>
      <c r="N68" s="2">
        <v>45</v>
      </c>
      <c r="O68" s="37">
        <f t="shared" si="8"/>
        <v>95</v>
      </c>
      <c r="P68" s="45"/>
      <c r="Q68" s="48">
        <f t="shared" ref="Q68:Q99" si="10">(SUM(B68:J68))*80/100 + (P68 * 20/100)</f>
        <v>12</v>
      </c>
      <c r="R68" s="48">
        <f t="shared" si="9"/>
        <v>64</v>
      </c>
      <c r="S68" s="43">
        <f t="shared" si="2"/>
        <v>76</v>
      </c>
      <c r="T68" s="35"/>
      <c r="U68" s="51"/>
      <c r="V68" s="95">
        <f t="shared" ref="V68:V111" si="11">S68 + T68-U68+P68</f>
        <v>76</v>
      </c>
      <c r="W68" s="69">
        <v>80</v>
      </c>
    </row>
    <row r="69" spans="1:23" ht="13.5" thickBot="1" x14ac:dyDescent="0.25">
      <c r="A69" s="13" t="s">
        <v>62</v>
      </c>
      <c r="B69" s="2">
        <f>feb!G70</f>
        <v>2</v>
      </c>
      <c r="C69" s="2">
        <f>mrt!K70</f>
        <v>2</v>
      </c>
      <c r="D69" s="2">
        <f>apr!K70</f>
        <v>2</v>
      </c>
      <c r="E69" s="2">
        <f>mei!O70</f>
        <v>7</v>
      </c>
      <c r="F69" s="2">
        <f>jun!J70</f>
        <v>1</v>
      </c>
      <c r="G69" s="2">
        <f>jul!K70</f>
        <v>4</v>
      </c>
      <c r="H69" s="2">
        <f>aug!L70</f>
        <v>5</v>
      </c>
      <c r="I69" s="2">
        <f>sep!J70</f>
        <v>3</v>
      </c>
      <c r="J69" s="2">
        <f>okt!H70</f>
        <v>2</v>
      </c>
      <c r="K69" s="2"/>
      <c r="L69" s="2"/>
      <c r="M69" s="2"/>
      <c r="N69" s="2">
        <v>25</v>
      </c>
      <c r="O69" s="37">
        <f t="shared" si="8"/>
        <v>53</v>
      </c>
      <c r="P69" s="45"/>
      <c r="Q69" s="48">
        <f t="shared" si="10"/>
        <v>22.4</v>
      </c>
      <c r="R69" s="48">
        <f t="shared" si="9"/>
        <v>20</v>
      </c>
      <c r="S69" s="43">
        <f t="shared" ref="S69:S111" si="12">Q69+R69</f>
        <v>42.4</v>
      </c>
      <c r="T69" s="35"/>
      <c r="U69" s="51"/>
      <c r="V69" s="95">
        <f t="shared" si="11"/>
        <v>42.4</v>
      </c>
      <c r="W69" s="69">
        <v>25</v>
      </c>
    </row>
    <row r="70" spans="1:23" ht="13.5" thickBot="1" x14ac:dyDescent="0.25">
      <c r="A70" s="13" t="s">
        <v>85</v>
      </c>
      <c r="B70" s="2">
        <f>feb!G71</f>
        <v>0</v>
      </c>
      <c r="C70" s="2">
        <f>mrt!K71</f>
        <v>0</v>
      </c>
      <c r="D70" s="2">
        <f>apr!K71</f>
        <v>0</v>
      </c>
      <c r="E70" s="2">
        <f>mei!O71</f>
        <v>0</v>
      </c>
      <c r="F70" s="2">
        <f>jun!J71</f>
        <v>0</v>
      </c>
      <c r="G70" s="2">
        <f>jul!K71</f>
        <v>0</v>
      </c>
      <c r="H70" s="2">
        <f>aug!L71</f>
        <v>0</v>
      </c>
      <c r="I70" s="2">
        <f>sep!J71</f>
        <v>0</v>
      </c>
      <c r="J70" s="2">
        <f>okt!H71</f>
        <v>0</v>
      </c>
      <c r="K70" s="2"/>
      <c r="L70" s="2"/>
      <c r="M70" s="2"/>
      <c r="N70" s="2"/>
      <c r="O70" s="37">
        <f t="shared" si="8"/>
        <v>0</v>
      </c>
      <c r="P70" s="45"/>
      <c r="Q70" s="48">
        <f t="shared" si="10"/>
        <v>0</v>
      </c>
      <c r="R70" s="48">
        <f t="shared" si="9"/>
        <v>0</v>
      </c>
      <c r="S70" s="43">
        <f t="shared" si="12"/>
        <v>0</v>
      </c>
      <c r="T70" s="35"/>
      <c r="U70" s="51"/>
      <c r="V70" s="51">
        <f t="shared" si="11"/>
        <v>0</v>
      </c>
      <c r="W70" s="68"/>
    </row>
    <row r="71" spans="1:23" ht="13.5" thickBot="1" x14ac:dyDescent="0.25">
      <c r="A71" s="13" t="s">
        <v>18</v>
      </c>
      <c r="B71" s="2">
        <f>feb!G72</f>
        <v>0</v>
      </c>
      <c r="C71" s="2">
        <f>mrt!K72</f>
        <v>0</v>
      </c>
      <c r="D71" s="2">
        <f>apr!K72</f>
        <v>0</v>
      </c>
      <c r="E71" s="2">
        <f>mei!O72</f>
        <v>0</v>
      </c>
      <c r="F71" s="2">
        <f>jun!J72</f>
        <v>0</v>
      </c>
      <c r="G71" s="2">
        <f>jul!K72</f>
        <v>0</v>
      </c>
      <c r="H71" s="2">
        <f>aug!L72</f>
        <v>0</v>
      </c>
      <c r="I71" s="2">
        <f>sep!J72</f>
        <v>0</v>
      </c>
      <c r="J71" s="2">
        <f>okt!H72</f>
        <v>0</v>
      </c>
      <c r="K71" s="2"/>
      <c r="L71" s="2"/>
      <c r="M71" s="2"/>
      <c r="N71" s="2">
        <v>15</v>
      </c>
      <c r="O71" s="37">
        <f t="shared" si="8"/>
        <v>15</v>
      </c>
      <c r="P71" s="45"/>
      <c r="Q71" s="48">
        <f t="shared" si="10"/>
        <v>0</v>
      </c>
      <c r="R71" s="48">
        <f t="shared" si="9"/>
        <v>12</v>
      </c>
      <c r="S71" s="43">
        <f t="shared" si="12"/>
        <v>12</v>
      </c>
      <c r="T71" s="35"/>
      <c r="U71" s="51"/>
      <c r="V71" s="95">
        <f t="shared" si="11"/>
        <v>12</v>
      </c>
      <c r="W71" s="69">
        <v>15</v>
      </c>
    </row>
    <row r="72" spans="1:23" ht="13.5" thickBot="1" x14ac:dyDescent="0.25">
      <c r="A72" s="13" t="s">
        <v>60</v>
      </c>
      <c r="B72" s="2">
        <f>feb!G73</f>
        <v>0</v>
      </c>
      <c r="C72" s="2">
        <f>mrt!K73</f>
        <v>0</v>
      </c>
      <c r="D72" s="2">
        <f>apr!K73</f>
        <v>2</v>
      </c>
      <c r="E72" s="2">
        <f>mei!O73</f>
        <v>0</v>
      </c>
      <c r="F72" s="2">
        <f>jun!J73</f>
        <v>1</v>
      </c>
      <c r="G72" s="2">
        <f>jul!K73</f>
        <v>0</v>
      </c>
      <c r="H72" s="2">
        <f>aug!L73</f>
        <v>3</v>
      </c>
      <c r="I72" s="2">
        <f>sep!J73</f>
        <v>1</v>
      </c>
      <c r="J72" s="2">
        <f>okt!H73</f>
        <v>0</v>
      </c>
      <c r="K72" s="2"/>
      <c r="L72" s="2"/>
      <c r="M72" s="2"/>
      <c r="N72" s="2"/>
      <c r="O72" s="37">
        <f t="shared" si="8"/>
        <v>7</v>
      </c>
      <c r="P72" s="45"/>
      <c r="Q72" s="48">
        <f t="shared" si="10"/>
        <v>5.6</v>
      </c>
      <c r="R72" s="48">
        <f t="shared" si="9"/>
        <v>0</v>
      </c>
      <c r="S72" s="43">
        <f t="shared" si="12"/>
        <v>5.6</v>
      </c>
      <c r="T72" s="35"/>
      <c r="U72" s="51"/>
      <c r="V72" s="51">
        <f t="shared" si="11"/>
        <v>5.6</v>
      </c>
      <c r="W72" s="68"/>
    </row>
    <row r="73" spans="1:23" ht="13.5" thickBot="1" x14ac:dyDescent="0.25">
      <c r="A73" s="13" t="s">
        <v>74</v>
      </c>
      <c r="B73" s="2">
        <f>feb!G74</f>
        <v>0</v>
      </c>
      <c r="C73" s="2">
        <f>mrt!K74</f>
        <v>0</v>
      </c>
      <c r="D73" s="2">
        <f>apr!K74</f>
        <v>0</v>
      </c>
      <c r="E73" s="2">
        <f>mei!O74</f>
        <v>1</v>
      </c>
      <c r="F73" s="2">
        <f>jun!J74</f>
        <v>1</v>
      </c>
      <c r="G73" s="2">
        <f>jul!K74</f>
        <v>0</v>
      </c>
      <c r="H73" s="2">
        <f>aug!L74</f>
        <v>0</v>
      </c>
      <c r="I73" s="2">
        <f>sep!J74</f>
        <v>0</v>
      </c>
      <c r="J73" s="2">
        <f>okt!H74</f>
        <v>0</v>
      </c>
      <c r="K73" s="2"/>
      <c r="L73" s="2"/>
      <c r="M73" s="2"/>
      <c r="N73" s="2"/>
      <c r="O73" s="37">
        <f t="shared" si="8"/>
        <v>2</v>
      </c>
      <c r="P73" s="45"/>
      <c r="Q73" s="48">
        <f t="shared" si="10"/>
        <v>1.6</v>
      </c>
      <c r="R73" s="48">
        <f t="shared" si="9"/>
        <v>0</v>
      </c>
      <c r="S73" s="43">
        <f t="shared" si="12"/>
        <v>1.6</v>
      </c>
      <c r="T73" s="35"/>
      <c r="U73" s="51"/>
      <c r="V73" s="51">
        <f t="shared" si="11"/>
        <v>1.6</v>
      </c>
      <c r="W73" s="68"/>
    </row>
    <row r="74" spans="1:23" ht="13.5" thickBot="1" x14ac:dyDescent="0.25">
      <c r="A74" s="13" t="s">
        <v>88</v>
      </c>
      <c r="B74" s="2">
        <f>feb!G75</f>
        <v>0</v>
      </c>
      <c r="C74" s="2">
        <f>mrt!K75</f>
        <v>1</v>
      </c>
      <c r="D74" s="2">
        <f>apr!K75</f>
        <v>3</v>
      </c>
      <c r="E74" s="2">
        <f>mei!O75</f>
        <v>3</v>
      </c>
      <c r="F74" s="2">
        <f>jun!J75</f>
        <v>0</v>
      </c>
      <c r="G74" s="2">
        <f>jul!K75</f>
        <v>2</v>
      </c>
      <c r="H74" s="2">
        <f>aug!L75</f>
        <v>5</v>
      </c>
      <c r="I74" s="2">
        <f>sep!J75</f>
        <v>2</v>
      </c>
      <c r="J74" s="2">
        <f>okt!H75</f>
        <v>0</v>
      </c>
      <c r="K74" s="2"/>
      <c r="L74" s="2"/>
      <c r="M74" s="2">
        <v>5</v>
      </c>
      <c r="N74" s="2"/>
      <c r="O74" s="37">
        <f t="shared" si="8"/>
        <v>21</v>
      </c>
      <c r="P74" s="45"/>
      <c r="Q74" s="48">
        <f t="shared" si="10"/>
        <v>12.8</v>
      </c>
      <c r="R74" s="48">
        <f t="shared" si="9"/>
        <v>4</v>
      </c>
      <c r="S74" s="43">
        <f t="shared" si="12"/>
        <v>16.8</v>
      </c>
      <c r="T74" s="35">
        <v>12.5</v>
      </c>
      <c r="U74" s="51"/>
      <c r="V74" s="51">
        <f t="shared" si="11"/>
        <v>29.3</v>
      </c>
      <c r="W74" s="68">
        <v>5</v>
      </c>
    </row>
    <row r="75" spans="1:23" ht="13.5" thickBot="1" x14ac:dyDescent="0.25">
      <c r="A75" s="13" t="s">
        <v>19</v>
      </c>
      <c r="B75" s="2">
        <f>feb!G76</f>
        <v>0</v>
      </c>
      <c r="C75" s="2">
        <f>mrt!K76</f>
        <v>2</v>
      </c>
      <c r="D75" s="2">
        <f>apr!K76</f>
        <v>3</v>
      </c>
      <c r="E75" s="2">
        <f>mei!O76</f>
        <v>5</v>
      </c>
      <c r="F75" s="2">
        <f>jun!J76</f>
        <v>1</v>
      </c>
      <c r="G75" s="2">
        <f>jul!K76</f>
        <v>4</v>
      </c>
      <c r="H75" s="2">
        <f>aug!L76</f>
        <v>6</v>
      </c>
      <c r="I75" s="2">
        <f>sep!J76</f>
        <v>2</v>
      </c>
      <c r="J75" s="2">
        <f>okt!H76</f>
        <v>3</v>
      </c>
      <c r="K75" s="2">
        <v>20</v>
      </c>
      <c r="L75" s="2">
        <v>40</v>
      </c>
      <c r="M75" s="2"/>
      <c r="N75" s="2">
        <v>40</v>
      </c>
      <c r="O75" s="37">
        <f t="shared" si="8"/>
        <v>126</v>
      </c>
      <c r="P75" s="45"/>
      <c r="Q75" s="48">
        <f t="shared" si="10"/>
        <v>20.8</v>
      </c>
      <c r="R75" s="48">
        <f t="shared" si="9"/>
        <v>80</v>
      </c>
      <c r="S75" s="43">
        <f t="shared" si="12"/>
        <v>100.8</v>
      </c>
      <c r="T75" s="35"/>
      <c r="U75" s="51"/>
      <c r="V75" s="95">
        <f t="shared" si="11"/>
        <v>100.8</v>
      </c>
      <c r="W75" s="69">
        <v>100</v>
      </c>
    </row>
    <row r="76" spans="1:23" ht="13.5" thickBot="1" x14ac:dyDescent="0.25">
      <c r="A76" s="13" t="s">
        <v>52</v>
      </c>
      <c r="B76" s="2">
        <f>feb!G77</f>
        <v>0</v>
      </c>
      <c r="C76" s="2">
        <f>mrt!K77</f>
        <v>0</v>
      </c>
      <c r="D76" s="2">
        <f>apr!K77</f>
        <v>0</v>
      </c>
      <c r="E76" s="2">
        <f>mei!O77</f>
        <v>0</v>
      </c>
      <c r="F76" s="2">
        <f>jun!J77</f>
        <v>0</v>
      </c>
      <c r="G76" s="2">
        <f>jul!K77</f>
        <v>0</v>
      </c>
      <c r="H76" s="2">
        <f>aug!L77</f>
        <v>0</v>
      </c>
      <c r="I76" s="2">
        <f>sep!J77</f>
        <v>0</v>
      </c>
      <c r="J76" s="2">
        <f>okt!H77</f>
        <v>0</v>
      </c>
      <c r="K76" s="2"/>
      <c r="L76" s="2"/>
      <c r="M76" s="2"/>
      <c r="N76" s="2">
        <v>20</v>
      </c>
      <c r="O76" s="37">
        <f t="shared" si="8"/>
        <v>20</v>
      </c>
      <c r="P76" s="45"/>
      <c r="Q76" s="48">
        <f t="shared" si="10"/>
        <v>0</v>
      </c>
      <c r="R76" s="48">
        <f t="shared" si="9"/>
        <v>16</v>
      </c>
      <c r="S76" s="43">
        <f t="shared" si="12"/>
        <v>16</v>
      </c>
      <c r="T76" s="35">
        <v>25.1</v>
      </c>
      <c r="U76" s="51"/>
      <c r="V76" s="95">
        <f t="shared" si="11"/>
        <v>41.1</v>
      </c>
      <c r="W76" s="69">
        <v>20</v>
      </c>
    </row>
    <row r="77" spans="1:23" ht="13.5" thickBot="1" x14ac:dyDescent="0.25">
      <c r="A77" s="13" t="s">
        <v>57</v>
      </c>
      <c r="B77" s="2">
        <f>feb!G78</f>
        <v>2</v>
      </c>
      <c r="C77" s="2">
        <f>mrt!K78</f>
        <v>5</v>
      </c>
      <c r="D77" s="2">
        <f>apr!K78</f>
        <v>5</v>
      </c>
      <c r="E77" s="2">
        <f>mei!O78</f>
        <v>8</v>
      </c>
      <c r="F77" s="2">
        <f>jun!J78</f>
        <v>4</v>
      </c>
      <c r="G77" s="2">
        <f>jul!K78</f>
        <v>5</v>
      </c>
      <c r="H77" s="2">
        <f>aug!L78</f>
        <v>6</v>
      </c>
      <c r="I77" s="2">
        <f>sep!J78</f>
        <v>4</v>
      </c>
      <c r="J77" s="2">
        <f>okt!H78</f>
        <v>3</v>
      </c>
      <c r="K77" s="2">
        <v>20</v>
      </c>
      <c r="L77" s="2"/>
      <c r="M77" s="2">
        <v>5</v>
      </c>
      <c r="N77" s="2">
        <v>25</v>
      </c>
      <c r="O77" s="37">
        <f t="shared" si="8"/>
        <v>92</v>
      </c>
      <c r="P77" s="45">
        <v>50</v>
      </c>
      <c r="Q77" s="48">
        <f t="shared" si="10"/>
        <v>43.6</v>
      </c>
      <c r="R77" s="48">
        <f t="shared" si="9"/>
        <v>40</v>
      </c>
      <c r="S77" s="43">
        <f t="shared" si="12"/>
        <v>83.6</v>
      </c>
      <c r="T77" s="35">
        <v>0.4</v>
      </c>
      <c r="U77" s="51"/>
      <c r="V77" s="95">
        <f t="shared" si="11"/>
        <v>134</v>
      </c>
      <c r="W77" s="69">
        <v>50</v>
      </c>
    </row>
    <row r="78" spans="1:23" ht="13.5" thickBot="1" x14ac:dyDescent="0.25">
      <c r="A78" s="13" t="s">
        <v>102</v>
      </c>
      <c r="B78" s="2">
        <f>feb!G79</f>
        <v>2</v>
      </c>
      <c r="C78" s="2">
        <f>mrt!K79</f>
        <v>3</v>
      </c>
      <c r="D78" s="2">
        <f>apr!K79</f>
        <v>2</v>
      </c>
      <c r="E78" s="2">
        <f>mei!O79</f>
        <v>4</v>
      </c>
      <c r="F78" s="2">
        <f>jun!J79</f>
        <v>2</v>
      </c>
      <c r="G78" s="2">
        <f>jul!K79</f>
        <v>2</v>
      </c>
      <c r="H78" s="2">
        <f>aug!L79</f>
        <v>5</v>
      </c>
      <c r="I78" s="2">
        <f>sep!J79</f>
        <v>2</v>
      </c>
      <c r="J78" s="2">
        <f>okt!H79</f>
        <v>0</v>
      </c>
      <c r="K78" s="2"/>
      <c r="L78" s="2"/>
      <c r="M78" s="2"/>
      <c r="N78" s="2"/>
      <c r="O78" s="37">
        <f t="shared" si="8"/>
        <v>22</v>
      </c>
      <c r="P78" s="45"/>
      <c r="Q78" s="48">
        <f t="shared" si="10"/>
        <v>17.600000000000001</v>
      </c>
      <c r="R78" s="48">
        <f t="shared" si="9"/>
        <v>0</v>
      </c>
      <c r="S78" s="43">
        <f t="shared" si="12"/>
        <v>17.600000000000001</v>
      </c>
      <c r="T78" s="35"/>
      <c r="U78" s="51"/>
      <c r="V78" s="51">
        <f t="shared" si="11"/>
        <v>17.600000000000001</v>
      </c>
      <c r="W78" s="68"/>
    </row>
    <row r="79" spans="1:23" ht="13.5" thickBot="1" x14ac:dyDescent="0.25">
      <c r="A79" s="13" t="s">
        <v>20</v>
      </c>
      <c r="B79" s="2">
        <f>feb!G80</f>
        <v>1</v>
      </c>
      <c r="C79" s="2">
        <f>mrt!K80</f>
        <v>5</v>
      </c>
      <c r="D79" s="2">
        <f>apr!K80</f>
        <v>5</v>
      </c>
      <c r="E79" s="2">
        <f>mei!O80</f>
        <v>7</v>
      </c>
      <c r="F79" s="2">
        <f>jun!J80</f>
        <v>4</v>
      </c>
      <c r="G79" s="2">
        <f>jul!K80</f>
        <v>4</v>
      </c>
      <c r="H79" s="2">
        <f>aug!L80</f>
        <v>1</v>
      </c>
      <c r="I79" s="2">
        <f>sep!J80</f>
        <v>2</v>
      </c>
      <c r="J79" s="2">
        <f>okt!H80</f>
        <v>3</v>
      </c>
      <c r="K79" s="2"/>
      <c r="L79" s="2"/>
      <c r="M79" s="2"/>
      <c r="N79" s="2">
        <v>20</v>
      </c>
      <c r="O79" s="37">
        <f t="shared" si="8"/>
        <v>52</v>
      </c>
      <c r="P79" s="45"/>
      <c r="Q79" s="48">
        <f t="shared" si="10"/>
        <v>25.6</v>
      </c>
      <c r="R79" s="48">
        <f t="shared" si="9"/>
        <v>16</v>
      </c>
      <c r="S79" s="43">
        <f t="shared" si="12"/>
        <v>41.6</v>
      </c>
      <c r="T79" s="35"/>
      <c r="U79" s="51"/>
      <c r="V79" s="95">
        <f t="shared" si="11"/>
        <v>41.6</v>
      </c>
      <c r="W79" s="69">
        <v>20</v>
      </c>
    </row>
    <row r="80" spans="1:23" ht="13.5" thickBot="1" x14ac:dyDescent="0.25">
      <c r="A80" s="13" t="s">
        <v>56</v>
      </c>
      <c r="B80" s="2">
        <f>feb!G81</f>
        <v>1</v>
      </c>
      <c r="C80" s="2">
        <f>mrt!K81</f>
        <v>1</v>
      </c>
      <c r="D80" s="2">
        <f>apr!K81</f>
        <v>4</v>
      </c>
      <c r="E80" s="2">
        <f>mei!O81</f>
        <v>4</v>
      </c>
      <c r="F80" s="2">
        <f>jun!J81</f>
        <v>4</v>
      </c>
      <c r="G80" s="2">
        <f>jul!K81</f>
        <v>2</v>
      </c>
      <c r="H80" s="2">
        <f>aug!L81</f>
        <v>0</v>
      </c>
      <c r="I80" s="2">
        <f>sep!J81</f>
        <v>0</v>
      </c>
      <c r="J80" s="2">
        <f>okt!H81</f>
        <v>0</v>
      </c>
      <c r="K80" s="2"/>
      <c r="L80" s="2"/>
      <c r="M80" s="2">
        <v>5</v>
      </c>
      <c r="N80" s="2">
        <v>25</v>
      </c>
      <c r="O80" s="37">
        <f t="shared" si="8"/>
        <v>46</v>
      </c>
      <c r="P80" s="45"/>
      <c r="Q80" s="48">
        <f t="shared" si="10"/>
        <v>12.8</v>
      </c>
      <c r="R80" s="48">
        <f t="shared" si="9"/>
        <v>24</v>
      </c>
      <c r="S80" s="43">
        <f t="shared" si="12"/>
        <v>36.799999999999997</v>
      </c>
      <c r="T80" s="35">
        <v>20.6</v>
      </c>
      <c r="U80" s="51"/>
      <c r="V80" s="95">
        <f t="shared" si="11"/>
        <v>57.4</v>
      </c>
      <c r="W80" s="69">
        <v>30</v>
      </c>
    </row>
    <row r="81" spans="1:23" ht="13.5" thickBot="1" x14ac:dyDescent="0.25">
      <c r="A81" s="13" t="s">
        <v>21</v>
      </c>
      <c r="B81" s="2">
        <f>feb!G82</f>
        <v>0</v>
      </c>
      <c r="C81" s="2">
        <f>mrt!K82</f>
        <v>0</v>
      </c>
      <c r="D81" s="2">
        <f>apr!K82</f>
        <v>0</v>
      </c>
      <c r="E81" s="2">
        <f>mei!O82</f>
        <v>0</v>
      </c>
      <c r="F81" s="2">
        <f>jun!J82</f>
        <v>0</v>
      </c>
      <c r="G81" s="2">
        <f>jul!K82</f>
        <v>0</v>
      </c>
      <c r="H81" s="2">
        <f>aug!L82</f>
        <v>0</v>
      </c>
      <c r="I81" s="2">
        <f>sep!J82</f>
        <v>0</v>
      </c>
      <c r="J81" s="2">
        <f>okt!H82</f>
        <v>0</v>
      </c>
      <c r="K81" s="2"/>
      <c r="L81" s="2"/>
      <c r="M81" s="2"/>
      <c r="N81" s="2"/>
      <c r="O81" s="37">
        <f t="shared" si="8"/>
        <v>0</v>
      </c>
      <c r="P81" s="45"/>
      <c r="Q81" s="48">
        <f t="shared" si="10"/>
        <v>0</v>
      </c>
      <c r="R81" s="48">
        <f t="shared" si="9"/>
        <v>0</v>
      </c>
      <c r="S81" s="43">
        <f t="shared" si="12"/>
        <v>0</v>
      </c>
      <c r="T81" s="35"/>
      <c r="U81" s="51"/>
      <c r="V81" s="51">
        <f t="shared" si="11"/>
        <v>0</v>
      </c>
      <c r="W81" s="68"/>
    </row>
    <row r="82" spans="1:23" ht="13.5" thickBot="1" x14ac:dyDescent="0.25">
      <c r="A82" s="13" t="s">
        <v>65</v>
      </c>
      <c r="B82" s="2">
        <f>feb!G83</f>
        <v>1</v>
      </c>
      <c r="C82" s="2">
        <f>mrt!K83</f>
        <v>2</v>
      </c>
      <c r="D82" s="2">
        <f>apr!K83</f>
        <v>5</v>
      </c>
      <c r="E82" s="2">
        <f>mei!O83</f>
        <v>3</v>
      </c>
      <c r="F82" s="2">
        <f>jun!J83</f>
        <v>1</v>
      </c>
      <c r="G82" s="2">
        <f>jul!K83</f>
        <v>1</v>
      </c>
      <c r="H82" s="2">
        <f>aug!L83</f>
        <v>4</v>
      </c>
      <c r="I82" s="2">
        <f>sep!J83</f>
        <v>2</v>
      </c>
      <c r="J82" s="2">
        <f>okt!H83</f>
        <v>3</v>
      </c>
      <c r="K82" s="2"/>
      <c r="L82" s="2"/>
      <c r="M82" s="2"/>
      <c r="N82" s="2"/>
      <c r="O82" s="37">
        <f t="shared" si="8"/>
        <v>22</v>
      </c>
      <c r="P82" s="45"/>
      <c r="Q82" s="48">
        <f t="shared" si="10"/>
        <v>17.600000000000001</v>
      </c>
      <c r="R82" s="48">
        <f t="shared" si="9"/>
        <v>0</v>
      </c>
      <c r="S82" s="43">
        <f t="shared" si="12"/>
        <v>17.600000000000001</v>
      </c>
      <c r="T82" s="35"/>
      <c r="U82" s="51"/>
      <c r="V82" s="51">
        <f t="shared" si="11"/>
        <v>17.600000000000001</v>
      </c>
      <c r="W82" s="68"/>
    </row>
    <row r="83" spans="1:23" ht="13.5" thickBot="1" x14ac:dyDescent="0.25">
      <c r="A83" s="13" t="s">
        <v>124</v>
      </c>
      <c r="B83" s="2">
        <f>feb!G84</f>
        <v>2</v>
      </c>
      <c r="C83" s="2">
        <f>mrt!K84</f>
        <v>2</v>
      </c>
      <c r="D83" s="2">
        <f>apr!K84</f>
        <v>4</v>
      </c>
      <c r="E83" s="2">
        <f>mei!O84</f>
        <v>5</v>
      </c>
      <c r="F83" s="2">
        <f>jun!J84</f>
        <v>3</v>
      </c>
      <c r="G83" s="2">
        <f>jul!K84</f>
        <v>3</v>
      </c>
      <c r="H83" s="2">
        <f>aug!L84</f>
        <v>5</v>
      </c>
      <c r="I83" s="2">
        <f>sep!J84</f>
        <v>3</v>
      </c>
      <c r="J83" s="2">
        <f>okt!H84</f>
        <v>3</v>
      </c>
      <c r="K83" s="2"/>
      <c r="L83" s="2"/>
      <c r="M83" s="2">
        <v>5</v>
      </c>
      <c r="N83" s="2">
        <v>25</v>
      </c>
      <c r="O83" s="37">
        <f t="shared" si="8"/>
        <v>60</v>
      </c>
      <c r="P83" s="45"/>
      <c r="Q83" s="48">
        <f t="shared" si="10"/>
        <v>24</v>
      </c>
      <c r="R83" s="48">
        <f t="shared" si="9"/>
        <v>24</v>
      </c>
      <c r="S83" s="43">
        <f t="shared" si="12"/>
        <v>48</v>
      </c>
      <c r="T83" s="35"/>
      <c r="U83" s="51"/>
      <c r="V83" s="95">
        <f t="shared" si="11"/>
        <v>48</v>
      </c>
      <c r="W83" s="69">
        <v>30</v>
      </c>
    </row>
    <row r="84" spans="1:23" ht="13.5" thickBot="1" x14ac:dyDescent="0.25">
      <c r="A84" s="13" t="s">
        <v>66</v>
      </c>
      <c r="B84" s="2">
        <f>feb!G85</f>
        <v>0</v>
      </c>
      <c r="C84" s="2">
        <f>mrt!K85</f>
        <v>0</v>
      </c>
      <c r="D84" s="2">
        <f>apr!K85</f>
        <v>0</v>
      </c>
      <c r="E84" s="2">
        <f>mei!O85</f>
        <v>0</v>
      </c>
      <c r="F84" s="2">
        <f>jun!J85</f>
        <v>0</v>
      </c>
      <c r="G84" s="2">
        <f>jul!K85</f>
        <v>0</v>
      </c>
      <c r="H84" s="2">
        <f>aug!L85</f>
        <v>0</v>
      </c>
      <c r="I84" s="2">
        <f>sep!J85</f>
        <v>0</v>
      </c>
      <c r="J84" s="2">
        <f>okt!H85</f>
        <v>0</v>
      </c>
      <c r="K84" s="2"/>
      <c r="L84" s="2"/>
      <c r="M84" s="2"/>
      <c r="N84" s="2">
        <v>20</v>
      </c>
      <c r="O84" s="37">
        <f t="shared" si="8"/>
        <v>20</v>
      </c>
      <c r="P84" s="45"/>
      <c r="Q84" s="48">
        <f t="shared" si="10"/>
        <v>0</v>
      </c>
      <c r="R84" s="48">
        <f t="shared" si="9"/>
        <v>16</v>
      </c>
      <c r="S84" s="43">
        <f t="shared" si="12"/>
        <v>16</v>
      </c>
      <c r="T84" s="63">
        <v>-15</v>
      </c>
      <c r="U84" s="51"/>
      <c r="V84" s="95">
        <f t="shared" si="11"/>
        <v>1</v>
      </c>
      <c r="W84" s="69">
        <v>20</v>
      </c>
    </row>
    <row r="85" spans="1:23" ht="13.5" thickBot="1" x14ac:dyDescent="0.25">
      <c r="A85" s="13" t="s">
        <v>22</v>
      </c>
      <c r="B85" s="2">
        <f>feb!G86</f>
        <v>0</v>
      </c>
      <c r="C85" s="2">
        <f>mrt!K86</f>
        <v>0</v>
      </c>
      <c r="D85" s="2">
        <f>apr!K86</f>
        <v>0</v>
      </c>
      <c r="E85" s="2">
        <f>mei!O86</f>
        <v>3</v>
      </c>
      <c r="F85" s="2">
        <f>jun!J86</f>
        <v>1</v>
      </c>
      <c r="G85" s="2">
        <f>jul!K86</f>
        <v>0</v>
      </c>
      <c r="H85" s="2">
        <f>aug!L86</f>
        <v>2</v>
      </c>
      <c r="I85" s="2">
        <f>sep!J86</f>
        <v>0</v>
      </c>
      <c r="J85" s="2">
        <f>okt!H86</f>
        <v>0</v>
      </c>
      <c r="K85" s="2"/>
      <c r="L85" s="2"/>
      <c r="M85" s="2"/>
      <c r="N85" s="2">
        <v>20</v>
      </c>
      <c r="O85" s="37">
        <f t="shared" si="8"/>
        <v>26</v>
      </c>
      <c r="P85" s="45"/>
      <c r="Q85" s="48">
        <f t="shared" si="10"/>
        <v>4.8</v>
      </c>
      <c r="R85" s="48">
        <f t="shared" si="9"/>
        <v>16</v>
      </c>
      <c r="S85" s="43">
        <f t="shared" si="12"/>
        <v>20.8</v>
      </c>
      <c r="T85" s="35"/>
      <c r="U85" s="51"/>
      <c r="V85" s="95">
        <f t="shared" si="11"/>
        <v>20.8</v>
      </c>
      <c r="W85" s="69">
        <v>20</v>
      </c>
    </row>
    <row r="86" spans="1:23" ht="13.5" thickBot="1" x14ac:dyDescent="0.25">
      <c r="A86" s="13" t="s">
        <v>97</v>
      </c>
      <c r="B86" s="2">
        <f>feb!G87</f>
        <v>2</v>
      </c>
      <c r="C86" s="2">
        <f>mrt!K87</f>
        <v>5</v>
      </c>
      <c r="D86" s="2">
        <f>apr!K87</f>
        <v>4</v>
      </c>
      <c r="E86" s="2">
        <f>mei!O87</f>
        <v>3</v>
      </c>
      <c r="F86" s="2">
        <f>jun!J87</f>
        <v>3</v>
      </c>
      <c r="G86" s="2">
        <f>jul!K87</f>
        <v>4</v>
      </c>
      <c r="H86" s="2">
        <f>aug!L87</f>
        <v>3</v>
      </c>
      <c r="I86" s="2">
        <f>sep!J87</f>
        <v>1</v>
      </c>
      <c r="J86" s="2">
        <f>okt!H87</f>
        <v>0</v>
      </c>
      <c r="K86" s="2"/>
      <c r="L86" s="2"/>
      <c r="M86" s="2"/>
      <c r="N86" s="2">
        <v>15</v>
      </c>
      <c r="O86" s="37">
        <f t="shared" si="8"/>
        <v>40</v>
      </c>
      <c r="P86" s="45"/>
      <c r="Q86" s="48">
        <f t="shared" si="10"/>
        <v>20</v>
      </c>
      <c r="R86" s="48">
        <f t="shared" si="9"/>
        <v>12</v>
      </c>
      <c r="S86" s="43">
        <f t="shared" si="12"/>
        <v>32</v>
      </c>
      <c r="T86" s="35">
        <v>15</v>
      </c>
      <c r="U86" s="51"/>
      <c r="V86" s="95">
        <f t="shared" si="11"/>
        <v>47</v>
      </c>
      <c r="W86" s="69">
        <v>15</v>
      </c>
    </row>
    <row r="87" spans="1:23" ht="13.5" thickBot="1" x14ac:dyDescent="0.25">
      <c r="A87" s="13" t="s">
        <v>23</v>
      </c>
      <c r="B87" s="2">
        <f>feb!G88</f>
        <v>2</v>
      </c>
      <c r="C87" s="2">
        <f>mrt!K88</f>
        <v>5</v>
      </c>
      <c r="D87" s="2">
        <f>apr!K88</f>
        <v>5</v>
      </c>
      <c r="E87" s="2">
        <f>mei!O88</f>
        <v>4</v>
      </c>
      <c r="F87" s="2">
        <f>jun!J88</f>
        <v>4</v>
      </c>
      <c r="G87" s="2">
        <f>jul!K88</f>
        <v>4</v>
      </c>
      <c r="H87" s="2">
        <f>aug!L88</f>
        <v>4</v>
      </c>
      <c r="I87" s="2">
        <f>sep!J88</f>
        <v>1</v>
      </c>
      <c r="J87" s="2">
        <f>okt!H88</f>
        <v>0</v>
      </c>
      <c r="K87" s="2"/>
      <c r="L87" s="2"/>
      <c r="M87" s="2"/>
      <c r="N87" s="2"/>
      <c r="O87" s="37">
        <f t="shared" si="8"/>
        <v>29</v>
      </c>
      <c r="P87" s="45"/>
      <c r="Q87" s="48">
        <f t="shared" si="10"/>
        <v>23.2</v>
      </c>
      <c r="R87" s="48">
        <f t="shared" si="9"/>
        <v>0</v>
      </c>
      <c r="S87" s="43">
        <f t="shared" si="12"/>
        <v>23.2</v>
      </c>
      <c r="T87" s="35"/>
      <c r="U87" s="51"/>
      <c r="V87" s="51">
        <f t="shared" si="11"/>
        <v>23.2</v>
      </c>
      <c r="W87" s="68"/>
    </row>
    <row r="88" spans="1:23" ht="13.5" thickBot="1" x14ac:dyDescent="0.25">
      <c r="A88" s="13" t="s">
        <v>24</v>
      </c>
      <c r="B88" s="2">
        <f>feb!G89</f>
        <v>1</v>
      </c>
      <c r="C88" s="2">
        <f>mrt!K89</f>
        <v>3</v>
      </c>
      <c r="D88" s="2">
        <f>apr!K89</f>
        <v>3</v>
      </c>
      <c r="E88" s="2">
        <f>mei!O89</f>
        <v>4</v>
      </c>
      <c r="F88" s="2">
        <f>jun!J89</f>
        <v>4</v>
      </c>
      <c r="G88" s="2">
        <f>jul!K89</f>
        <v>3</v>
      </c>
      <c r="H88" s="2">
        <f>aug!L89</f>
        <v>3</v>
      </c>
      <c r="I88" s="2">
        <f>sep!J89</f>
        <v>2</v>
      </c>
      <c r="J88" s="2">
        <f>okt!H89</f>
        <v>2</v>
      </c>
      <c r="K88" s="2"/>
      <c r="L88" s="2"/>
      <c r="M88" s="2">
        <v>5</v>
      </c>
      <c r="N88" s="2">
        <v>10</v>
      </c>
      <c r="O88" s="37">
        <f t="shared" si="8"/>
        <v>40</v>
      </c>
      <c r="P88" s="45"/>
      <c r="Q88" s="48">
        <f t="shared" si="10"/>
        <v>20</v>
      </c>
      <c r="R88" s="48">
        <f t="shared" si="9"/>
        <v>12</v>
      </c>
      <c r="S88" s="43">
        <f t="shared" si="12"/>
        <v>32</v>
      </c>
      <c r="T88" s="35"/>
      <c r="U88" s="51"/>
      <c r="V88" s="95">
        <f t="shared" si="11"/>
        <v>32</v>
      </c>
      <c r="W88" s="69">
        <v>15</v>
      </c>
    </row>
    <row r="89" spans="1:23" ht="13.5" thickBot="1" x14ac:dyDescent="0.25">
      <c r="A89" s="13" t="s">
        <v>142</v>
      </c>
      <c r="B89" s="2">
        <f>feb!G90</f>
        <v>1</v>
      </c>
      <c r="C89" s="2">
        <f>mrt!K90</f>
        <v>2</v>
      </c>
      <c r="D89" s="2">
        <f>apr!K90</f>
        <v>3</v>
      </c>
      <c r="E89" s="2">
        <f>mei!O90</f>
        <v>6</v>
      </c>
      <c r="F89" s="2">
        <f>jun!J90</f>
        <v>2</v>
      </c>
      <c r="G89" s="2">
        <f>jul!K90</f>
        <v>0</v>
      </c>
      <c r="H89" s="2">
        <f>aug!L90</f>
        <v>3</v>
      </c>
      <c r="I89" s="2">
        <f>sep!J90</f>
        <v>2</v>
      </c>
      <c r="J89" s="2">
        <f>okt!H90</f>
        <v>2</v>
      </c>
      <c r="K89" s="2"/>
      <c r="L89" s="2">
        <v>40</v>
      </c>
      <c r="M89" s="2"/>
      <c r="N89" s="2"/>
      <c r="O89" s="37">
        <f t="shared" si="8"/>
        <v>61</v>
      </c>
      <c r="P89" s="45"/>
      <c r="Q89" s="48">
        <f t="shared" si="10"/>
        <v>16.8</v>
      </c>
      <c r="R89" s="48">
        <f t="shared" si="9"/>
        <v>32</v>
      </c>
      <c r="S89" s="43">
        <f t="shared" si="12"/>
        <v>48.8</v>
      </c>
      <c r="T89" s="35"/>
      <c r="U89" s="51"/>
      <c r="V89" s="95">
        <f t="shared" si="11"/>
        <v>48.8</v>
      </c>
      <c r="W89" s="69">
        <v>40</v>
      </c>
    </row>
    <row r="90" spans="1:23" ht="13.5" thickBot="1" x14ac:dyDescent="0.25">
      <c r="A90" s="13" t="s">
        <v>159</v>
      </c>
      <c r="B90" s="2">
        <f>feb!G91</f>
        <v>0</v>
      </c>
      <c r="C90" s="2">
        <f>mrt!K91</f>
        <v>0</v>
      </c>
      <c r="D90" s="2">
        <f>apr!K91</f>
        <v>1</v>
      </c>
      <c r="E90" s="2">
        <f>mei!O91</f>
        <v>2</v>
      </c>
      <c r="F90" s="2">
        <f>jun!J91</f>
        <v>2</v>
      </c>
      <c r="G90" s="2">
        <f>jul!K91</f>
        <v>2</v>
      </c>
      <c r="H90" s="2">
        <f>aug!L91</f>
        <v>2</v>
      </c>
      <c r="I90" s="2">
        <f>sep!J91</f>
        <v>1</v>
      </c>
      <c r="J90" s="2">
        <f>okt!H91</f>
        <v>2</v>
      </c>
      <c r="K90" s="2"/>
      <c r="L90" s="2"/>
      <c r="M90" s="2"/>
      <c r="N90" s="2"/>
      <c r="O90" s="37">
        <f t="shared" si="8"/>
        <v>12</v>
      </c>
      <c r="P90" s="45"/>
      <c r="Q90" s="48">
        <f t="shared" si="10"/>
        <v>9.6</v>
      </c>
      <c r="R90" s="48">
        <f t="shared" si="9"/>
        <v>0</v>
      </c>
      <c r="S90" s="43">
        <f t="shared" ref="S90" si="13">Q90+R90</f>
        <v>9.6</v>
      </c>
      <c r="T90" s="35"/>
      <c r="U90" s="51"/>
      <c r="V90" s="51">
        <f t="shared" si="11"/>
        <v>9.6</v>
      </c>
      <c r="W90" s="68"/>
    </row>
    <row r="91" spans="1:23" ht="13.5" thickBot="1" x14ac:dyDescent="0.25">
      <c r="A91" s="13" t="s">
        <v>70</v>
      </c>
      <c r="B91" s="2">
        <f>feb!G92</f>
        <v>0</v>
      </c>
      <c r="C91" s="2">
        <f>mrt!K92</f>
        <v>0</v>
      </c>
      <c r="D91" s="2">
        <f>apr!K92</f>
        <v>0</v>
      </c>
      <c r="E91" s="2">
        <f>mei!O92</f>
        <v>1</v>
      </c>
      <c r="F91" s="2">
        <f>jun!J92</f>
        <v>0</v>
      </c>
      <c r="G91" s="2">
        <f>jul!K92</f>
        <v>0</v>
      </c>
      <c r="H91" s="2">
        <f>aug!L92</f>
        <v>0</v>
      </c>
      <c r="I91" s="2">
        <f>sep!J92</f>
        <v>0</v>
      </c>
      <c r="J91" s="2">
        <f>okt!H92</f>
        <v>0</v>
      </c>
      <c r="K91" s="2"/>
      <c r="L91" s="2"/>
      <c r="M91" s="2"/>
      <c r="N91" s="2"/>
      <c r="O91" s="37">
        <f t="shared" si="8"/>
        <v>1</v>
      </c>
      <c r="P91" s="45"/>
      <c r="Q91" s="48">
        <f t="shared" si="10"/>
        <v>0.8</v>
      </c>
      <c r="R91" s="48">
        <f t="shared" si="9"/>
        <v>0</v>
      </c>
      <c r="S91" s="43">
        <f t="shared" si="12"/>
        <v>0.8</v>
      </c>
      <c r="T91" s="35"/>
      <c r="U91" s="51"/>
      <c r="V91" s="51">
        <f t="shared" si="11"/>
        <v>0.8</v>
      </c>
      <c r="W91" s="68"/>
    </row>
    <row r="92" spans="1:23" ht="13.5" thickBot="1" x14ac:dyDescent="0.25">
      <c r="A92" s="13" t="s">
        <v>25</v>
      </c>
      <c r="B92" s="2">
        <f>feb!G93</f>
        <v>2</v>
      </c>
      <c r="C92" s="2">
        <f>mrt!K93</f>
        <v>3</v>
      </c>
      <c r="D92" s="2">
        <f>apr!K93</f>
        <v>4</v>
      </c>
      <c r="E92" s="2">
        <f>mei!O93</f>
        <v>5</v>
      </c>
      <c r="F92" s="2">
        <f>jun!J93</f>
        <v>4</v>
      </c>
      <c r="G92" s="2">
        <f>jul!K93</f>
        <v>3</v>
      </c>
      <c r="H92" s="2">
        <f>aug!L93</f>
        <v>4</v>
      </c>
      <c r="I92" s="2">
        <f>sep!J93</f>
        <v>2</v>
      </c>
      <c r="J92" s="2">
        <f>okt!H93</f>
        <v>3</v>
      </c>
      <c r="K92" s="2"/>
      <c r="L92" s="2"/>
      <c r="M92" s="2"/>
      <c r="N92" s="2">
        <v>20</v>
      </c>
      <c r="O92" s="37">
        <f t="shared" si="8"/>
        <v>50</v>
      </c>
      <c r="P92" s="45"/>
      <c r="Q92" s="48">
        <f t="shared" si="10"/>
        <v>24</v>
      </c>
      <c r="R92" s="48">
        <f t="shared" si="9"/>
        <v>16</v>
      </c>
      <c r="S92" s="43">
        <f t="shared" si="12"/>
        <v>40</v>
      </c>
      <c r="T92" s="35"/>
      <c r="U92" s="51"/>
      <c r="V92" s="95">
        <f t="shared" si="11"/>
        <v>40</v>
      </c>
      <c r="W92" s="69">
        <v>20</v>
      </c>
    </row>
    <row r="93" spans="1:23" ht="13.5" thickBot="1" x14ac:dyDescent="0.25">
      <c r="A93" s="13" t="s">
        <v>91</v>
      </c>
      <c r="B93" s="2">
        <f>feb!G94</f>
        <v>2</v>
      </c>
      <c r="C93" s="2">
        <f>mrt!K94</f>
        <v>1</v>
      </c>
      <c r="D93" s="2">
        <f>apr!K94</f>
        <v>2</v>
      </c>
      <c r="E93" s="2">
        <f>mei!O94</f>
        <v>5</v>
      </c>
      <c r="F93" s="2">
        <f>jun!J94</f>
        <v>2</v>
      </c>
      <c r="G93" s="2">
        <f>jul!K94</f>
        <v>4</v>
      </c>
      <c r="H93" s="2">
        <f>aug!L94</f>
        <v>2</v>
      </c>
      <c r="I93" s="2">
        <f>sep!J94</f>
        <v>1</v>
      </c>
      <c r="J93" s="2">
        <f>okt!H94</f>
        <v>2</v>
      </c>
      <c r="K93" s="2"/>
      <c r="L93" s="2"/>
      <c r="M93" s="2">
        <v>5</v>
      </c>
      <c r="N93" s="2">
        <v>25</v>
      </c>
      <c r="O93" s="37">
        <f t="shared" si="8"/>
        <v>51</v>
      </c>
      <c r="P93" s="45"/>
      <c r="Q93" s="48">
        <f t="shared" si="10"/>
        <v>16.8</v>
      </c>
      <c r="R93" s="48">
        <f t="shared" si="9"/>
        <v>24</v>
      </c>
      <c r="S93" s="43">
        <f t="shared" si="12"/>
        <v>40.799999999999997</v>
      </c>
      <c r="T93" s="35"/>
      <c r="U93" s="51"/>
      <c r="V93" s="95">
        <f t="shared" si="11"/>
        <v>40.799999999999997</v>
      </c>
      <c r="W93" s="69">
        <v>30</v>
      </c>
    </row>
    <row r="94" spans="1:23" ht="13.5" thickBot="1" x14ac:dyDescent="0.25">
      <c r="A94" s="13" t="s">
        <v>26</v>
      </c>
      <c r="B94" s="2">
        <f>feb!G95</f>
        <v>2</v>
      </c>
      <c r="C94" s="2">
        <f>mrt!K95</f>
        <v>3</v>
      </c>
      <c r="D94" s="2">
        <f>apr!K95</f>
        <v>5</v>
      </c>
      <c r="E94" s="2">
        <f>mei!O95</f>
        <v>4</v>
      </c>
      <c r="F94" s="2">
        <f>jun!J95</f>
        <v>3</v>
      </c>
      <c r="G94" s="2">
        <f>jul!K95</f>
        <v>5</v>
      </c>
      <c r="H94" s="2">
        <f>aug!L95</f>
        <v>5</v>
      </c>
      <c r="I94" s="2">
        <f>sep!J95</f>
        <v>2</v>
      </c>
      <c r="J94" s="2">
        <f>okt!H95</f>
        <v>2</v>
      </c>
      <c r="K94" s="2"/>
      <c r="L94" s="2"/>
      <c r="M94" s="2">
        <v>5</v>
      </c>
      <c r="N94" s="2">
        <v>25</v>
      </c>
      <c r="O94" s="37">
        <f t="shared" si="8"/>
        <v>61</v>
      </c>
      <c r="P94" s="45"/>
      <c r="Q94" s="48">
        <f t="shared" si="10"/>
        <v>24.8</v>
      </c>
      <c r="R94" s="48">
        <f t="shared" si="9"/>
        <v>24</v>
      </c>
      <c r="S94" s="43">
        <f t="shared" si="12"/>
        <v>48.8</v>
      </c>
      <c r="T94" s="35"/>
      <c r="U94" s="51"/>
      <c r="V94" s="95">
        <f t="shared" si="11"/>
        <v>48.8</v>
      </c>
      <c r="W94" s="69">
        <v>30</v>
      </c>
    </row>
    <row r="95" spans="1:23" ht="13.5" thickBot="1" x14ac:dyDescent="0.25">
      <c r="A95" s="13" t="s">
        <v>78</v>
      </c>
      <c r="B95" s="2">
        <f>feb!G96</f>
        <v>0</v>
      </c>
      <c r="C95" s="2">
        <f>mrt!K96</f>
        <v>0</v>
      </c>
      <c r="D95" s="2">
        <f>apr!K96</f>
        <v>0</v>
      </c>
      <c r="E95" s="2">
        <f>mei!O96</f>
        <v>0</v>
      </c>
      <c r="F95" s="2">
        <f>jun!J96</f>
        <v>0</v>
      </c>
      <c r="G95" s="2">
        <f>jul!K96</f>
        <v>0</v>
      </c>
      <c r="H95" s="2">
        <f>aug!L96</f>
        <v>0</v>
      </c>
      <c r="I95" s="2">
        <f>sep!J96</f>
        <v>0</v>
      </c>
      <c r="J95" s="2">
        <f>okt!H96</f>
        <v>0</v>
      </c>
      <c r="K95" s="2"/>
      <c r="L95" s="2"/>
      <c r="M95" s="2"/>
      <c r="N95" s="2">
        <v>20</v>
      </c>
      <c r="O95" s="37">
        <f t="shared" si="8"/>
        <v>20</v>
      </c>
      <c r="P95" s="45"/>
      <c r="Q95" s="48">
        <f t="shared" si="10"/>
        <v>0</v>
      </c>
      <c r="R95" s="48">
        <f t="shared" si="9"/>
        <v>16</v>
      </c>
      <c r="S95" s="43">
        <f t="shared" si="12"/>
        <v>16</v>
      </c>
      <c r="T95" s="35">
        <v>20</v>
      </c>
      <c r="U95" s="51"/>
      <c r="V95" s="95">
        <f t="shared" si="11"/>
        <v>36</v>
      </c>
      <c r="W95" s="69">
        <v>20</v>
      </c>
    </row>
    <row r="96" spans="1:23" ht="13.5" thickBot="1" x14ac:dyDescent="0.25">
      <c r="A96" s="13" t="s">
        <v>32</v>
      </c>
      <c r="B96" s="2">
        <f>feb!G97</f>
        <v>0</v>
      </c>
      <c r="C96" s="2">
        <f>mrt!K97</f>
        <v>0</v>
      </c>
      <c r="D96" s="2">
        <f>apr!K97</f>
        <v>0</v>
      </c>
      <c r="E96" s="2">
        <f>mei!O97</f>
        <v>2</v>
      </c>
      <c r="F96" s="2">
        <f>jun!J97</f>
        <v>2</v>
      </c>
      <c r="G96" s="2">
        <f>jul!K97</f>
        <v>3</v>
      </c>
      <c r="H96" s="2">
        <f>aug!L97</f>
        <v>2</v>
      </c>
      <c r="I96" s="2">
        <f>sep!J97</f>
        <v>0</v>
      </c>
      <c r="J96" s="2">
        <f>okt!H97</f>
        <v>0</v>
      </c>
      <c r="K96" s="2">
        <v>20</v>
      </c>
      <c r="L96" s="2">
        <v>60</v>
      </c>
      <c r="M96" s="2">
        <v>5</v>
      </c>
      <c r="N96" s="2">
        <v>25</v>
      </c>
      <c r="O96" s="37">
        <f t="shared" si="8"/>
        <v>119</v>
      </c>
      <c r="P96" s="45"/>
      <c r="Q96" s="48">
        <f t="shared" si="10"/>
        <v>7.2</v>
      </c>
      <c r="R96" s="48">
        <f t="shared" si="9"/>
        <v>88</v>
      </c>
      <c r="S96" s="43">
        <f t="shared" si="12"/>
        <v>95.2</v>
      </c>
      <c r="T96" s="35"/>
      <c r="U96" s="51"/>
      <c r="V96" s="95">
        <f t="shared" si="11"/>
        <v>95.2</v>
      </c>
      <c r="W96" s="69">
        <v>110</v>
      </c>
    </row>
    <row r="97" spans="1:23" ht="13.5" thickBot="1" x14ac:dyDescent="0.25">
      <c r="A97" s="13" t="s">
        <v>51</v>
      </c>
      <c r="B97" s="2">
        <f>feb!G98</f>
        <v>2</v>
      </c>
      <c r="C97" s="2">
        <f>mrt!K98</f>
        <v>4</v>
      </c>
      <c r="D97" s="2">
        <f>apr!K98</f>
        <v>5</v>
      </c>
      <c r="E97" s="2">
        <f>mei!O98</f>
        <v>8</v>
      </c>
      <c r="F97" s="2">
        <f>jun!J98</f>
        <v>4</v>
      </c>
      <c r="G97" s="2">
        <f>jul!K98</f>
        <v>5</v>
      </c>
      <c r="H97" s="2">
        <f>aug!L98</f>
        <v>6</v>
      </c>
      <c r="I97" s="2">
        <f>sep!J98</f>
        <v>4</v>
      </c>
      <c r="J97" s="2">
        <f>okt!H98</f>
        <v>3</v>
      </c>
      <c r="K97" s="11">
        <v>20</v>
      </c>
      <c r="L97" s="11">
        <v>40</v>
      </c>
      <c r="M97" s="11">
        <v>5</v>
      </c>
      <c r="N97" s="11">
        <v>25</v>
      </c>
      <c r="O97" s="37">
        <f t="shared" si="8"/>
        <v>131</v>
      </c>
      <c r="P97" s="45">
        <v>50</v>
      </c>
      <c r="Q97" s="48">
        <f t="shared" si="10"/>
        <v>42.8</v>
      </c>
      <c r="R97" s="48">
        <f t="shared" si="9"/>
        <v>72</v>
      </c>
      <c r="S97" s="43">
        <f t="shared" si="12"/>
        <v>114.8</v>
      </c>
      <c r="T97" s="42"/>
      <c r="U97" s="51"/>
      <c r="V97" s="95">
        <f t="shared" si="11"/>
        <v>164.8</v>
      </c>
      <c r="W97" s="69">
        <v>90</v>
      </c>
    </row>
    <row r="98" spans="1:23" ht="13.5" thickBot="1" x14ac:dyDescent="0.25">
      <c r="A98" s="13" t="s">
        <v>72</v>
      </c>
      <c r="B98" s="2">
        <f>feb!G99</f>
        <v>0</v>
      </c>
      <c r="C98" s="2">
        <f>mrt!K99</f>
        <v>0</v>
      </c>
      <c r="D98" s="2">
        <f>apr!K99</f>
        <v>0</v>
      </c>
      <c r="E98" s="2">
        <f>mei!O99</f>
        <v>0</v>
      </c>
      <c r="F98" s="2">
        <f>jun!J99</f>
        <v>0</v>
      </c>
      <c r="G98" s="2">
        <f>jul!K99</f>
        <v>0</v>
      </c>
      <c r="H98" s="2">
        <f>aug!L99</f>
        <v>0</v>
      </c>
      <c r="I98" s="2">
        <f>sep!J99</f>
        <v>0</v>
      </c>
      <c r="J98" s="2">
        <f>okt!H99</f>
        <v>0</v>
      </c>
      <c r="K98" s="11"/>
      <c r="L98" s="11"/>
      <c r="M98" s="11"/>
      <c r="N98" s="11"/>
      <c r="O98" s="37">
        <f t="shared" si="8"/>
        <v>0</v>
      </c>
      <c r="P98" s="45"/>
      <c r="Q98" s="48">
        <f t="shared" si="10"/>
        <v>0</v>
      </c>
      <c r="R98" s="48">
        <f t="shared" si="9"/>
        <v>0</v>
      </c>
      <c r="S98" s="43">
        <f t="shared" si="12"/>
        <v>0</v>
      </c>
      <c r="T98" s="42"/>
      <c r="U98" s="51"/>
      <c r="V98" s="51">
        <f t="shared" si="11"/>
        <v>0</v>
      </c>
      <c r="W98" s="68"/>
    </row>
    <row r="99" spans="1:23" ht="13.5" thickBot="1" x14ac:dyDescent="0.25">
      <c r="A99" s="13" t="s">
        <v>75</v>
      </c>
      <c r="B99" s="2">
        <f>feb!G100</f>
        <v>0</v>
      </c>
      <c r="C99" s="2">
        <f>mrt!K100</f>
        <v>0</v>
      </c>
      <c r="D99" s="2">
        <f>apr!K100</f>
        <v>1</v>
      </c>
      <c r="E99" s="2">
        <f>mei!O100</f>
        <v>0</v>
      </c>
      <c r="F99" s="2">
        <f>jun!J100</f>
        <v>3</v>
      </c>
      <c r="G99" s="2">
        <f>jul!K100</f>
        <v>3</v>
      </c>
      <c r="H99" s="2">
        <f>aug!L100</f>
        <v>3</v>
      </c>
      <c r="I99" s="2">
        <f>sep!J100</f>
        <v>1</v>
      </c>
      <c r="J99" s="2">
        <f>okt!H100</f>
        <v>1</v>
      </c>
      <c r="K99" s="2"/>
      <c r="L99" s="2"/>
      <c r="M99" s="2">
        <v>5</v>
      </c>
      <c r="N99" s="2">
        <v>25</v>
      </c>
      <c r="O99" s="37">
        <f t="shared" ref="O99:O111" si="14">SUM(B99:N99)</f>
        <v>42</v>
      </c>
      <c r="P99" s="45"/>
      <c r="Q99" s="48">
        <f t="shared" si="10"/>
        <v>9.6</v>
      </c>
      <c r="R99" s="48">
        <f t="shared" ref="R99:R111" si="15">SUM(K99:N99)*80/100</f>
        <v>24</v>
      </c>
      <c r="S99" s="43">
        <f t="shared" si="12"/>
        <v>33.6</v>
      </c>
      <c r="T99" s="35"/>
      <c r="U99" s="51"/>
      <c r="V99" s="95">
        <f t="shared" si="11"/>
        <v>33.6</v>
      </c>
      <c r="W99" s="69">
        <v>30</v>
      </c>
    </row>
    <row r="100" spans="1:23" ht="13.5" thickBot="1" x14ac:dyDescent="0.25">
      <c r="A100" s="13" t="s">
        <v>55</v>
      </c>
      <c r="B100" s="2">
        <f>feb!G101</f>
        <v>0</v>
      </c>
      <c r="C100" s="2">
        <f>mrt!K101</f>
        <v>0</v>
      </c>
      <c r="D100" s="2">
        <f>apr!K101</f>
        <v>0</v>
      </c>
      <c r="E100" s="2">
        <f>mei!O101</f>
        <v>0</v>
      </c>
      <c r="F100" s="2">
        <f>jun!J101</f>
        <v>0</v>
      </c>
      <c r="G100" s="2">
        <f>jul!K101</f>
        <v>0</v>
      </c>
      <c r="H100" s="2">
        <f>aug!L101</f>
        <v>0</v>
      </c>
      <c r="I100" s="2">
        <f>sep!J101</f>
        <v>0</v>
      </c>
      <c r="J100" s="2">
        <f>okt!H101</f>
        <v>0</v>
      </c>
      <c r="K100" s="2"/>
      <c r="L100" s="2"/>
      <c r="M100" s="2"/>
      <c r="N100" s="2"/>
      <c r="O100" s="37">
        <f t="shared" si="14"/>
        <v>0</v>
      </c>
      <c r="P100" s="45"/>
      <c r="Q100" s="48">
        <f t="shared" ref="Q100:Q102" si="16">(SUM(B100:J100))*80/100 + (P100 * 20/100)</f>
        <v>0</v>
      </c>
      <c r="R100" s="48">
        <f t="shared" si="15"/>
        <v>0</v>
      </c>
      <c r="S100" s="43">
        <f t="shared" si="12"/>
        <v>0</v>
      </c>
      <c r="T100" s="35">
        <v>0.9</v>
      </c>
      <c r="U100" s="51"/>
      <c r="V100" s="51">
        <f t="shared" si="11"/>
        <v>0.9</v>
      </c>
      <c r="W100" s="68"/>
    </row>
    <row r="101" spans="1:23" ht="13.5" thickBot="1" x14ac:dyDescent="0.25">
      <c r="A101" s="13" t="s">
        <v>115</v>
      </c>
      <c r="B101" s="2">
        <f>feb!G102</f>
        <v>0</v>
      </c>
      <c r="C101" s="2">
        <f>mrt!K102</f>
        <v>0</v>
      </c>
      <c r="D101" s="2">
        <f>apr!K102</f>
        <v>0</v>
      </c>
      <c r="E101" s="2">
        <f>mei!O102</f>
        <v>0</v>
      </c>
      <c r="F101" s="2">
        <f>jun!J102</f>
        <v>0</v>
      </c>
      <c r="G101" s="2">
        <f>jul!K102</f>
        <v>0</v>
      </c>
      <c r="H101" s="2">
        <f>aug!L102</f>
        <v>0</v>
      </c>
      <c r="I101" s="2">
        <f>sep!J102</f>
        <v>0</v>
      </c>
      <c r="J101" s="2">
        <f>okt!H102</f>
        <v>0</v>
      </c>
      <c r="K101" s="2"/>
      <c r="L101" s="2"/>
      <c r="M101" s="2"/>
      <c r="N101" s="2"/>
      <c r="O101" s="37">
        <f t="shared" si="14"/>
        <v>0</v>
      </c>
      <c r="P101" s="45"/>
      <c r="Q101" s="48">
        <f t="shared" si="16"/>
        <v>0</v>
      </c>
      <c r="R101" s="48">
        <f t="shared" si="15"/>
        <v>0</v>
      </c>
      <c r="S101" s="43">
        <f t="shared" si="12"/>
        <v>0</v>
      </c>
      <c r="T101" s="35">
        <v>7.4</v>
      </c>
      <c r="U101" s="51"/>
      <c r="V101" s="51">
        <f t="shared" si="11"/>
        <v>7.4</v>
      </c>
      <c r="W101" s="68"/>
    </row>
    <row r="102" spans="1:23" ht="13.5" thickBot="1" x14ac:dyDescent="0.25">
      <c r="A102" s="13" t="s">
        <v>116</v>
      </c>
      <c r="B102" s="2">
        <f>feb!G103</f>
        <v>0</v>
      </c>
      <c r="C102" s="2">
        <f>mrt!K103</f>
        <v>0</v>
      </c>
      <c r="D102" s="2">
        <f>apr!K103</f>
        <v>0</v>
      </c>
      <c r="E102" s="2">
        <f>mei!O103</f>
        <v>0</v>
      </c>
      <c r="F102" s="2">
        <f>jun!J103</f>
        <v>0</v>
      </c>
      <c r="G102" s="2">
        <f>jul!K103</f>
        <v>0</v>
      </c>
      <c r="H102" s="2">
        <f>aug!L103</f>
        <v>0</v>
      </c>
      <c r="I102" s="2">
        <f>sep!J103</f>
        <v>0</v>
      </c>
      <c r="J102" s="2">
        <f>okt!H103</f>
        <v>0</v>
      </c>
      <c r="K102" s="2"/>
      <c r="L102" s="2"/>
      <c r="M102" s="2">
        <v>5</v>
      </c>
      <c r="N102" s="2">
        <v>20</v>
      </c>
      <c r="O102" s="37">
        <f t="shared" si="14"/>
        <v>25</v>
      </c>
      <c r="P102" s="45"/>
      <c r="Q102" s="48">
        <f t="shared" si="16"/>
        <v>0</v>
      </c>
      <c r="R102" s="48">
        <f t="shared" si="15"/>
        <v>20</v>
      </c>
      <c r="S102" s="43">
        <f t="shared" si="12"/>
        <v>20</v>
      </c>
      <c r="T102" s="35">
        <v>24.6</v>
      </c>
      <c r="U102" s="51"/>
      <c r="V102" s="95">
        <f t="shared" si="11"/>
        <v>44.6</v>
      </c>
      <c r="W102" s="69">
        <v>25</v>
      </c>
    </row>
    <row r="103" spans="1:23" ht="13.5" thickBot="1" x14ac:dyDescent="0.25">
      <c r="A103" s="13" t="s">
        <v>99</v>
      </c>
      <c r="B103" s="2">
        <f>feb!G104</f>
        <v>1</v>
      </c>
      <c r="C103" s="2">
        <f>mrt!K104</f>
        <v>2</v>
      </c>
      <c r="D103" s="2">
        <f>apr!K104</f>
        <v>2</v>
      </c>
      <c r="E103" s="2">
        <f>mei!O104</f>
        <v>0</v>
      </c>
      <c r="F103" s="2">
        <f>jun!J104</f>
        <v>0</v>
      </c>
      <c r="G103" s="2">
        <f>jul!K104</f>
        <v>1</v>
      </c>
      <c r="H103" s="2">
        <f>aug!L104</f>
        <v>3</v>
      </c>
      <c r="I103" s="2">
        <f>sep!J104</f>
        <v>0</v>
      </c>
      <c r="J103" s="2">
        <f>okt!H104</f>
        <v>0</v>
      </c>
      <c r="K103" s="2"/>
      <c r="L103" s="2"/>
      <c r="M103" s="2">
        <v>5</v>
      </c>
      <c r="N103" s="2"/>
      <c r="O103" s="37">
        <f t="shared" si="14"/>
        <v>14</v>
      </c>
      <c r="P103" s="45"/>
      <c r="Q103" s="48">
        <f>(SUM(B103:J103))*10/100 + (P103 * 20/100)</f>
        <v>0.9</v>
      </c>
      <c r="R103" s="48">
        <f t="shared" si="15"/>
        <v>4</v>
      </c>
      <c r="S103" s="43">
        <f t="shared" si="12"/>
        <v>4.9000000000000004</v>
      </c>
      <c r="T103" s="35">
        <v>10.5</v>
      </c>
      <c r="U103" s="51"/>
      <c r="V103" s="51">
        <f t="shared" si="11"/>
        <v>15.4</v>
      </c>
      <c r="W103" s="68">
        <v>5</v>
      </c>
    </row>
    <row r="104" spans="1:23" ht="13.5" thickBot="1" x14ac:dyDescent="0.25">
      <c r="A104" s="13" t="s">
        <v>89</v>
      </c>
      <c r="B104" s="2">
        <f>feb!G105</f>
        <v>0</v>
      </c>
      <c r="C104" s="2">
        <f>mrt!K105</f>
        <v>0</v>
      </c>
      <c r="D104" s="2">
        <f>apr!K105</f>
        <v>0</v>
      </c>
      <c r="E104" s="2">
        <f>mei!O105</f>
        <v>0</v>
      </c>
      <c r="F104" s="2">
        <f>jun!J105</f>
        <v>0</v>
      </c>
      <c r="G104" s="2">
        <f>jul!K105</f>
        <v>0</v>
      </c>
      <c r="H104" s="2">
        <f>aug!L105</f>
        <v>0</v>
      </c>
      <c r="I104" s="2">
        <f>sep!J105</f>
        <v>0</v>
      </c>
      <c r="J104" s="2">
        <f>okt!H105</f>
        <v>0</v>
      </c>
      <c r="K104" s="2"/>
      <c r="L104" s="2"/>
      <c r="M104" s="2"/>
      <c r="N104" s="2"/>
      <c r="O104" s="37">
        <f t="shared" si="14"/>
        <v>0</v>
      </c>
      <c r="P104" s="45"/>
      <c r="Q104" s="48">
        <f>(SUM(B104:J104))*80/100 + (P104 * 20/100)</f>
        <v>0</v>
      </c>
      <c r="R104" s="48">
        <f t="shared" si="15"/>
        <v>0</v>
      </c>
      <c r="S104" s="43">
        <f t="shared" si="12"/>
        <v>0</v>
      </c>
      <c r="T104" s="35">
        <v>8</v>
      </c>
      <c r="U104" s="51"/>
      <c r="V104" s="51">
        <f t="shared" si="11"/>
        <v>8</v>
      </c>
      <c r="W104" s="68"/>
    </row>
    <row r="105" spans="1:23" ht="13.5" thickBot="1" x14ac:dyDescent="0.25">
      <c r="A105" s="13" t="s">
        <v>93</v>
      </c>
      <c r="B105" s="2">
        <f>feb!G106</f>
        <v>0</v>
      </c>
      <c r="C105" s="2">
        <f>mrt!K106</f>
        <v>0</v>
      </c>
      <c r="D105" s="2">
        <f>apr!K106</f>
        <v>1</v>
      </c>
      <c r="E105" s="2">
        <f>mei!O106</f>
        <v>3</v>
      </c>
      <c r="F105" s="2">
        <f>jun!J106</f>
        <v>0</v>
      </c>
      <c r="G105" s="2">
        <f>jul!K106</f>
        <v>0</v>
      </c>
      <c r="H105" s="2">
        <f>aug!L106</f>
        <v>0</v>
      </c>
      <c r="I105" s="2">
        <f>sep!J106</f>
        <v>0</v>
      </c>
      <c r="J105" s="2">
        <f>okt!H106</f>
        <v>0</v>
      </c>
      <c r="K105" s="2"/>
      <c r="L105" s="2"/>
      <c r="M105" s="2"/>
      <c r="N105" s="2"/>
      <c r="O105" s="37">
        <f t="shared" si="14"/>
        <v>4</v>
      </c>
      <c r="P105" s="45"/>
      <c r="Q105" s="48">
        <f>(SUM(B105:J105))*80/100 + (P105 * 20/100)</f>
        <v>3.2</v>
      </c>
      <c r="R105" s="48">
        <f t="shared" si="15"/>
        <v>0</v>
      </c>
      <c r="S105" s="43">
        <f t="shared" si="12"/>
        <v>3.2</v>
      </c>
      <c r="T105" s="35"/>
      <c r="U105" s="51"/>
      <c r="V105" s="51">
        <f t="shared" si="11"/>
        <v>3.2</v>
      </c>
      <c r="W105" s="68"/>
    </row>
    <row r="106" spans="1:23" ht="13.5" thickBot="1" x14ac:dyDescent="0.25">
      <c r="A106" s="24" t="s">
        <v>158</v>
      </c>
      <c r="B106" s="2">
        <f>feb!G107</f>
        <v>0</v>
      </c>
      <c r="C106" s="2">
        <f>mrt!K107</f>
        <v>0</v>
      </c>
      <c r="D106" s="2">
        <f>apr!K107</f>
        <v>1</v>
      </c>
      <c r="E106" s="2">
        <f>mei!O107</f>
        <v>0</v>
      </c>
      <c r="F106" s="2">
        <f>jun!J107</f>
        <v>0</v>
      </c>
      <c r="G106" s="2">
        <f>jul!K107</f>
        <v>0</v>
      </c>
      <c r="H106" s="2">
        <f>aug!L107</f>
        <v>1</v>
      </c>
      <c r="I106" s="2">
        <f>sep!J107</f>
        <v>0</v>
      </c>
      <c r="J106" s="2">
        <f>okt!H107</f>
        <v>0</v>
      </c>
      <c r="K106" s="2"/>
      <c r="L106" s="2"/>
      <c r="M106" s="2"/>
      <c r="N106" s="2"/>
      <c r="O106" s="37">
        <f t="shared" si="14"/>
        <v>2</v>
      </c>
      <c r="P106" s="45"/>
      <c r="Q106" s="48">
        <f>(SUM(B106:J106))*80/100 + (P106 * 20/100)</f>
        <v>1.6</v>
      </c>
      <c r="R106" s="48">
        <f t="shared" si="15"/>
        <v>0</v>
      </c>
      <c r="S106" s="43">
        <f t="shared" ref="S106" si="17">Q106+R106</f>
        <v>1.6</v>
      </c>
      <c r="T106" s="35"/>
      <c r="U106" s="51"/>
      <c r="V106" s="51">
        <f t="shared" si="11"/>
        <v>1.6</v>
      </c>
      <c r="W106" s="68"/>
    </row>
    <row r="107" spans="1:23" ht="13.5" thickBot="1" x14ac:dyDescent="0.25">
      <c r="A107" s="24" t="s">
        <v>117</v>
      </c>
      <c r="B107" s="2">
        <f>feb!G108</f>
        <v>0</v>
      </c>
      <c r="C107" s="2">
        <f>mrt!K108</f>
        <v>0</v>
      </c>
      <c r="D107" s="2">
        <f>apr!K108</f>
        <v>1</v>
      </c>
      <c r="E107" s="2">
        <f>mei!O108</f>
        <v>4</v>
      </c>
      <c r="F107" s="2">
        <f>jun!J108</f>
        <v>4</v>
      </c>
      <c r="G107" s="2">
        <f>jul!K108</f>
        <v>4</v>
      </c>
      <c r="H107" s="2">
        <f>aug!L108</f>
        <v>4</v>
      </c>
      <c r="I107" s="2">
        <f>sep!J108</f>
        <v>2</v>
      </c>
      <c r="J107" s="2">
        <f>okt!H108</f>
        <v>0</v>
      </c>
      <c r="K107" s="2"/>
      <c r="L107" s="2"/>
      <c r="M107" s="2"/>
      <c r="N107" s="2"/>
      <c r="O107" s="37">
        <f t="shared" si="14"/>
        <v>19</v>
      </c>
      <c r="P107" s="45"/>
      <c r="Q107" s="48">
        <f>(SUM(B107:J107))*80/100 + (P107 * 20/100)</f>
        <v>15.2</v>
      </c>
      <c r="R107" s="48">
        <f t="shared" si="15"/>
        <v>0</v>
      </c>
      <c r="S107" s="43">
        <f t="shared" si="12"/>
        <v>15.2</v>
      </c>
      <c r="T107" s="35"/>
      <c r="U107" s="51"/>
      <c r="V107" s="51">
        <f t="shared" si="11"/>
        <v>15.2</v>
      </c>
      <c r="W107" s="68"/>
    </row>
    <row r="108" spans="1:23" ht="13.5" thickBot="1" x14ac:dyDescent="0.25">
      <c r="A108" s="24" t="s">
        <v>122</v>
      </c>
      <c r="B108" s="2">
        <f>feb!G109</f>
        <v>1</v>
      </c>
      <c r="C108" s="2">
        <f>mrt!K109</f>
        <v>3</v>
      </c>
      <c r="D108" s="2">
        <f>apr!K109</f>
        <v>3</v>
      </c>
      <c r="E108" s="2">
        <f>mei!O109</f>
        <v>5</v>
      </c>
      <c r="F108" s="2">
        <f>jun!J109</f>
        <v>3</v>
      </c>
      <c r="G108" s="2">
        <f>jul!K109</f>
        <v>3</v>
      </c>
      <c r="H108" s="2">
        <f>aug!L109</f>
        <v>6</v>
      </c>
      <c r="I108" s="2">
        <f>sep!J109</f>
        <v>3</v>
      </c>
      <c r="J108" s="2">
        <f>okt!H109</f>
        <v>1</v>
      </c>
      <c r="K108" s="2"/>
      <c r="L108" s="2"/>
      <c r="M108" s="2"/>
      <c r="N108" s="2">
        <v>20</v>
      </c>
      <c r="O108" s="37">
        <f t="shared" si="14"/>
        <v>48</v>
      </c>
      <c r="P108" s="45"/>
      <c r="Q108" s="48">
        <f>(SUM(B108:J108))*80/100 + (P108 * 20/100)</f>
        <v>22.4</v>
      </c>
      <c r="R108" s="48">
        <f t="shared" si="15"/>
        <v>16</v>
      </c>
      <c r="S108" s="43">
        <f t="shared" si="12"/>
        <v>38.4</v>
      </c>
      <c r="T108" s="35"/>
      <c r="U108" s="51"/>
      <c r="V108" s="95">
        <f t="shared" si="11"/>
        <v>38.4</v>
      </c>
      <c r="W108" s="69">
        <v>20</v>
      </c>
    </row>
    <row r="109" spans="1:23" ht="13.5" thickBot="1" x14ac:dyDescent="0.25">
      <c r="A109" s="24" t="s">
        <v>118</v>
      </c>
      <c r="B109" s="2">
        <f>feb!G110</f>
        <v>0</v>
      </c>
      <c r="C109" s="2">
        <f>mrt!K110</f>
        <v>1</v>
      </c>
      <c r="D109" s="2">
        <f>apr!K110</f>
        <v>1</v>
      </c>
      <c r="E109" s="2">
        <f>mei!O110</f>
        <v>5</v>
      </c>
      <c r="F109" s="2">
        <f>jun!J110</f>
        <v>1</v>
      </c>
      <c r="G109" s="2">
        <f>jul!K110</f>
        <v>0</v>
      </c>
      <c r="H109" s="2">
        <f>aug!L110</f>
        <v>1</v>
      </c>
      <c r="I109" s="2">
        <f>sep!J110</f>
        <v>0</v>
      </c>
      <c r="J109" s="2">
        <f>okt!H110</f>
        <v>1</v>
      </c>
      <c r="K109" s="2"/>
      <c r="L109" s="2"/>
      <c r="M109" s="2"/>
      <c r="N109" s="2"/>
      <c r="O109" s="37">
        <f t="shared" si="14"/>
        <v>10</v>
      </c>
      <c r="P109" s="45"/>
      <c r="Q109" s="48">
        <f>(SUM(B109:J109))*10/100 + (P109 * 20/100)</f>
        <v>1</v>
      </c>
      <c r="R109" s="48">
        <f t="shared" si="15"/>
        <v>0</v>
      </c>
      <c r="S109" s="43">
        <f t="shared" si="12"/>
        <v>1</v>
      </c>
      <c r="T109" s="35">
        <v>2.7</v>
      </c>
      <c r="U109" s="51"/>
      <c r="V109" s="51">
        <f t="shared" si="11"/>
        <v>3.7</v>
      </c>
      <c r="W109" s="68"/>
    </row>
    <row r="110" spans="1:23" ht="13.5" thickBot="1" x14ac:dyDescent="0.25">
      <c r="A110" s="24" t="s">
        <v>90</v>
      </c>
      <c r="B110" s="2">
        <f>feb!G111</f>
        <v>1</v>
      </c>
      <c r="C110" s="2">
        <f>mrt!K111</f>
        <v>3</v>
      </c>
      <c r="D110" s="2">
        <f>apr!K111</f>
        <v>5</v>
      </c>
      <c r="E110" s="2">
        <f>mei!O111</f>
        <v>7</v>
      </c>
      <c r="F110" s="2">
        <f>jun!J111</f>
        <v>3</v>
      </c>
      <c r="G110" s="2">
        <f>jul!K111</f>
        <v>5</v>
      </c>
      <c r="H110" s="2">
        <f>aug!L111</f>
        <v>5</v>
      </c>
      <c r="I110" s="2">
        <f>sep!J111</f>
        <v>2</v>
      </c>
      <c r="J110" s="2">
        <f>okt!H111</f>
        <v>2</v>
      </c>
      <c r="K110" s="2"/>
      <c r="L110" s="2"/>
      <c r="M110" s="2"/>
      <c r="N110" s="2">
        <v>40</v>
      </c>
      <c r="O110" s="37">
        <f t="shared" si="14"/>
        <v>73</v>
      </c>
      <c r="P110" s="45"/>
      <c r="Q110" s="48">
        <f>(SUM(B110:J110))*80/100 + (P110 * 20/100)</f>
        <v>26.4</v>
      </c>
      <c r="R110" s="48">
        <f t="shared" si="15"/>
        <v>32</v>
      </c>
      <c r="S110" s="43">
        <f t="shared" si="12"/>
        <v>58.4</v>
      </c>
      <c r="T110" s="35">
        <v>16</v>
      </c>
      <c r="U110" s="51"/>
      <c r="V110" s="95">
        <f t="shared" si="11"/>
        <v>74.400000000000006</v>
      </c>
      <c r="W110" s="69">
        <v>40</v>
      </c>
    </row>
    <row r="111" spans="1:23" ht="13.5" thickBot="1" x14ac:dyDescent="0.25">
      <c r="A111" s="14" t="s">
        <v>27</v>
      </c>
      <c r="B111" s="49">
        <f>feb!G112</f>
        <v>1</v>
      </c>
      <c r="C111" s="49">
        <f>mrt!K112</f>
        <v>2</v>
      </c>
      <c r="D111" s="49">
        <f>apr!K112</f>
        <v>2</v>
      </c>
      <c r="E111" s="49">
        <f>mei!O112</f>
        <v>4</v>
      </c>
      <c r="F111" s="49">
        <f>jun!J112</f>
        <v>4</v>
      </c>
      <c r="G111" s="49">
        <f>jul!K112</f>
        <v>3</v>
      </c>
      <c r="H111" s="49">
        <f>aug!L112</f>
        <v>3</v>
      </c>
      <c r="I111" s="49">
        <f>sep!J112</f>
        <v>0</v>
      </c>
      <c r="J111" s="49">
        <f>okt!H112</f>
        <v>1</v>
      </c>
      <c r="K111" s="49">
        <v>20</v>
      </c>
      <c r="L111" s="49"/>
      <c r="M111" s="49">
        <v>5</v>
      </c>
      <c r="N111" s="49">
        <v>25</v>
      </c>
      <c r="O111" s="50">
        <f t="shared" si="14"/>
        <v>70</v>
      </c>
      <c r="P111" s="45"/>
      <c r="Q111" s="48">
        <f>(SUM(B111:J111))*80/100 + (P111 * 20/100)</f>
        <v>16</v>
      </c>
      <c r="R111" s="48">
        <f t="shared" si="15"/>
        <v>40</v>
      </c>
      <c r="S111" s="43">
        <f t="shared" si="12"/>
        <v>56</v>
      </c>
      <c r="T111" s="35"/>
      <c r="U111" s="51"/>
      <c r="V111" s="95">
        <f t="shared" si="11"/>
        <v>56</v>
      </c>
      <c r="W111" s="69">
        <v>50</v>
      </c>
    </row>
    <row r="113" spans="1:25" x14ac:dyDescent="0.2">
      <c r="A113" s="30"/>
      <c r="O113" s="7"/>
      <c r="P113" s="7"/>
      <c r="Q113" s="7"/>
      <c r="R113" s="7"/>
      <c r="S113" s="47"/>
      <c r="V113" s="47">
        <f>SUM(V3:V111)</f>
        <v>3530.6000000000004</v>
      </c>
    </row>
    <row r="114" spans="1:25" x14ac:dyDescent="0.2">
      <c r="W114" s="69"/>
      <c r="X114" t="s">
        <v>160</v>
      </c>
    </row>
    <row r="115" spans="1:25" x14ac:dyDescent="0.2">
      <c r="W115" t="s">
        <v>161</v>
      </c>
      <c r="Y115">
        <v>2015</v>
      </c>
    </row>
    <row r="116" spans="1:25" x14ac:dyDescent="0.2">
      <c r="W116" t="s">
        <v>162</v>
      </c>
      <c r="Y116">
        <v>2016</v>
      </c>
    </row>
    <row r="117" spans="1:25" x14ac:dyDescent="0.2">
      <c r="W117" t="s">
        <v>163</v>
      </c>
      <c r="Y117">
        <v>2017</v>
      </c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ignoredErrors>
    <ignoredError sqref="Q103 Q10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="130" zoomScaleNormal="130" workbookViewId="0">
      <pane ySplit="3" topLeftCell="A4" activePane="bottomLeft" state="frozen"/>
      <selection pane="bottomLeft" activeCell="D8" sqref="D8"/>
    </sheetView>
  </sheetViews>
  <sheetFormatPr defaultColWidth="9.140625" defaultRowHeight="12.75" x14ac:dyDescent="0.2"/>
  <cols>
    <col min="1" max="1" width="17.28515625" style="6" customWidth="1"/>
    <col min="2" max="2" width="3.7109375" style="6" customWidth="1"/>
    <col min="3" max="4" width="3.85546875" style="6" customWidth="1"/>
    <col min="5" max="5" width="3.7109375" style="6" customWidth="1"/>
    <col min="6" max="6" width="3.85546875" style="6" customWidth="1"/>
    <col min="7" max="7" width="4.140625" style="6" customWidth="1"/>
    <col min="8" max="11" width="5.7109375" style="6" customWidth="1"/>
    <col min="12" max="16384" width="9.140625" style="6"/>
  </cols>
  <sheetData>
    <row r="1" spans="1:11" ht="27.75" customHeight="1" thickBot="1" x14ac:dyDescent="0.3">
      <c r="A1" s="40" t="s">
        <v>138</v>
      </c>
      <c r="K1" s="41" t="s">
        <v>33</v>
      </c>
    </row>
    <row r="2" spans="1:11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04" t="s">
        <v>149</v>
      </c>
      <c r="I2" s="102" t="s">
        <v>36</v>
      </c>
      <c r="J2" s="96" t="s">
        <v>34</v>
      </c>
      <c r="K2" s="98" t="s">
        <v>35</v>
      </c>
    </row>
    <row r="3" spans="1:11" ht="18" customHeight="1" thickBot="1" x14ac:dyDescent="0.25">
      <c r="A3" s="20"/>
      <c r="B3" s="5">
        <v>3</v>
      </c>
      <c r="C3" s="5">
        <v>4</v>
      </c>
      <c r="D3" s="5">
        <v>10</v>
      </c>
      <c r="E3" s="5">
        <v>11</v>
      </c>
      <c r="F3" s="5">
        <v>17</v>
      </c>
      <c r="G3" s="5">
        <v>18</v>
      </c>
      <c r="H3" s="105"/>
      <c r="I3" s="103"/>
      <c r="J3" s="97"/>
      <c r="K3" s="99"/>
    </row>
    <row r="4" spans="1:11" x14ac:dyDescent="0.2">
      <c r="A4" s="13" t="s">
        <v>100</v>
      </c>
      <c r="B4" s="11">
        <v>95</v>
      </c>
      <c r="C4" s="11"/>
      <c r="D4" s="11"/>
      <c r="E4" s="11">
        <v>96</v>
      </c>
      <c r="F4" s="11"/>
      <c r="G4" s="11">
        <v>70</v>
      </c>
      <c r="H4" s="9">
        <f>COUNT(C4,E4,G4)</f>
        <v>2</v>
      </c>
      <c r="I4" s="10">
        <f>SUM(feb!G4 + mrt!K4 + apr!K4+ mei!O4+ jun!J4+ jul!K4+ aug!L4 +  sep!J4 + H4)</f>
        <v>19</v>
      </c>
      <c r="J4" s="17">
        <f>SUM(B4:G4)</f>
        <v>261</v>
      </c>
      <c r="K4" s="21">
        <f>SUM(feb!I4 + mrt!M4 + apr!M4+ mei!Q4+ jun!L4+ jul!M4+ aug!N4 +  sep!L4 + J4)</f>
        <v>3253</v>
      </c>
    </row>
    <row r="5" spans="1:11" x14ac:dyDescent="0.2">
      <c r="A5" s="13" t="s">
        <v>4</v>
      </c>
      <c r="B5" s="11"/>
      <c r="C5" s="11"/>
      <c r="D5" s="11"/>
      <c r="E5" s="11"/>
      <c r="F5" s="11"/>
      <c r="G5" s="11"/>
      <c r="H5" s="9">
        <f>COUNT(C5,E5,G5)</f>
        <v>0</v>
      </c>
      <c r="I5" s="10">
        <f>SUM(feb!G5 + mrt!K5 + apr!K5+ mei!O5+ jun!J5+ jul!K5+ aug!L5 +  sep!J5 + H5)</f>
        <v>0</v>
      </c>
      <c r="J5" s="17">
        <f>SUM(B5:G5)</f>
        <v>0</v>
      </c>
      <c r="K5" s="21">
        <f>SUM(feb!I5 + mrt!M5 + apr!M5+ mei!Q5+ jun!L5+ jul!M5+ aug!N5 +  sep!L5 + J5)</f>
        <v>81</v>
      </c>
    </row>
    <row r="6" spans="1:11" x14ac:dyDescent="0.2">
      <c r="A6" s="13" t="s">
        <v>28</v>
      </c>
      <c r="B6" s="11"/>
      <c r="C6" s="11"/>
      <c r="D6" s="11"/>
      <c r="E6" s="11"/>
      <c r="F6" s="11"/>
      <c r="G6" s="11"/>
      <c r="H6" s="9">
        <f t="shared" ref="H6:H68" si="0">COUNT(C6,E6,G6)</f>
        <v>0</v>
      </c>
      <c r="I6" s="10">
        <f>SUM(feb!G6 + mrt!K6 + apr!K6+ mei!O6+ jun!J6+ jul!K6+ aug!L6 +  sep!J6 + H6)</f>
        <v>3</v>
      </c>
      <c r="J6" s="17">
        <f t="shared" ref="J6:J62" si="1">SUM(B6:G6)</f>
        <v>0</v>
      </c>
      <c r="K6" s="21">
        <f>SUM(feb!I6 + mrt!M6 + apr!M6+ mei!Q6+ jun!L6+ jul!M6+ aug!N6 +  sep!L6 + J6)</f>
        <v>203</v>
      </c>
    </row>
    <row r="7" spans="1:11" x14ac:dyDescent="0.2">
      <c r="A7" s="13" t="s">
        <v>76</v>
      </c>
      <c r="B7" s="11"/>
      <c r="C7" s="11"/>
      <c r="D7" s="11"/>
      <c r="E7" s="11"/>
      <c r="F7" s="11"/>
      <c r="G7" s="11"/>
      <c r="H7" s="9">
        <f t="shared" si="0"/>
        <v>0</v>
      </c>
      <c r="I7" s="10">
        <f>SUM(feb!G7 + mrt!K7 + apr!K7+ mei!O7+ jun!J7+ jul!K7+ aug!L7 +  sep!J7 + H7)</f>
        <v>1</v>
      </c>
      <c r="J7" s="17">
        <f t="shared" si="1"/>
        <v>0</v>
      </c>
      <c r="K7" s="21">
        <f>SUM(feb!I7 + mrt!M7 + apr!M7+ mei!Q7+ jun!L7+ jul!M7+ aug!N7 +  sep!L7 + J7)</f>
        <v>232</v>
      </c>
    </row>
    <row r="8" spans="1:11" x14ac:dyDescent="0.2">
      <c r="A8" s="13" t="s">
        <v>67</v>
      </c>
      <c r="B8" s="11">
        <v>80</v>
      </c>
      <c r="C8" s="11"/>
      <c r="D8" s="11"/>
      <c r="E8" s="11"/>
      <c r="F8" s="11"/>
      <c r="G8" s="11"/>
      <c r="H8" s="9">
        <f t="shared" si="0"/>
        <v>0</v>
      </c>
      <c r="I8" s="10">
        <f>SUM(feb!G8 + mrt!K8 + apr!K8+ mei!O8+ jun!J8+ jul!K8+ aug!L8 +  sep!J8 + H8)</f>
        <v>6</v>
      </c>
      <c r="J8" s="17">
        <f t="shared" si="1"/>
        <v>80</v>
      </c>
      <c r="K8" s="21">
        <f>SUM(feb!I8 + mrt!M8 + apr!M8+ mei!Q8+ jun!L8+ jul!M8+ aug!N8 +  sep!L8 + J8)</f>
        <v>892</v>
      </c>
    </row>
    <row r="9" spans="1:11" x14ac:dyDescent="0.2">
      <c r="A9" s="13" t="s">
        <v>73</v>
      </c>
      <c r="B9" s="11"/>
      <c r="C9" s="11">
        <v>56</v>
      </c>
      <c r="D9" s="11"/>
      <c r="E9" s="11"/>
      <c r="F9" s="11"/>
      <c r="G9" s="11"/>
      <c r="H9" s="9">
        <f t="shared" si="0"/>
        <v>1</v>
      </c>
      <c r="I9" s="10">
        <f>SUM(feb!G9 + mrt!K9 + apr!K9+ mei!O9+ jun!J9+ jul!K9+ aug!L9 +  sep!J9 + H9)</f>
        <v>14</v>
      </c>
      <c r="J9" s="17">
        <f t="shared" si="1"/>
        <v>56</v>
      </c>
      <c r="K9" s="21">
        <f>SUM(feb!I9 + mrt!M9 + apr!M9+ mei!Q9+ jun!L9+ jul!M9+ aug!N9 +  sep!L9 + J9)</f>
        <v>1349</v>
      </c>
    </row>
    <row r="10" spans="1:11" x14ac:dyDescent="0.2">
      <c r="A10" s="13" t="s">
        <v>5</v>
      </c>
      <c r="B10" s="11"/>
      <c r="C10" s="11">
        <v>67</v>
      </c>
      <c r="D10" s="11"/>
      <c r="E10" s="11">
        <v>67</v>
      </c>
      <c r="F10" s="11"/>
      <c r="G10" s="11">
        <v>50</v>
      </c>
      <c r="H10" s="9">
        <f t="shared" si="0"/>
        <v>3</v>
      </c>
      <c r="I10" s="10">
        <f>SUM(feb!G10 + mrt!K10 + apr!K10+ mei!O10+ jun!J10+ jul!K10+ aug!L10 +  sep!J10 + H10)</f>
        <v>24</v>
      </c>
      <c r="J10" s="17">
        <f t="shared" si="1"/>
        <v>184</v>
      </c>
      <c r="K10" s="21">
        <f>SUM(feb!I10 + mrt!M10 + apr!M10+ mei!Q10+ jun!L10+ jul!M10+ aug!N10 +  sep!L10 + J10)</f>
        <v>2270</v>
      </c>
    </row>
    <row r="11" spans="1:11" x14ac:dyDescent="0.2">
      <c r="A11" s="13" t="s">
        <v>71</v>
      </c>
      <c r="B11" s="11"/>
      <c r="C11" s="11">
        <v>67</v>
      </c>
      <c r="D11" s="11"/>
      <c r="E11" s="11">
        <v>67</v>
      </c>
      <c r="F11" s="11"/>
      <c r="G11" s="11">
        <v>50</v>
      </c>
      <c r="H11" s="9">
        <f t="shared" si="0"/>
        <v>3</v>
      </c>
      <c r="I11" s="10">
        <f>SUM(feb!G11 + mrt!K11 + apr!K11+ mei!O11+ jun!J11+ jul!K11+ aug!L11 +  sep!J11 + H11)</f>
        <v>25</v>
      </c>
      <c r="J11" s="17">
        <f t="shared" si="1"/>
        <v>184</v>
      </c>
      <c r="K11" s="21">
        <f>SUM(feb!I11 + mrt!M11 + apr!M11+ mei!Q11+ jun!L11+ jul!M11+ aug!N11 +  sep!L11 + J11)</f>
        <v>3249</v>
      </c>
    </row>
    <row r="12" spans="1:11" x14ac:dyDescent="0.2">
      <c r="A12" s="13" t="s">
        <v>53</v>
      </c>
      <c r="B12" s="11"/>
      <c r="C12" s="11"/>
      <c r="D12" s="11">
        <v>70</v>
      </c>
      <c r="E12" s="11">
        <v>51</v>
      </c>
      <c r="F12" s="11"/>
      <c r="G12" s="11">
        <v>50</v>
      </c>
      <c r="H12" s="9">
        <f t="shared" si="0"/>
        <v>2</v>
      </c>
      <c r="I12" s="10">
        <f>SUM(feb!G12 + mrt!K12 + apr!K12+ mei!O12+ jun!J12+ jul!K12+ aug!L12 +  sep!J12 + H12)</f>
        <v>32</v>
      </c>
      <c r="J12" s="17">
        <f t="shared" si="1"/>
        <v>171</v>
      </c>
      <c r="K12" s="21">
        <f>SUM(feb!I12 + mrt!M12 + apr!M12+ mei!Q12+ jun!L12+ jul!M12+ aug!N12 +  sep!L12 + J12)</f>
        <v>3533</v>
      </c>
    </row>
    <row r="13" spans="1:11" x14ac:dyDescent="0.2">
      <c r="A13" s="13" t="s">
        <v>151</v>
      </c>
      <c r="B13" s="11"/>
      <c r="C13" s="11"/>
      <c r="D13" s="11"/>
      <c r="E13" s="11"/>
      <c r="F13" s="11"/>
      <c r="G13" s="11"/>
      <c r="H13" s="9">
        <f t="shared" si="0"/>
        <v>0</v>
      </c>
      <c r="I13" s="10">
        <f>SUM(feb!G13 + mrt!K13 + apr!K13+ mei!O13+ jun!J13+ jul!K13+ aug!L13 +  sep!J13 + H13)</f>
        <v>0</v>
      </c>
      <c r="J13" s="17">
        <f t="shared" si="1"/>
        <v>0</v>
      </c>
      <c r="K13" s="21">
        <f>SUM(feb!I13 + mrt!M13 + apr!M13+ mei!Q13+ jun!L13+ jul!M13+ aug!N13 +  sep!L13 + J13)</f>
        <v>0</v>
      </c>
    </row>
    <row r="14" spans="1:11" x14ac:dyDescent="0.2">
      <c r="A14" s="13" t="s">
        <v>6</v>
      </c>
      <c r="B14" s="11"/>
      <c r="C14" s="11"/>
      <c r="D14" s="11"/>
      <c r="E14" s="11"/>
      <c r="F14" s="11"/>
      <c r="G14" s="11"/>
      <c r="H14" s="9">
        <f t="shared" si="0"/>
        <v>0</v>
      </c>
      <c r="I14" s="10">
        <f>SUM(feb!G14 + mrt!K14 + apr!K14+ mei!O14+ jun!J14+ jul!K14+ aug!L14 +  sep!J14 + H14)</f>
        <v>12</v>
      </c>
      <c r="J14" s="17">
        <f t="shared" si="1"/>
        <v>0</v>
      </c>
      <c r="K14" s="21">
        <f>SUM(feb!I14 + mrt!M14 + apr!M14+ mei!Q14+ jun!L14+ jul!M14+ aug!N14 +  sep!L14 + J14)</f>
        <v>766</v>
      </c>
    </row>
    <row r="15" spans="1:11" x14ac:dyDescent="0.2">
      <c r="A15" s="13" t="s">
        <v>58</v>
      </c>
      <c r="B15" s="11">
        <v>95</v>
      </c>
      <c r="C15" s="11"/>
      <c r="D15" s="11">
        <v>97</v>
      </c>
      <c r="E15" s="11">
        <v>67</v>
      </c>
      <c r="F15" s="11">
        <v>91</v>
      </c>
      <c r="G15" s="11">
        <v>50</v>
      </c>
      <c r="H15" s="9">
        <f t="shared" si="0"/>
        <v>2</v>
      </c>
      <c r="I15" s="10">
        <f>SUM(feb!G15 + mrt!K15 + apr!K15+ mei!O15+ jun!J15+ jul!K15+ aug!L15 +  sep!J15 + H15)</f>
        <v>20</v>
      </c>
      <c r="J15" s="17">
        <f t="shared" si="1"/>
        <v>400</v>
      </c>
      <c r="K15" s="21">
        <f>SUM(feb!I15 + mrt!M15 + apr!M15+ mei!Q15+ jun!L15+ jul!M15+ aug!N15 +  sep!L15 + J15)</f>
        <v>4532</v>
      </c>
    </row>
    <row r="16" spans="1:11" x14ac:dyDescent="0.2">
      <c r="A16" s="13" t="s">
        <v>54</v>
      </c>
      <c r="B16" s="11"/>
      <c r="C16" s="11">
        <v>53</v>
      </c>
      <c r="D16" s="11"/>
      <c r="E16" s="11"/>
      <c r="F16" s="11"/>
      <c r="G16" s="11"/>
      <c r="H16" s="9">
        <f t="shared" si="0"/>
        <v>1</v>
      </c>
      <c r="I16" s="10">
        <f>SUM(feb!G16 + mrt!K16 + apr!K16+ mei!O16+ jun!J16+ jul!K16+ aug!L16 +  sep!J16 + H16)</f>
        <v>21</v>
      </c>
      <c r="J16" s="17">
        <f t="shared" si="1"/>
        <v>53</v>
      </c>
      <c r="K16" s="21">
        <f>SUM(feb!I16 + mrt!M16 + apr!M16+ mei!Q16+ jun!L16+ jul!M16+ aug!N16 +  sep!L16 + J16)</f>
        <v>1656</v>
      </c>
    </row>
    <row r="17" spans="1:11" x14ac:dyDescent="0.2">
      <c r="A17" s="13" t="s">
        <v>63</v>
      </c>
      <c r="B17" s="11">
        <v>80</v>
      </c>
      <c r="C17" s="11">
        <v>67</v>
      </c>
      <c r="D17" s="11"/>
      <c r="E17" s="11">
        <v>67</v>
      </c>
      <c r="F17" s="11"/>
      <c r="G17" s="11"/>
      <c r="H17" s="9">
        <f t="shared" ref="H17:H20" si="2">COUNT(C17,E17,G17)</f>
        <v>2</v>
      </c>
      <c r="I17" s="10">
        <f>SUM(feb!G17 + mrt!K17 + apr!K17+ mei!O17+ jun!J17+ jul!K17+ aug!L17 +  sep!J17 + H17)</f>
        <v>19</v>
      </c>
      <c r="J17" s="17">
        <f t="shared" ref="J17:J20" si="3">SUM(B17:G17)</f>
        <v>214</v>
      </c>
      <c r="K17" s="21">
        <f>SUM(feb!I17 + mrt!M17 + apr!M17+ mei!Q17+ jun!L17+ jul!M17+ aug!N17 +  sep!L17 + J17)</f>
        <v>2960</v>
      </c>
    </row>
    <row r="18" spans="1:11" x14ac:dyDescent="0.2">
      <c r="A18" s="13" t="s">
        <v>126</v>
      </c>
      <c r="B18" s="11"/>
      <c r="C18" s="11"/>
      <c r="D18" s="11">
        <v>70</v>
      </c>
      <c r="E18" s="11"/>
      <c r="F18" s="11"/>
      <c r="G18" s="11"/>
      <c r="H18" s="9">
        <f t="shared" si="2"/>
        <v>0</v>
      </c>
      <c r="I18" s="10">
        <f>SUM(feb!G18 + mrt!K18 + apr!K18+ mei!O18+ jun!J18+ jul!K18+ aug!L18 +  sep!J18 + H18)</f>
        <v>0</v>
      </c>
      <c r="J18" s="17">
        <f t="shared" si="3"/>
        <v>70</v>
      </c>
      <c r="K18" s="21">
        <f>SUM(feb!I18 + mrt!M18 + apr!M18+ mei!Q18+ jun!L18+ jul!M18+ aug!N18 +  sep!L18 + J18)</f>
        <v>188</v>
      </c>
    </row>
    <row r="19" spans="1:11" x14ac:dyDescent="0.2">
      <c r="A19" s="13" t="s">
        <v>157</v>
      </c>
      <c r="B19" s="11"/>
      <c r="C19" s="11">
        <v>53</v>
      </c>
      <c r="D19" s="11">
        <v>70</v>
      </c>
      <c r="E19" s="11"/>
      <c r="F19" s="11">
        <v>70</v>
      </c>
      <c r="G19" s="11"/>
      <c r="H19" s="9">
        <f t="shared" si="2"/>
        <v>1</v>
      </c>
      <c r="I19" s="10">
        <f>SUM(feb!G19 + mrt!K19 + apr!K19+ mei!O19+ jun!J19+ jul!K19+ aug!L19 +  sep!J19 + H19)</f>
        <v>25</v>
      </c>
      <c r="J19" s="17">
        <f t="shared" si="3"/>
        <v>193</v>
      </c>
      <c r="K19" s="21">
        <f>SUM(feb!I19 + mrt!M19 + apr!M19+ mei!Q19+ jun!L19+ jul!M19+ aug!N19 +  sep!L19 + J19)</f>
        <v>3322</v>
      </c>
    </row>
    <row r="20" spans="1:11" x14ac:dyDescent="0.2">
      <c r="A20" s="13" t="s">
        <v>79</v>
      </c>
      <c r="B20" s="11">
        <v>56</v>
      </c>
      <c r="C20" s="11"/>
      <c r="D20" s="11"/>
      <c r="E20" s="11"/>
      <c r="F20" s="11"/>
      <c r="G20" s="11"/>
      <c r="H20" s="9">
        <f t="shared" si="2"/>
        <v>0</v>
      </c>
      <c r="I20" s="10">
        <f>SUM(feb!G20 + mrt!K20 + apr!K20+ mei!O20+ jun!J20+ jul!K20+ aug!L20 +  sep!J20 + H20)</f>
        <v>12</v>
      </c>
      <c r="J20" s="17">
        <f t="shared" si="3"/>
        <v>56</v>
      </c>
      <c r="K20" s="21">
        <f>SUM(feb!I20 + mrt!M20 + apr!M20+ mei!Q20+ jun!L20+ jul!M20+ aug!N20 +  sep!L20 + J20)</f>
        <v>966</v>
      </c>
    </row>
    <row r="21" spans="1:11" x14ac:dyDescent="0.2">
      <c r="A21" s="13" t="s">
        <v>128</v>
      </c>
      <c r="B21" s="11"/>
      <c r="C21" s="11"/>
      <c r="D21" s="11"/>
      <c r="E21" s="11"/>
      <c r="F21" s="11"/>
      <c r="G21" s="11"/>
      <c r="H21" s="9">
        <f t="shared" si="0"/>
        <v>0</v>
      </c>
      <c r="I21" s="10">
        <f>SUM(feb!G21 + mrt!K21 + apr!K21+ mei!O21+ jun!J21+ jul!K21+ aug!L21 +  sep!J21 + H21)</f>
        <v>0</v>
      </c>
      <c r="J21" s="17">
        <f t="shared" si="1"/>
        <v>0</v>
      </c>
      <c r="K21" s="21">
        <f>SUM(feb!I21 + mrt!M21 + apr!M21+ mei!Q21+ jun!L21+ jul!M21+ aug!N21 +  sep!L21 + J21)</f>
        <v>138</v>
      </c>
    </row>
    <row r="22" spans="1:11" x14ac:dyDescent="0.2">
      <c r="A22" s="13" t="s">
        <v>113</v>
      </c>
      <c r="B22" s="11"/>
      <c r="C22" s="11"/>
      <c r="D22" s="11"/>
      <c r="E22" s="11"/>
      <c r="F22" s="11"/>
      <c r="G22" s="11"/>
      <c r="H22" s="9">
        <f t="shared" si="0"/>
        <v>0</v>
      </c>
      <c r="I22" s="10">
        <f>SUM(feb!G22 + mrt!K22 + apr!K22+ mei!O22+ jun!J22+ jul!K22+ aug!L22 +  sep!J22 + H22)</f>
        <v>3</v>
      </c>
      <c r="J22" s="17">
        <f t="shared" si="1"/>
        <v>0</v>
      </c>
      <c r="K22" s="21">
        <f>SUM(feb!I22 + mrt!M22 + apr!M22+ mei!Q22+ jun!L22+ jul!M22+ aug!N22 +  sep!L22 + J22)</f>
        <v>597</v>
      </c>
    </row>
    <row r="23" spans="1:11" x14ac:dyDescent="0.2">
      <c r="A23" s="13" t="s">
        <v>7</v>
      </c>
      <c r="B23" s="11"/>
      <c r="C23" s="11"/>
      <c r="D23" s="11"/>
      <c r="E23" s="11"/>
      <c r="F23" s="11"/>
      <c r="G23" s="11"/>
      <c r="H23" s="9">
        <f t="shared" si="0"/>
        <v>0</v>
      </c>
      <c r="I23" s="10">
        <f>SUM(feb!G23 + mrt!K23 + apr!K23+ mei!O23+ jun!J23+ jul!K23+ aug!L23 +  sep!J23 + H23)</f>
        <v>4</v>
      </c>
      <c r="J23" s="17">
        <f t="shared" si="1"/>
        <v>0</v>
      </c>
      <c r="K23" s="21">
        <f>SUM(feb!I23 + mrt!M23 + apr!M23+ mei!Q23+ jun!L23+ jul!M23+ aug!N23 +  sep!L23 + J23)</f>
        <v>392</v>
      </c>
    </row>
    <row r="24" spans="1:11" x14ac:dyDescent="0.2">
      <c r="A24" s="13" t="s">
        <v>86</v>
      </c>
      <c r="B24" s="11"/>
      <c r="C24" s="11"/>
      <c r="D24" s="11"/>
      <c r="E24" s="11"/>
      <c r="F24" s="11"/>
      <c r="G24" s="11"/>
      <c r="H24" s="9">
        <f t="shared" si="0"/>
        <v>0</v>
      </c>
      <c r="I24" s="10">
        <f>SUM(feb!G24 + mrt!K24 + apr!K24+ mei!O24+ jun!J24+ jul!K24+ aug!L24 +  sep!J24 + H24)</f>
        <v>6</v>
      </c>
      <c r="J24" s="17">
        <f t="shared" si="1"/>
        <v>0</v>
      </c>
      <c r="K24" s="21">
        <f>SUM(feb!I24 + mrt!M24 + apr!M24+ mei!Q24+ jun!L24+ jul!M24+ aug!N24 +  sep!L24 + J24)</f>
        <v>640</v>
      </c>
    </row>
    <row r="25" spans="1:11" x14ac:dyDescent="0.2">
      <c r="A25" s="13" t="s">
        <v>98</v>
      </c>
      <c r="B25" s="11"/>
      <c r="C25" s="11"/>
      <c r="D25" s="11"/>
      <c r="E25" s="11"/>
      <c r="F25" s="11"/>
      <c r="G25" s="11"/>
      <c r="H25" s="9">
        <f t="shared" si="0"/>
        <v>0</v>
      </c>
      <c r="I25" s="10">
        <f>SUM(feb!G25 + mrt!K25 + apr!K25+ mei!O25+ jun!J25+ jul!K25+ aug!L25 +  sep!J25 + H25)</f>
        <v>16</v>
      </c>
      <c r="J25" s="17">
        <f t="shared" si="1"/>
        <v>0</v>
      </c>
      <c r="K25" s="21">
        <f>SUM(feb!I25 + mrt!M25 + apr!M25+ mei!Q25+ jun!L25+ jul!M25+ aug!N25 +  sep!L25 + J25)</f>
        <v>2542</v>
      </c>
    </row>
    <row r="26" spans="1:11" x14ac:dyDescent="0.2">
      <c r="A26" s="13" t="s">
        <v>8</v>
      </c>
      <c r="B26" s="11"/>
      <c r="C26" s="11">
        <v>67</v>
      </c>
      <c r="D26" s="11">
        <v>97</v>
      </c>
      <c r="E26" s="11">
        <v>67</v>
      </c>
      <c r="F26" s="11"/>
      <c r="G26" s="11">
        <v>50</v>
      </c>
      <c r="H26" s="9">
        <f t="shared" si="0"/>
        <v>3</v>
      </c>
      <c r="I26" s="10">
        <f>SUM(feb!G26 + mrt!K26 + apr!K26+ mei!O26+ jun!J26+ jul!K26+ aug!L26 +  sep!J26 + H26)</f>
        <v>29</v>
      </c>
      <c r="J26" s="17">
        <f t="shared" si="1"/>
        <v>281</v>
      </c>
      <c r="K26" s="21">
        <f>SUM(feb!I26 + mrt!M26 + apr!M26+ mei!Q26+ jun!L26+ jul!M26+ aug!N26 +  sep!L26 + J26)</f>
        <v>3866</v>
      </c>
    </row>
    <row r="27" spans="1:11" x14ac:dyDescent="0.2">
      <c r="A27" s="13" t="s">
        <v>103</v>
      </c>
      <c r="B27" s="11"/>
      <c r="C27" s="11"/>
      <c r="D27" s="11"/>
      <c r="E27" s="11"/>
      <c r="F27" s="11"/>
      <c r="G27" s="11"/>
      <c r="H27" s="9">
        <f t="shared" si="0"/>
        <v>0</v>
      </c>
      <c r="I27" s="10">
        <f>SUM(feb!G27 + mrt!K27 + apr!K27+ mei!O27+ jun!J27+ jul!K27+ aug!L27 +  sep!J27 + H27)</f>
        <v>7</v>
      </c>
      <c r="J27" s="17">
        <f t="shared" si="1"/>
        <v>0</v>
      </c>
      <c r="K27" s="21">
        <f>SUM(feb!I27 + mrt!M27 + apr!M27+ mei!Q27+ jun!L27+ jul!M27+ aug!N27 +  sep!L27 + J27)</f>
        <v>887</v>
      </c>
    </row>
    <row r="28" spans="1:11" x14ac:dyDescent="0.2">
      <c r="A28" s="13" t="s">
        <v>31</v>
      </c>
      <c r="B28" s="11"/>
      <c r="C28" s="11"/>
      <c r="D28" s="11"/>
      <c r="E28" s="11"/>
      <c r="F28" s="11"/>
      <c r="G28" s="11"/>
      <c r="H28" s="9">
        <f t="shared" si="0"/>
        <v>0</v>
      </c>
      <c r="I28" s="10">
        <f>SUM(feb!G28 + mrt!K28 + apr!K28+ mei!O28+ jun!J28+ jul!K28+ aug!L28 +  sep!J28 + H28)</f>
        <v>2</v>
      </c>
      <c r="J28" s="17">
        <f t="shared" si="1"/>
        <v>0</v>
      </c>
      <c r="K28" s="21">
        <f>SUM(feb!I28 + mrt!M28 + apr!M28+ mei!Q28+ jun!L28+ jul!M28+ aug!N28 +  sep!L28 + J28)</f>
        <v>154</v>
      </c>
    </row>
    <row r="29" spans="1:11" x14ac:dyDescent="0.2">
      <c r="A29" s="13" t="s">
        <v>119</v>
      </c>
      <c r="B29" s="11">
        <v>80</v>
      </c>
      <c r="C29" s="11">
        <v>53</v>
      </c>
      <c r="D29" s="11">
        <v>70</v>
      </c>
      <c r="E29" s="11">
        <v>51</v>
      </c>
      <c r="F29" s="11">
        <v>70</v>
      </c>
      <c r="G29" s="11">
        <v>50</v>
      </c>
      <c r="H29" s="9">
        <f t="shared" si="0"/>
        <v>3</v>
      </c>
      <c r="I29" s="10">
        <f>SUM(feb!G29 + mrt!K29 + apr!K29+ mei!O29+ jun!J29+ jul!K29+ aug!L29 +  sep!J29 + H29)</f>
        <v>34</v>
      </c>
      <c r="J29" s="17">
        <f t="shared" si="1"/>
        <v>374</v>
      </c>
      <c r="K29" s="21">
        <f>SUM(feb!I29 + mrt!M29 + apr!M29+ mei!Q29+ jun!L29+ jul!M29+ aug!N29 +  sep!L29 + J29)</f>
        <v>4750</v>
      </c>
    </row>
    <row r="30" spans="1:11" x14ac:dyDescent="0.2">
      <c r="A30" s="13" t="s">
        <v>152</v>
      </c>
      <c r="B30" s="11"/>
      <c r="C30" s="11"/>
      <c r="D30" s="11"/>
      <c r="E30" s="11"/>
      <c r="F30" s="11"/>
      <c r="G30" s="11"/>
      <c r="H30" s="9">
        <f t="shared" si="0"/>
        <v>0</v>
      </c>
      <c r="I30" s="10">
        <f>SUM(feb!G30 + mrt!K30 + apr!K30+ mei!O30+ jun!J30+ jul!K30+ aug!L30 +  sep!J30 + H30)</f>
        <v>0</v>
      </c>
      <c r="J30" s="17">
        <f t="shared" si="1"/>
        <v>0</v>
      </c>
      <c r="K30" s="21">
        <f>SUM(feb!I30 + mrt!M30 + apr!M30+ mei!Q30+ jun!L30+ jul!M30+ aug!N30 +  sep!L30 + J30)</f>
        <v>64</v>
      </c>
    </row>
    <row r="31" spans="1:11" x14ac:dyDescent="0.2">
      <c r="A31" s="13" t="s">
        <v>80</v>
      </c>
      <c r="B31" s="11"/>
      <c r="C31" s="11"/>
      <c r="D31" s="11"/>
      <c r="E31" s="11"/>
      <c r="F31" s="11"/>
      <c r="G31" s="11"/>
      <c r="H31" s="9">
        <f t="shared" si="0"/>
        <v>0</v>
      </c>
      <c r="I31" s="10">
        <f>SUM(feb!G31 + mrt!K31 + apr!K31+ mei!O31+ jun!J31+ jul!K31+ aug!L31 +  sep!J31 + H31)</f>
        <v>5</v>
      </c>
      <c r="J31" s="17">
        <f t="shared" si="1"/>
        <v>0</v>
      </c>
      <c r="K31" s="21">
        <f>SUM(feb!I31 + mrt!M31 + apr!M31+ mei!Q31+ jun!L31+ jul!M31+ aug!N31 +  sep!L31 + J31)</f>
        <v>405</v>
      </c>
    </row>
    <row r="32" spans="1:11" x14ac:dyDescent="0.2">
      <c r="A32" s="13" t="s">
        <v>150</v>
      </c>
      <c r="B32" s="11"/>
      <c r="C32" s="11"/>
      <c r="D32" s="11"/>
      <c r="E32" s="11"/>
      <c r="F32" s="11"/>
      <c r="G32" s="11"/>
      <c r="H32" s="9">
        <f t="shared" si="0"/>
        <v>0</v>
      </c>
      <c r="I32" s="10">
        <f>SUM(feb!G32 + mrt!K32 + apr!K32+ mei!O32+ jun!J32+ jul!K32+ aug!L32 +  sep!J32 + H32)</f>
        <v>0</v>
      </c>
      <c r="J32" s="17">
        <f t="shared" si="1"/>
        <v>0</v>
      </c>
      <c r="K32" s="21">
        <f>SUM(feb!I32 + mrt!M32 + apr!M32+ mei!Q32+ jun!L32+ jul!M32+ aug!N32 +  sep!L32 + J32)</f>
        <v>64</v>
      </c>
    </row>
    <row r="33" spans="1:11" x14ac:dyDescent="0.2">
      <c r="A33" s="13" t="s">
        <v>81</v>
      </c>
      <c r="B33" s="11">
        <v>80</v>
      </c>
      <c r="C33" s="11">
        <v>53</v>
      </c>
      <c r="D33" s="11"/>
      <c r="E33" s="11"/>
      <c r="F33" s="11">
        <v>70</v>
      </c>
      <c r="G33" s="11">
        <v>50</v>
      </c>
      <c r="H33" s="9">
        <f t="shared" si="0"/>
        <v>2</v>
      </c>
      <c r="I33" s="10">
        <f>SUM(feb!G33 + mrt!K33 + apr!K33+ mei!O33+ jun!J33+ jul!K33+ aug!L33 +  sep!J33 + H33)</f>
        <v>22</v>
      </c>
      <c r="J33" s="17">
        <f t="shared" si="1"/>
        <v>253</v>
      </c>
      <c r="K33" s="21">
        <f>SUM(feb!I33 + mrt!M33 + apr!M33+ mei!Q33+ jun!L33+ jul!M33+ aug!N33 +  sep!L33 + J33)</f>
        <v>3007</v>
      </c>
    </row>
    <row r="34" spans="1:11" x14ac:dyDescent="0.2">
      <c r="A34" s="13" t="s">
        <v>9</v>
      </c>
      <c r="B34" s="11">
        <v>80</v>
      </c>
      <c r="C34" s="11">
        <v>53</v>
      </c>
      <c r="D34" s="11">
        <v>70</v>
      </c>
      <c r="E34" s="11">
        <v>51</v>
      </c>
      <c r="F34" s="11"/>
      <c r="G34" s="11">
        <v>50</v>
      </c>
      <c r="H34" s="9">
        <f t="shared" si="0"/>
        <v>3</v>
      </c>
      <c r="I34" s="10">
        <f>SUM(feb!G34 + mrt!K34 + apr!K34+ mei!O34+ jun!J34+ jul!K34+ aug!L34 +  sep!J34 + H34)</f>
        <v>26</v>
      </c>
      <c r="J34" s="17">
        <f t="shared" si="1"/>
        <v>304</v>
      </c>
      <c r="K34" s="21">
        <f>SUM(feb!I34 + mrt!M34 + apr!M34+ mei!Q34+ jun!L34+ jul!M34+ aug!N34 +  sep!L34 + J34)</f>
        <v>3004</v>
      </c>
    </row>
    <row r="35" spans="1:11" x14ac:dyDescent="0.2">
      <c r="A35" s="13" t="s">
        <v>10</v>
      </c>
      <c r="B35" s="11">
        <v>56</v>
      </c>
      <c r="C35" s="11">
        <v>56</v>
      </c>
      <c r="D35" s="11"/>
      <c r="E35" s="11"/>
      <c r="F35" s="11">
        <v>50</v>
      </c>
      <c r="G35" s="11">
        <v>46</v>
      </c>
      <c r="H35" s="9">
        <f t="shared" si="0"/>
        <v>2</v>
      </c>
      <c r="I35" s="10">
        <f>SUM(feb!G35 + mrt!K35 + apr!K35+ mei!O35+ jun!J35+ jul!K35+ aug!L35 +  sep!J35 + H35)</f>
        <v>11</v>
      </c>
      <c r="J35" s="17">
        <f t="shared" si="1"/>
        <v>208</v>
      </c>
      <c r="K35" s="21">
        <f>SUM(feb!I35 + mrt!M35 + apr!M35+ mei!Q35+ jun!L35+ jul!M35+ aug!N35 +  sep!L35 + J35)</f>
        <v>1149</v>
      </c>
    </row>
    <row r="36" spans="1:11" x14ac:dyDescent="0.2">
      <c r="A36" s="13" t="s">
        <v>69</v>
      </c>
      <c r="B36" s="11"/>
      <c r="C36" s="11"/>
      <c r="D36" s="11"/>
      <c r="E36" s="11"/>
      <c r="F36" s="11"/>
      <c r="G36" s="11"/>
      <c r="H36" s="9">
        <f t="shared" si="0"/>
        <v>0</v>
      </c>
      <c r="I36" s="10">
        <f>SUM(feb!G36 + mrt!K36 + apr!K36+ mei!O36+ jun!J36+ jul!K36+ aug!L36 +  sep!J36 + H36)</f>
        <v>0</v>
      </c>
      <c r="J36" s="17">
        <f t="shared" si="1"/>
        <v>0</v>
      </c>
      <c r="K36" s="21">
        <f>SUM(feb!I36 + mrt!M36 + apr!M36+ mei!Q36+ jun!L36+ jul!M36+ aug!N36 +  sep!L36 + J36)</f>
        <v>0</v>
      </c>
    </row>
    <row r="37" spans="1:11" x14ac:dyDescent="0.2">
      <c r="A37" s="13" t="s">
        <v>11</v>
      </c>
      <c r="B37" s="11">
        <v>95</v>
      </c>
      <c r="C37" s="11"/>
      <c r="D37" s="11">
        <v>97</v>
      </c>
      <c r="E37" s="11"/>
      <c r="F37" s="11">
        <v>91</v>
      </c>
      <c r="G37" s="11">
        <v>50</v>
      </c>
      <c r="H37" s="9">
        <f t="shared" si="0"/>
        <v>1</v>
      </c>
      <c r="I37" s="10">
        <f>SUM(feb!G37 + mrt!K37 + apr!K37+ mei!O37+ jun!J37+ jul!K37+ aug!L37 +  sep!J37 + H37)</f>
        <v>25</v>
      </c>
      <c r="J37" s="17">
        <f t="shared" ref="J37:J41" si="4">SUM(B37:G37)</f>
        <v>333</v>
      </c>
      <c r="K37" s="21">
        <f>SUM(feb!I37 + mrt!M37 + apr!M37+ mei!Q37+ jun!L37+ jul!M37+ aug!N37 +  sep!L37 + J37)</f>
        <v>3854</v>
      </c>
    </row>
    <row r="38" spans="1:11" x14ac:dyDescent="0.2">
      <c r="A38" s="13" t="s">
        <v>123</v>
      </c>
      <c r="B38" s="11"/>
      <c r="C38" s="11"/>
      <c r="D38" s="11"/>
      <c r="E38" s="11"/>
      <c r="F38" s="11"/>
      <c r="G38" s="11"/>
      <c r="H38" s="9">
        <f t="shared" si="0"/>
        <v>0</v>
      </c>
      <c r="I38" s="10">
        <f>SUM(feb!G38 + mrt!K38 + apr!K38+ mei!O38+ jun!J38+ jul!K38+ aug!L38 +  sep!J38 + H38)</f>
        <v>23</v>
      </c>
      <c r="J38" s="17">
        <f t="shared" si="4"/>
        <v>0</v>
      </c>
      <c r="K38" s="21">
        <f>SUM(feb!I38 + mrt!M38 + apr!M38+ mei!Q38+ jun!L38+ jul!M38+ aug!N38 +  sep!L38 + J38)</f>
        <v>3249</v>
      </c>
    </row>
    <row r="39" spans="1:11" x14ac:dyDescent="0.2">
      <c r="A39" s="33" t="s">
        <v>95</v>
      </c>
      <c r="B39" s="11"/>
      <c r="C39" s="11"/>
      <c r="D39" s="11"/>
      <c r="E39" s="11"/>
      <c r="F39" s="11"/>
      <c r="G39" s="11">
        <v>70</v>
      </c>
      <c r="H39" s="9">
        <f t="shared" si="0"/>
        <v>1</v>
      </c>
      <c r="I39" s="10">
        <f>SUM(feb!G39 + mrt!K39 + apr!K39+ mei!O39+ jun!J39+ jul!K39+ aug!L39 +  sep!J39 + H39)</f>
        <v>21</v>
      </c>
      <c r="J39" s="17">
        <f t="shared" si="4"/>
        <v>70</v>
      </c>
      <c r="K39" s="21">
        <f>SUM(feb!I39 + mrt!M39 + apr!M39+ mei!Q39+ jun!L39+ jul!M39+ aug!N39 +  sep!L39 + J39)</f>
        <v>2459</v>
      </c>
    </row>
    <row r="40" spans="1:11" x14ac:dyDescent="0.2">
      <c r="A40" s="33" t="s">
        <v>112</v>
      </c>
      <c r="B40" s="11">
        <v>80</v>
      </c>
      <c r="C40" s="11"/>
      <c r="D40" s="11"/>
      <c r="E40" s="11">
        <v>51</v>
      </c>
      <c r="F40" s="11"/>
      <c r="G40" s="11">
        <v>46</v>
      </c>
      <c r="H40" s="9">
        <f t="shared" si="0"/>
        <v>2</v>
      </c>
      <c r="I40" s="10">
        <f>SUM(feb!G40 + mrt!K40 + apr!K40+ mei!O40+ jun!J40+ jul!K40+ aug!L40 +  sep!J40 + H40)</f>
        <v>12</v>
      </c>
      <c r="J40" s="17">
        <f t="shared" si="4"/>
        <v>177</v>
      </c>
      <c r="K40" s="21">
        <f>SUM(feb!I40 + mrt!M40 + apr!M40+ mei!Q40+ jun!L40+ jul!M40+ aug!N40 +  sep!L40 + J40)</f>
        <v>1323</v>
      </c>
    </row>
    <row r="41" spans="1:11" x14ac:dyDescent="0.2">
      <c r="A41" s="33" t="s">
        <v>114</v>
      </c>
      <c r="B41" s="11"/>
      <c r="C41" s="11">
        <v>69</v>
      </c>
      <c r="D41" s="11"/>
      <c r="E41" s="11">
        <v>96</v>
      </c>
      <c r="F41" s="11"/>
      <c r="G41" s="11"/>
      <c r="H41" s="9">
        <f t="shared" si="0"/>
        <v>2</v>
      </c>
      <c r="I41" s="10">
        <f>SUM(feb!G41 + mrt!K41 + apr!K41+ mei!O41+ jun!J41+ jul!K41+ aug!L41 +  sep!J41 + H41)</f>
        <v>18</v>
      </c>
      <c r="J41" s="17">
        <f t="shared" si="4"/>
        <v>165</v>
      </c>
      <c r="K41" s="21">
        <f>SUM(feb!I41 + mrt!M41 + apr!M41+ mei!Q41+ jun!L41+ jul!M41+ aug!N41 +  sep!L41 + J41)</f>
        <v>1605</v>
      </c>
    </row>
    <row r="42" spans="1:11" x14ac:dyDescent="0.2">
      <c r="A42" s="33" t="s">
        <v>125</v>
      </c>
      <c r="B42" s="11">
        <v>95</v>
      </c>
      <c r="C42" s="11">
        <v>69</v>
      </c>
      <c r="D42" s="11">
        <v>95</v>
      </c>
      <c r="E42" s="11">
        <v>96</v>
      </c>
      <c r="F42" s="11"/>
      <c r="G42" s="11">
        <v>70</v>
      </c>
      <c r="H42" s="9">
        <f t="shared" ref="H42:H45" si="5">COUNT(C42,E42,G42)</f>
        <v>3</v>
      </c>
      <c r="I42" s="10">
        <f>SUM(feb!G42 + mrt!K42 + apr!K42+ mei!O42+ jun!J42+ jul!K42+ aug!L42 +  sep!J42 + H42)</f>
        <v>19</v>
      </c>
      <c r="J42" s="17">
        <f t="shared" ref="J42:J45" si="6">SUM(B42:G42)</f>
        <v>425</v>
      </c>
      <c r="K42" s="21">
        <f>SUM(feb!I42 + mrt!M42 + apr!M42+ mei!Q42+ jun!L42+ jul!M42+ aug!N42 +  sep!L42 + J42)</f>
        <v>4118</v>
      </c>
    </row>
    <row r="43" spans="1:11" x14ac:dyDescent="0.2">
      <c r="A43" s="33" t="s">
        <v>156</v>
      </c>
      <c r="B43" s="11"/>
      <c r="C43" s="11"/>
      <c r="D43" s="11"/>
      <c r="E43" s="11"/>
      <c r="F43" s="11"/>
      <c r="G43" s="11"/>
      <c r="H43" s="9">
        <f t="shared" si="5"/>
        <v>0</v>
      </c>
      <c r="I43" s="10">
        <f>SUM(feb!G43 + mrt!K43 + apr!K43+ mei!O43+ jun!J43+ jul!K43+ aug!L43 +  sep!J43 + H43)</f>
        <v>19</v>
      </c>
      <c r="J43" s="17">
        <f t="shared" si="6"/>
        <v>0</v>
      </c>
      <c r="K43" s="21">
        <f>SUM(feb!I43 + mrt!M43 + apr!M43+ mei!Q43+ jun!L43+ jul!M43+ aug!N43 +  sep!L43 + J43)</f>
        <v>2205</v>
      </c>
    </row>
    <row r="44" spans="1:11" x14ac:dyDescent="0.2">
      <c r="A44" s="33" t="s">
        <v>87</v>
      </c>
      <c r="B44" s="11"/>
      <c r="C44" s="11"/>
      <c r="D44" s="11"/>
      <c r="E44" s="11"/>
      <c r="F44" s="11"/>
      <c r="G44" s="11"/>
      <c r="H44" s="9">
        <f t="shared" si="5"/>
        <v>0</v>
      </c>
      <c r="I44" s="10">
        <f>SUM(feb!G44 + mrt!K44 + apr!K44+ mei!O44+ jun!J44+ jul!K44+ aug!L44 +  sep!J44 + H44)</f>
        <v>0</v>
      </c>
      <c r="J44" s="17">
        <f t="shared" si="6"/>
        <v>0</v>
      </c>
      <c r="K44" s="21">
        <f>SUM(feb!I44 + mrt!M44 + apr!M44+ mei!Q44+ jun!L44+ jul!M44+ aug!N44 +  sep!L44 + J44)</f>
        <v>0</v>
      </c>
    </row>
    <row r="45" spans="1:11" x14ac:dyDescent="0.2">
      <c r="A45" s="33" t="s">
        <v>108</v>
      </c>
      <c r="B45" s="11">
        <v>80</v>
      </c>
      <c r="C45" s="11">
        <v>53</v>
      </c>
      <c r="D45" s="11">
        <v>70</v>
      </c>
      <c r="E45" s="11">
        <v>51</v>
      </c>
      <c r="F45" s="11">
        <v>91</v>
      </c>
      <c r="G45" s="11">
        <v>50</v>
      </c>
      <c r="H45" s="9">
        <f t="shared" si="5"/>
        <v>3</v>
      </c>
      <c r="I45" s="10">
        <f>SUM(feb!G45 + mrt!K45 + apr!K45+ mei!O45+ jun!J45+ jul!K45+ aug!L45 +  sep!J45 + H45)</f>
        <v>28</v>
      </c>
      <c r="J45" s="17">
        <f t="shared" si="6"/>
        <v>395</v>
      </c>
      <c r="K45" s="21">
        <f>SUM(feb!I45 + mrt!M45 + apr!M45+ mei!Q45+ jun!L45+ jul!M45+ aug!N45 +  sep!L45 + J45)</f>
        <v>3227</v>
      </c>
    </row>
    <row r="46" spans="1:11" x14ac:dyDescent="0.2">
      <c r="A46" s="13" t="s">
        <v>12</v>
      </c>
      <c r="B46" s="11"/>
      <c r="C46" s="11"/>
      <c r="D46" s="11"/>
      <c r="E46" s="11"/>
      <c r="F46" s="11"/>
      <c r="G46" s="11"/>
      <c r="H46" s="9">
        <f t="shared" si="0"/>
        <v>0</v>
      </c>
      <c r="I46" s="10">
        <f>SUM(feb!G46 + mrt!K46 + apr!K46+ mei!O46+ jun!J46+ jul!K46+ aug!L46 +  sep!J46 + H46)</f>
        <v>1</v>
      </c>
      <c r="J46" s="17">
        <f t="shared" si="1"/>
        <v>0</v>
      </c>
      <c r="K46" s="21">
        <f>SUM(feb!I46 + mrt!M46 + apr!M46+ mei!Q46+ jun!L46+ jul!M46+ aug!N46 +  sep!L46 + J46)</f>
        <v>62</v>
      </c>
    </row>
    <row r="47" spans="1:11" x14ac:dyDescent="0.2">
      <c r="A47" s="13" t="s">
        <v>92</v>
      </c>
      <c r="B47" s="11"/>
      <c r="C47" s="11">
        <v>56</v>
      </c>
      <c r="D47" s="11"/>
      <c r="E47" s="11">
        <v>51</v>
      </c>
      <c r="F47" s="11"/>
      <c r="G47" s="11"/>
      <c r="H47" s="9">
        <f t="shared" si="0"/>
        <v>2</v>
      </c>
      <c r="I47" s="10">
        <f>SUM(feb!G47 + mrt!K47 + apr!K47+ mei!O47+ jun!J47+ jul!K47+ aug!L47 +  sep!J47 + H47)</f>
        <v>15</v>
      </c>
      <c r="J47" s="17">
        <f t="shared" si="1"/>
        <v>107</v>
      </c>
      <c r="K47" s="21">
        <f>SUM(feb!I47 + mrt!M47 + apr!M47+ mei!Q47+ jun!L47+ jul!M47+ aug!N47 +  sep!L47 + J47)</f>
        <v>819</v>
      </c>
    </row>
    <row r="48" spans="1:11" x14ac:dyDescent="0.2">
      <c r="A48" s="13" t="s">
        <v>13</v>
      </c>
      <c r="B48" s="11"/>
      <c r="C48" s="11">
        <v>56</v>
      </c>
      <c r="D48" s="11"/>
      <c r="E48" s="11"/>
      <c r="F48" s="11"/>
      <c r="G48" s="11">
        <v>46</v>
      </c>
      <c r="H48" s="9">
        <f t="shared" si="0"/>
        <v>2</v>
      </c>
      <c r="I48" s="10">
        <f>SUM(feb!G48 + mrt!K48 + apr!K48+ mei!O48+ jun!J48+ jul!K48+ aug!L48 +  sep!J48 + H48)</f>
        <v>21</v>
      </c>
      <c r="J48" s="17">
        <f t="shared" si="1"/>
        <v>102</v>
      </c>
      <c r="K48" s="21">
        <f>SUM(feb!I48 + mrt!M48 + apr!M48+ mei!Q48+ jun!L48+ jul!M48+ aug!N48 +  sep!L48 + J48)</f>
        <v>1829</v>
      </c>
    </row>
    <row r="49" spans="1:11" x14ac:dyDescent="0.2">
      <c r="A49" s="13" t="s">
        <v>61</v>
      </c>
      <c r="B49" s="65">
        <v>104</v>
      </c>
      <c r="C49" s="11">
        <v>56</v>
      </c>
      <c r="D49" s="11"/>
      <c r="E49" s="11">
        <v>51</v>
      </c>
      <c r="F49" s="11">
        <v>50</v>
      </c>
      <c r="G49" s="11">
        <v>46</v>
      </c>
      <c r="H49" s="9">
        <f t="shared" ref="H49:H52" si="7">COUNT(C49,E49,G49)</f>
        <v>3</v>
      </c>
      <c r="I49" s="10">
        <f>SUM(feb!G49 + mrt!K49 + apr!K49+ mei!O49+ jun!J49+ jul!K49+ aug!L49 +  sep!J49 + H49)</f>
        <v>25</v>
      </c>
      <c r="J49" s="17">
        <f t="shared" ref="J49:J52" si="8">SUM(B49:G49)</f>
        <v>307</v>
      </c>
      <c r="K49" s="21">
        <f>SUM(feb!I49 + mrt!M49 + apr!M49+ mei!Q49+ jun!L49+ jul!M49+ aug!N49 +  sep!L49 + J49)</f>
        <v>3707</v>
      </c>
    </row>
    <row r="50" spans="1:11" x14ac:dyDescent="0.2">
      <c r="A50" s="13" t="s">
        <v>154</v>
      </c>
      <c r="B50" s="11"/>
      <c r="C50" s="11"/>
      <c r="D50" s="11">
        <v>70</v>
      </c>
      <c r="E50" s="11"/>
      <c r="F50" s="11"/>
      <c r="G50" s="11">
        <v>50</v>
      </c>
      <c r="H50" s="9">
        <f t="shared" si="7"/>
        <v>1</v>
      </c>
      <c r="I50" s="10">
        <f>SUM(feb!G50 + mrt!K50 + apr!K50+ mei!O50+ jun!J50+ jul!K50+ aug!L50 +  sep!J50 + H50)</f>
        <v>9</v>
      </c>
      <c r="J50" s="17">
        <f t="shared" si="8"/>
        <v>120</v>
      </c>
      <c r="K50" s="21">
        <f>SUM(feb!I50 + mrt!M50 + apr!M50+ mei!Q50+ jun!L50+ jul!M50+ aug!N50 +  sep!L50 + J50)</f>
        <v>2016</v>
      </c>
    </row>
    <row r="51" spans="1:11" x14ac:dyDescent="0.2">
      <c r="A51" s="13" t="s">
        <v>96</v>
      </c>
      <c r="B51" s="11"/>
      <c r="C51" s="11">
        <v>69</v>
      </c>
      <c r="D51" s="11"/>
      <c r="E51" s="11">
        <v>96</v>
      </c>
      <c r="F51" s="11"/>
      <c r="G51" s="11">
        <v>70</v>
      </c>
      <c r="H51" s="9">
        <f t="shared" si="7"/>
        <v>3</v>
      </c>
      <c r="I51" s="10">
        <f>SUM(feb!G51 + mrt!K51 + apr!K51+ mei!O51+ jun!J51+ jul!K51+ aug!L51 +  sep!J51 + H51)</f>
        <v>27</v>
      </c>
      <c r="J51" s="17">
        <f t="shared" si="8"/>
        <v>235</v>
      </c>
      <c r="K51" s="21">
        <f>SUM(feb!I51 + mrt!M51 + apr!M51+ mei!Q51+ jun!L51+ jul!M51+ aug!N51 +  sep!L51 + J51)</f>
        <v>4340</v>
      </c>
    </row>
    <row r="52" spans="1:11" x14ac:dyDescent="0.2">
      <c r="A52" s="13" t="s">
        <v>155</v>
      </c>
      <c r="B52" s="11"/>
      <c r="C52" s="11"/>
      <c r="D52" s="11"/>
      <c r="E52" s="11"/>
      <c r="F52" s="11"/>
      <c r="G52" s="11"/>
      <c r="H52" s="9">
        <f t="shared" si="7"/>
        <v>0</v>
      </c>
      <c r="I52" s="10">
        <f>SUM(feb!G52 + mrt!K52 + apr!K52+ mei!O52+ jun!J52+ jul!K52+ aug!L52 +  sep!J52 + H52)</f>
        <v>0</v>
      </c>
      <c r="J52" s="17">
        <f t="shared" si="8"/>
        <v>0</v>
      </c>
      <c r="K52" s="21">
        <f>SUM(feb!I52 + mrt!M52 + apr!M52+ mei!Q52+ jun!L52+ jul!M52+ aug!N52 +  sep!L52 + J52)</f>
        <v>0</v>
      </c>
    </row>
    <row r="53" spans="1:11" x14ac:dyDescent="0.2">
      <c r="A53" s="13" t="s">
        <v>82</v>
      </c>
      <c r="B53" s="11"/>
      <c r="C53" s="11"/>
      <c r="D53" s="11"/>
      <c r="E53" s="11"/>
      <c r="F53" s="11"/>
      <c r="G53" s="11"/>
      <c r="H53" s="9">
        <f t="shared" si="0"/>
        <v>0</v>
      </c>
      <c r="I53" s="10">
        <f>SUM(feb!G53 + mrt!K53 + apr!K53+ mei!O53+ jun!J53+ jul!K53+ aug!L53 +  sep!J53 + H53)</f>
        <v>0</v>
      </c>
      <c r="J53" s="17">
        <f t="shared" si="1"/>
        <v>0</v>
      </c>
      <c r="K53" s="21">
        <f>SUM(feb!I53 + mrt!M53 + apr!M53+ mei!Q53+ jun!L53+ jul!M53+ aug!N53 +  sep!L53 + J53)</f>
        <v>0</v>
      </c>
    </row>
    <row r="54" spans="1:11" x14ac:dyDescent="0.2">
      <c r="A54" s="13" t="s">
        <v>30</v>
      </c>
      <c r="B54" s="11"/>
      <c r="C54" s="11"/>
      <c r="D54" s="11"/>
      <c r="E54" s="11"/>
      <c r="F54" s="11"/>
      <c r="G54" s="11"/>
      <c r="H54" s="9">
        <f t="shared" si="0"/>
        <v>0</v>
      </c>
      <c r="I54" s="10">
        <f>SUM(feb!G54 + mrt!K54 + apr!K54+ mei!O54+ jun!J54+ jul!K54+ aug!L54 +  sep!J54 + H54)</f>
        <v>6</v>
      </c>
      <c r="J54" s="17">
        <f t="shared" si="1"/>
        <v>0</v>
      </c>
      <c r="K54" s="21">
        <f>SUM(feb!I54 + mrt!M54 + apr!M54+ mei!Q54+ jun!L54+ jul!M54+ aug!N54 +  sep!L54 + J54)</f>
        <v>507</v>
      </c>
    </row>
    <row r="55" spans="1:11" x14ac:dyDescent="0.2">
      <c r="A55" s="13" t="s">
        <v>77</v>
      </c>
      <c r="B55" s="11"/>
      <c r="C55" s="11"/>
      <c r="D55" s="11"/>
      <c r="E55" s="11"/>
      <c r="F55" s="11"/>
      <c r="G55" s="11"/>
      <c r="H55" s="9">
        <f t="shared" si="0"/>
        <v>0</v>
      </c>
      <c r="I55" s="10">
        <f>SUM(feb!G55 + mrt!K55 + apr!K55+ mei!O55+ jun!J55+ jul!K55+ aug!L55 +  sep!J55 + H55)</f>
        <v>0</v>
      </c>
      <c r="J55" s="17">
        <f t="shared" si="1"/>
        <v>0</v>
      </c>
      <c r="K55" s="21">
        <f>SUM(feb!I55 + mrt!M55 + apr!M55+ mei!Q55+ jun!L55+ jul!M55+ aug!N55 +  sep!L55 + J55)</f>
        <v>0</v>
      </c>
    </row>
    <row r="56" spans="1:11" x14ac:dyDescent="0.2">
      <c r="A56" s="13" t="s">
        <v>14</v>
      </c>
      <c r="B56" s="11"/>
      <c r="C56" s="11"/>
      <c r="D56" s="11"/>
      <c r="E56" s="11"/>
      <c r="F56" s="11"/>
      <c r="G56" s="11"/>
      <c r="H56" s="9">
        <f t="shared" si="0"/>
        <v>0</v>
      </c>
      <c r="I56" s="10">
        <f>SUM(feb!G56 + mrt!K56 + apr!K56+ mei!O56+ jun!J56+ jul!K56+ aug!L56 +  sep!J56 + H56)</f>
        <v>0</v>
      </c>
      <c r="J56" s="17">
        <f t="shared" si="1"/>
        <v>0</v>
      </c>
      <c r="K56" s="21">
        <f>SUM(feb!I56 + mrt!M56 + apr!M56+ mei!Q56+ jun!L56+ jul!M56+ aug!N56 +  sep!L56 + J56)</f>
        <v>0</v>
      </c>
    </row>
    <row r="57" spans="1:11" x14ac:dyDescent="0.2">
      <c r="A57" s="13" t="s">
        <v>94</v>
      </c>
      <c r="B57" s="11"/>
      <c r="C57" s="11">
        <v>53</v>
      </c>
      <c r="D57" s="11"/>
      <c r="E57" s="11">
        <v>67</v>
      </c>
      <c r="F57" s="11"/>
      <c r="G57" s="11">
        <v>50</v>
      </c>
      <c r="H57" s="9">
        <f t="shared" si="0"/>
        <v>3</v>
      </c>
      <c r="I57" s="10">
        <f>SUM(feb!G57 + mrt!K57 + apr!K57+ mei!O57+ jun!J57+ jul!K57+ aug!L57 +  sep!J57 + H57)</f>
        <v>35</v>
      </c>
      <c r="J57" s="17">
        <f t="shared" si="1"/>
        <v>170</v>
      </c>
      <c r="K57" s="21">
        <f>SUM(feb!I57 + mrt!M57 + apr!M57+ mei!Q57+ jun!L57+ jul!M57+ aug!N57 +  sep!L57 + J57)</f>
        <v>3622</v>
      </c>
    </row>
    <row r="58" spans="1:11" x14ac:dyDescent="0.2">
      <c r="A58" s="13" t="s">
        <v>15</v>
      </c>
      <c r="B58" s="11"/>
      <c r="C58" s="11">
        <v>67</v>
      </c>
      <c r="D58" s="11"/>
      <c r="E58" s="11">
        <v>67</v>
      </c>
      <c r="F58" s="11"/>
      <c r="G58" s="11">
        <v>50</v>
      </c>
      <c r="H58" s="9">
        <f t="shared" si="0"/>
        <v>3</v>
      </c>
      <c r="I58" s="10">
        <f>SUM(feb!G58 + mrt!K58 + apr!K58+ mei!O58+ jun!J58+ jul!K58+ aug!L58 +  sep!J58 + H58)</f>
        <v>35</v>
      </c>
      <c r="J58" s="17">
        <f t="shared" si="1"/>
        <v>184</v>
      </c>
      <c r="K58" s="21">
        <f>SUM(feb!I58 + mrt!M58 + apr!M58+ mei!Q58+ jun!L58+ jul!M58+ aug!N58 +  sep!L58 + J58)</f>
        <v>5140</v>
      </c>
    </row>
    <row r="59" spans="1:11" x14ac:dyDescent="0.2">
      <c r="A59" s="13" t="s">
        <v>64</v>
      </c>
      <c r="B59" s="11">
        <v>56</v>
      </c>
      <c r="C59" s="11">
        <v>56</v>
      </c>
      <c r="D59" s="11"/>
      <c r="E59" s="11"/>
      <c r="F59" s="11"/>
      <c r="G59" s="11">
        <v>46</v>
      </c>
      <c r="H59" s="9">
        <f t="shared" si="0"/>
        <v>2</v>
      </c>
      <c r="I59" s="10">
        <f>SUM(feb!G59 + mrt!K59 + apr!K59+ mei!O59+ jun!J59+ jul!K59+ aug!L59 +  sep!J59 + H59)</f>
        <v>28</v>
      </c>
      <c r="J59" s="17">
        <f t="shared" si="1"/>
        <v>158</v>
      </c>
      <c r="K59" s="21">
        <f>SUM(feb!I59 + mrt!M59 + apr!M59+ mei!Q59+ jun!L59+ jul!M59+ aug!N59 +  sep!L59 + J59)</f>
        <v>2632</v>
      </c>
    </row>
    <row r="60" spans="1:11" x14ac:dyDescent="0.2">
      <c r="A60" s="13" t="s">
        <v>16</v>
      </c>
      <c r="B60" s="11"/>
      <c r="C60" s="11">
        <v>56</v>
      </c>
      <c r="D60" s="11"/>
      <c r="E60" s="11"/>
      <c r="F60" s="11"/>
      <c r="G60" s="11"/>
      <c r="H60" s="9">
        <f t="shared" si="0"/>
        <v>1</v>
      </c>
      <c r="I60" s="10">
        <f>SUM(feb!G60 + mrt!K60 + apr!K60+ mei!O60+ jun!J60+ jul!K60+ aug!L60 +  sep!J60 + H60)</f>
        <v>14</v>
      </c>
      <c r="J60" s="17">
        <f t="shared" si="1"/>
        <v>56</v>
      </c>
      <c r="K60" s="21">
        <f>SUM(feb!I60 + mrt!M60 + apr!M60+ mei!Q60+ jun!L60+ jul!M60+ aug!N60 +  sep!L60 + J60)</f>
        <v>766</v>
      </c>
    </row>
    <row r="61" spans="1:11" x14ac:dyDescent="0.2">
      <c r="A61" s="13" t="s">
        <v>17</v>
      </c>
      <c r="B61" s="11"/>
      <c r="C61" s="11"/>
      <c r="D61" s="11"/>
      <c r="E61" s="11"/>
      <c r="F61" s="11"/>
      <c r="G61" s="11"/>
      <c r="H61" s="9">
        <f t="shared" si="0"/>
        <v>0</v>
      </c>
      <c r="I61" s="10">
        <f>SUM(feb!G61 + mrt!K61 + apr!K61+ mei!O61+ jun!J61+ jul!K61+ aug!L61 +  sep!J61 + H61)</f>
        <v>0</v>
      </c>
      <c r="J61" s="17">
        <f t="shared" si="1"/>
        <v>0</v>
      </c>
      <c r="K61" s="21">
        <f>SUM(feb!I61 + mrt!M61 + apr!M61+ mei!Q61+ jun!L61+ jul!M61+ aug!N61 +  sep!L61 + J61)</f>
        <v>0</v>
      </c>
    </row>
    <row r="62" spans="1:11" x14ac:dyDescent="0.2">
      <c r="A62" s="13" t="s">
        <v>59</v>
      </c>
      <c r="B62" s="11"/>
      <c r="C62" s="11">
        <v>67</v>
      </c>
      <c r="D62" s="11"/>
      <c r="E62" s="11">
        <v>67</v>
      </c>
      <c r="F62" s="11"/>
      <c r="G62" s="11">
        <v>50</v>
      </c>
      <c r="H62" s="9">
        <f t="shared" si="0"/>
        <v>3</v>
      </c>
      <c r="I62" s="10">
        <f>SUM(feb!G62 + mrt!K62 + apr!K62+ mei!O62+ jun!J62+ jul!K62+ aug!L62 +  sep!J62 + H62)</f>
        <v>28</v>
      </c>
      <c r="J62" s="17">
        <f t="shared" si="1"/>
        <v>184</v>
      </c>
      <c r="K62" s="21">
        <f>SUM(feb!I62 + mrt!M62 + apr!M62+ mei!Q62+ jun!L62+ jul!M62+ aug!N62 +  sep!L62 + J62)</f>
        <v>2781</v>
      </c>
    </row>
    <row r="63" spans="1:11" x14ac:dyDescent="0.2">
      <c r="A63" s="13" t="s">
        <v>29</v>
      </c>
      <c r="B63" s="11"/>
      <c r="C63" s="11"/>
      <c r="D63" s="11"/>
      <c r="E63" s="11"/>
      <c r="F63" s="11"/>
      <c r="G63" s="11">
        <v>46</v>
      </c>
      <c r="H63" s="9">
        <f t="shared" si="0"/>
        <v>1</v>
      </c>
      <c r="I63" s="10">
        <f>SUM(feb!G63 + mrt!K63 + apr!K63+ mei!O63+ jun!J63+ jul!K63+ aug!L63 +  sep!J63 + H63)</f>
        <v>4</v>
      </c>
      <c r="J63" s="17">
        <f t="shared" ref="J63:J112" si="9">SUM(B63:G63)</f>
        <v>46</v>
      </c>
      <c r="K63" s="21">
        <f>SUM(feb!I63 + mrt!M63 + apr!M63+ mei!Q63+ jun!L63+ jul!M63+ aug!N63 +  sep!L63 + J63)</f>
        <v>589</v>
      </c>
    </row>
    <row r="64" spans="1:11" x14ac:dyDescent="0.2">
      <c r="A64" s="13" t="s">
        <v>101</v>
      </c>
      <c r="B64" s="11"/>
      <c r="C64" s="11"/>
      <c r="D64" s="11"/>
      <c r="E64" s="11"/>
      <c r="F64" s="11"/>
      <c r="G64" s="11"/>
      <c r="H64" s="9">
        <f t="shared" si="0"/>
        <v>0</v>
      </c>
      <c r="I64" s="10">
        <f>SUM(feb!G64 + mrt!K64 + apr!K64+ mei!O64+ jun!J64+ jul!K64+ aug!L64 +  sep!J64 + H64)</f>
        <v>12</v>
      </c>
      <c r="J64" s="17">
        <f t="shared" si="9"/>
        <v>0</v>
      </c>
      <c r="K64" s="21">
        <f>SUM(feb!I64 + mrt!M64 + apr!M64+ mei!Q64+ jun!L64+ jul!M64+ aug!N64 +  sep!L64 + J64)</f>
        <v>1570</v>
      </c>
    </row>
    <row r="65" spans="1:11" x14ac:dyDescent="0.2">
      <c r="A65" s="13" t="s">
        <v>83</v>
      </c>
      <c r="B65" s="11"/>
      <c r="C65" s="11"/>
      <c r="D65" s="11"/>
      <c r="E65" s="11"/>
      <c r="F65" s="11"/>
      <c r="G65" s="11"/>
      <c r="H65" s="9">
        <f t="shared" si="0"/>
        <v>0</v>
      </c>
      <c r="I65" s="10">
        <f>SUM(feb!G65 + mrt!K65 + apr!K65+ mei!O65+ jun!J65+ jul!K65+ aug!L65 +  sep!J65 + H65)</f>
        <v>0</v>
      </c>
      <c r="J65" s="17">
        <f t="shared" si="9"/>
        <v>0</v>
      </c>
      <c r="K65" s="21">
        <f>SUM(feb!I65 + mrt!M65 + apr!M65+ mei!Q65+ jun!L65+ jul!M65+ aug!N65 +  sep!L65 + J65)</f>
        <v>0</v>
      </c>
    </row>
    <row r="66" spans="1:11" x14ac:dyDescent="0.2">
      <c r="A66" s="13" t="s">
        <v>84</v>
      </c>
      <c r="B66" s="11"/>
      <c r="C66" s="11">
        <v>53</v>
      </c>
      <c r="D66" s="11"/>
      <c r="E66" s="11"/>
      <c r="F66" s="11"/>
      <c r="G66" s="11">
        <v>50</v>
      </c>
      <c r="H66" s="9">
        <f t="shared" si="0"/>
        <v>2</v>
      </c>
      <c r="I66" s="10">
        <f>SUM(feb!G66 + mrt!K66 + apr!K66+ mei!O66+ jun!J66+ jul!K66+ aug!L66 +  sep!J66 + H66)</f>
        <v>17</v>
      </c>
      <c r="J66" s="17">
        <f t="shared" si="9"/>
        <v>103</v>
      </c>
      <c r="K66" s="21">
        <f>SUM(feb!I66 + mrt!M66 + apr!M66+ mei!Q66+ jun!L66+ jul!M66+ aug!N66 +  sep!L66 + J66)</f>
        <v>1973</v>
      </c>
    </row>
    <row r="67" spans="1:11" x14ac:dyDescent="0.2">
      <c r="A67" s="13" t="s">
        <v>153</v>
      </c>
      <c r="B67" s="11"/>
      <c r="C67" s="11"/>
      <c r="D67" s="11"/>
      <c r="E67" s="11"/>
      <c r="F67" s="11"/>
      <c r="G67" s="11"/>
      <c r="H67" s="9">
        <f t="shared" ref="H67" si="10">COUNT(C67,E67,G67)</f>
        <v>0</v>
      </c>
      <c r="I67" s="10">
        <f>SUM(feb!G67 + mrt!K67 + apr!K67+ mei!O67+ jun!J67+ jul!K67+ aug!L67 +  sep!J67 + H67)</f>
        <v>5</v>
      </c>
      <c r="J67" s="17">
        <f>SUM(B67:G67)</f>
        <v>0</v>
      </c>
      <c r="K67" s="21">
        <f>SUM(feb!I67 + mrt!M67 + apr!M67+ mei!Q67+ jun!L67+ jul!M67+ aug!N67 +  sep!L67 + J67)</f>
        <v>327</v>
      </c>
    </row>
    <row r="68" spans="1:11" x14ac:dyDescent="0.2">
      <c r="A68" s="13" t="s">
        <v>127</v>
      </c>
      <c r="B68" s="11"/>
      <c r="C68" s="11"/>
      <c r="D68" s="11"/>
      <c r="E68" s="11"/>
      <c r="F68" s="11"/>
      <c r="G68" s="11">
        <v>46</v>
      </c>
      <c r="H68" s="9">
        <f t="shared" si="0"/>
        <v>1</v>
      </c>
      <c r="I68" s="10">
        <f>SUM(feb!G68 + mrt!K68 + apr!K68+ mei!O68+ jun!J68+ jul!K68+ aug!L68 +  sep!J68 + H68)</f>
        <v>6</v>
      </c>
      <c r="J68" s="17">
        <f>SUM(B68:G68)</f>
        <v>46</v>
      </c>
      <c r="K68" s="21">
        <f>SUM(feb!I68 + mrt!M68 + apr!M68+ mei!Q68+ jun!L68+ jul!M68+ aug!N68 +  sep!L68 + J68)</f>
        <v>311</v>
      </c>
    </row>
    <row r="69" spans="1:11" x14ac:dyDescent="0.2">
      <c r="A69" s="13" t="s">
        <v>68</v>
      </c>
      <c r="B69" s="11"/>
      <c r="C69" s="11">
        <v>53</v>
      </c>
      <c r="D69" s="11"/>
      <c r="E69" s="11"/>
      <c r="F69" s="11"/>
      <c r="G69" s="11"/>
      <c r="H69" s="9">
        <f t="shared" ref="H69:H112" si="11">COUNT(C69,E69,G69)</f>
        <v>1</v>
      </c>
      <c r="I69" s="10">
        <f>SUM(feb!G69 + mrt!K69 + apr!K69+ mei!O69+ jun!J69+ jul!K69+ aug!L69 +  sep!J69 + H69)</f>
        <v>15</v>
      </c>
      <c r="J69" s="17">
        <f t="shared" si="9"/>
        <v>53</v>
      </c>
      <c r="K69" s="21">
        <f>SUM(feb!I69 + mrt!M69 + apr!M69+ mei!Q69+ jun!L69+ jul!M69+ aug!N69 +  sep!L69 + J69)</f>
        <v>1661</v>
      </c>
    </row>
    <row r="70" spans="1:11" x14ac:dyDescent="0.2">
      <c r="A70" s="13" t="s">
        <v>62</v>
      </c>
      <c r="B70" s="11">
        <v>80</v>
      </c>
      <c r="C70" s="11"/>
      <c r="D70" s="11">
        <v>70</v>
      </c>
      <c r="E70" s="11">
        <v>51</v>
      </c>
      <c r="F70" s="11">
        <v>70</v>
      </c>
      <c r="G70" s="11">
        <v>50</v>
      </c>
      <c r="H70" s="9">
        <f t="shared" si="11"/>
        <v>2</v>
      </c>
      <c r="I70" s="10">
        <f>SUM(feb!G70 + mrt!K70 + apr!K70+ mei!O70+ jun!J70+ jul!K70+ aug!L70 +  sep!J70 + H70)</f>
        <v>28</v>
      </c>
      <c r="J70" s="17">
        <f t="shared" si="9"/>
        <v>321</v>
      </c>
      <c r="K70" s="21">
        <f>SUM(feb!I70 + mrt!M70 + apr!M70+ mei!Q70+ jun!L70+ jul!M70+ aug!N70 +  sep!L70 + J70)</f>
        <v>4259</v>
      </c>
    </row>
    <row r="71" spans="1:11" x14ac:dyDescent="0.2">
      <c r="A71" s="13" t="s">
        <v>85</v>
      </c>
      <c r="B71" s="11"/>
      <c r="C71" s="11"/>
      <c r="D71" s="11"/>
      <c r="E71" s="11"/>
      <c r="F71" s="11"/>
      <c r="G71" s="11"/>
      <c r="H71" s="9">
        <f t="shared" si="11"/>
        <v>0</v>
      </c>
      <c r="I71" s="10">
        <f>SUM(feb!G71 + mrt!K71 + apr!K71+ mei!O71+ jun!J71+ jul!K71+ aug!L71 +  sep!J71 + H71)</f>
        <v>0</v>
      </c>
      <c r="J71" s="17">
        <f t="shared" si="9"/>
        <v>0</v>
      </c>
      <c r="K71" s="21">
        <f>SUM(feb!I71 + mrt!M71 + apr!M71+ mei!Q71+ jun!L71+ jul!M71+ aug!N71 +  sep!L71 + J71)</f>
        <v>0</v>
      </c>
    </row>
    <row r="72" spans="1:11" x14ac:dyDescent="0.2">
      <c r="A72" s="13" t="s">
        <v>18</v>
      </c>
      <c r="B72" s="11"/>
      <c r="C72" s="11"/>
      <c r="D72" s="11"/>
      <c r="E72" s="11"/>
      <c r="F72" s="11"/>
      <c r="G72" s="11"/>
      <c r="H72" s="9">
        <f t="shared" si="11"/>
        <v>0</v>
      </c>
      <c r="I72" s="10">
        <f>SUM(feb!G72 + mrt!K72 + apr!K72+ mei!O72+ jun!J72+ jul!K72+ aug!L72 +  sep!J72 + H72)</f>
        <v>0</v>
      </c>
      <c r="J72" s="17">
        <f t="shared" si="9"/>
        <v>0</v>
      </c>
      <c r="K72" s="21">
        <f>SUM(feb!I72 + mrt!M72 + apr!M72+ mei!Q72+ jun!L72+ jul!M72+ aug!N72 +  sep!L72 + J72)</f>
        <v>0</v>
      </c>
    </row>
    <row r="73" spans="1:11" x14ac:dyDescent="0.2">
      <c r="A73" s="13" t="s">
        <v>60</v>
      </c>
      <c r="B73" s="11"/>
      <c r="C73" s="11"/>
      <c r="D73" s="11"/>
      <c r="E73" s="11"/>
      <c r="F73" s="11"/>
      <c r="G73" s="11"/>
      <c r="H73" s="9">
        <f t="shared" si="11"/>
        <v>0</v>
      </c>
      <c r="I73" s="10">
        <f>SUM(feb!G73 + mrt!K73 + apr!K73+ mei!O73+ jun!J73+ jul!K73+ aug!L73 +  sep!J73 + H73)</f>
        <v>7</v>
      </c>
      <c r="J73" s="17">
        <f t="shared" si="9"/>
        <v>0</v>
      </c>
      <c r="K73" s="21">
        <f>SUM(feb!I73 + mrt!M73 + apr!M73+ mei!Q73+ jun!L73+ jul!M73+ aug!N73 +  sep!L73 + J73)</f>
        <v>527</v>
      </c>
    </row>
    <row r="74" spans="1:11" x14ac:dyDescent="0.2">
      <c r="A74" s="13" t="s">
        <v>74</v>
      </c>
      <c r="B74" s="11"/>
      <c r="C74" s="11"/>
      <c r="D74" s="11"/>
      <c r="E74" s="11"/>
      <c r="F74" s="11"/>
      <c r="G74" s="11"/>
      <c r="H74" s="9">
        <f t="shared" si="11"/>
        <v>0</v>
      </c>
      <c r="I74" s="10">
        <f>SUM(feb!G74 + mrt!K74 + apr!K74+ mei!O74+ jun!J74+ jul!K74+ aug!L74 +  sep!J74 + H74)</f>
        <v>2</v>
      </c>
      <c r="J74" s="17">
        <f t="shared" si="9"/>
        <v>0</v>
      </c>
      <c r="K74" s="21">
        <f>SUM(feb!I74 + mrt!M74 + apr!M74+ mei!Q74+ jun!L74+ jul!M74+ aug!N74 +  sep!L74 + J74)</f>
        <v>103</v>
      </c>
    </row>
    <row r="75" spans="1:11" x14ac:dyDescent="0.2">
      <c r="A75" s="13" t="s">
        <v>88</v>
      </c>
      <c r="B75" s="11"/>
      <c r="C75" s="11"/>
      <c r="D75" s="11"/>
      <c r="E75" s="11"/>
      <c r="F75" s="11"/>
      <c r="G75" s="11"/>
      <c r="H75" s="9">
        <f t="shared" si="11"/>
        <v>0</v>
      </c>
      <c r="I75" s="10">
        <f>SUM(feb!G75 + mrt!K75 + apr!K75+ mei!O75+ jun!J75+ jul!K75+ aug!L75 +  sep!J75 + H75)</f>
        <v>16</v>
      </c>
      <c r="J75" s="17">
        <f t="shared" si="9"/>
        <v>0</v>
      </c>
      <c r="K75" s="21">
        <f>SUM(feb!I75 + mrt!M75 + apr!M75+ mei!Q75+ jun!L75+ jul!M75+ aug!N75 +  sep!L75 + J75)</f>
        <v>1574</v>
      </c>
    </row>
    <row r="76" spans="1:11" x14ac:dyDescent="0.2">
      <c r="A76" s="13" t="s">
        <v>19</v>
      </c>
      <c r="B76" s="11"/>
      <c r="C76" s="11">
        <v>67</v>
      </c>
      <c r="D76" s="11">
        <v>97</v>
      </c>
      <c r="E76" s="11">
        <v>67</v>
      </c>
      <c r="F76" s="11">
        <v>91</v>
      </c>
      <c r="G76" s="11">
        <v>50</v>
      </c>
      <c r="H76" s="9">
        <f t="shared" si="11"/>
        <v>3</v>
      </c>
      <c r="I76" s="10">
        <f>SUM(feb!G76 + mrt!K76 + apr!K76+ mei!O76+ jun!J76+ jul!K76+ aug!L76 +  sep!J76 + H76)</f>
        <v>26</v>
      </c>
      <c r="J76" s="17">
        <f t="shared" si="9"/>
        <v>372</v>
      </c>
      <c r="K76" s="21">
        <f>SUM(feb!I76 + mrt!M76 + apr!M76+ mei!Q76+ jun!L76+ jul!M76+ aug!N76 +  sep!L76 + J76)</f>
        <v>2997</v>
      </c>
    </row>
    <row r="77" spans="1:11" x14ac:dyDescent="0.2">
      <c r="A77" s="13" t="s">
        <v>52</v>
      </c>
      <c r="B77" s="11"/>
      <c r="C77" s="11"/>
      <c r="D77" s="11"/>
      <c r="E77" s="11"/>
      <c r="F77" s="11"/>
      <c r="G77" s="11"/>
      <c r="H77" s="9">
        <f t="shared" si="11"/>
        <v>0</v>
      </c>
      <c r="I77" s="10">
        <f>SUM(feb!G77 + mrt!K77 + apr!K77+ mei!O77+ jun!J77+ jul!K77+ aug!L77 +  sep!J77 + H77)</f>
        <v>0</v>
      </c>
      <c r="J77" s="17">
        <f t="shared" si="9"/>
        <v>0</v>
      </c>
      <c r="K77" s="21">
        <f>SUM(feb!I77 + mrt!M77 + apr!M77+ mei!Q77+ jun!L77+ jul!M77+ aug!N77 +  sep!L77 + J77)</f>
        <v>0</v>
      </c>
    </row>
    <row r="78" spans="1:11" x14ac:dyDescent="0.2">
      <c r="A78" s="13" t="s">
        <v>57</v>
      </c>
      <c r="B78" s="11">
        <v>97</v>
      </c>
      <c r="C78" s="11">
        <v>69</v>
      </c>
      <c r="D78" s="11">
        <v>95</v>
      </c>
      <c r="E78" s="11">
        <v>73</v>
      </c>
      <c r="F78" s="11">
        <v>91</v>
      </c>
      <c r="G78" s="11">
        <v>70</v>
      </c>
      <c r="H78" s="9">
        <f t="shared" si="11"/>
        <v>3</v>
      </c>
      <c r="I78" s="10">
        <f>SUM(feb!G78 + mrt!K78 + apr!K78+ mei!O78+ jun!J78+ jul!K78+ aug!L78 +  sep!J78 + H78)</f>
        <v>42</v>
      </c>
      <c r="J78" s="17">
        <f t="shared" si="9"/>
        <v>495</v>
      </c>
      <c r="K78" s="21">
        <f>SUM(feb!I78 + mrt!M78 + apr!M78+ mei!Q78+ jun!L78+ jul!M78+ aug!N78 +  sep!L78 + J78)</f>
        <v>7682</v>
      </c>
    </row>
    <row r="79" spans="1:11" x14ac:dyDescent="0.2">
      <c r="A79" s="13" t="s">
        <v>102</v>
      </c>
      <c r="B79" s="11">
        <v>56</v>
      </c>
      <c r="C79" s="11"/>
      <c r="D79" s="11"/>
      <c r="E79" s="11"/>
      <c r="F79" s="11"/>
      <c r="G79" s="11"/>
      <c r="H79" s="9">
        <f t="shared" si="11"/>
        <v>0</v>
      </c>
      <c r="I79" s="10">
        <f>SUM(feb!G79 + mrt!K79 + apr!K79+ mei!O79+ jun!J79+ jul!K79+ aug!L79 +  sep!J79 + H79)</f>
        <v>22</v>
      </c>
      <c r="J79" s="17">
        <f t="shared" si="9"/>
        <v>56</v>
      </c>
      <c r="K79" s="21">
        <f>SUM(feb!I79 + mrt!M79 + apr!M79+ mei!Q79+ jun!L79+ jul!M79+ aug!N79 +  sep!L79 + J79)</f>
        <v>1854</v>
      </c>
    </row>
    <row r="80" spans="1:11" x14ac:dyDescent="0.2">
      <c r="A80" s="13" t="s">
        <v>20</v>
      </c>
      <c r="B80" s="11"/>
      <c r="C80" s="11">
        <v>67</v>
      </c>
      <c r="D80" s="11"/>
      <c r="E80" s="11">
        <v>67</v>
      </c>
      <c r="F80" s="11"/>
      <c r="G80" s="11">
        <v>50</v>
      </c>
      <c r="H80" s="9">
        <f t="shared" si="11"/>
        <v>3</v>
      </c>
      <c r="I80" s="10">
        <f>SUM(feb!G80 + mrt!K80 + apr!K80+ mei!O80+ jun!J80+ jul!K80+ aug!L80 +  sep!J80 + H80)</f>
        <v>32</v>
      </c>
      <c r="J80" s="17">
        <f t="shared" si="9"/>
        <v>184</v>
      </c>
      <c r="K80" s="21">
        <f>SUM(feb!I80 + mrt!M80 + apr!M80+ mei!Q80+ jun!L80+ jul!M80+ aug!N80 +  sep!L80 + J80)</f>
        <v>4419</v>
      </c>
    </row>
    <row r="81" spans="1:11" x14ac:dyDescent="0.2">
      <c r="A81" s="13" t="s">
        <v>56</v>
      </c>
      <c r="B81" s="11"/>
      <c r="C81" s="11"/>
      <c r="D81" s="11"/>
      <c r="E81" s="11"/>
      <c r="F81" s="11"/>
      <c r="G81" s="11"/>
      <c r="H81" s="9">
        <f t="shared" si="11"/>
        <v>0</v>
      </c>
      <c r="I81" s="10">
        <f>SUM(feb!G81 + mrt!K81 + apr!K81+ mei!O81+ jun!J81+ jul!K81+ aug!L81 +  sep!J81 + H81)</f>
        <v>16</v>
      </c>
      <c r="J81" s="17">
        <f t="shared" si="9"/>
        <v>0</v>
      </c>
      <c r="K81" s="21">
        <f>SUM(feb!I81 + mrt!M81 + apr!M81+ mei!Q81+ jun!L81+ jul!M81+ aug!N81 +  sep!L81 + J81)</f>
        <v>1682</v>
      </c>
    </row>
    <row r="82" spans="1:11" x14ac:dyDescent="0.2">
      <c r="A82" s="13" t="s">
        <v>21</v>
      </c>
      <c r="B82" s="11"/>
      <c r="C82" s="11"/>
      <c r="D82" s="11"/>
      <c r="E82" s="11"/>
      <c r="F82" s="11"/>
      <c r="G82" s="11"/>
      <c r="H82" s="9">
        <f t="shared" si="11"/>
        <v>0</v>
      </c>
      <c r="I82" s="10">
        <f>SUM(feb!G82 + mrt!K82 + apr!K82+ mei!O82+ jun!J82+ jul!K82+ aug!L82 +  sep!J82 + H82)</f>
        <v>0</v>
      </c>
      <c r="J82" s="17">
        <f t="shared" si="9"/>
        <v>0</v>
      </c>
      <c r="K82" s="21">
        <f>SUM(feb!I82 + mrt!M82 + apr!M82+ mei!Q82+ jun!L82+ jul!M82+ aug!N82 +  sep!L82 + J82)</f>
        <v>0</v>
      </c>
    </row>
    <row r="83" spans="1:11" x14ac:dyDescent="0.2">
      <c r="A83" s="13" t="s">
        <v>65</v>
      </c>
      <c r="B83" s="11">
        <v>95</v>
      </c>
      <c r="C83" s="11">
        <v>69</v>
      </c>
      <c r="D83" s="11">
        <v>95</v>
      </c>
      <c r="E83" s="11">
        <v>96</v>
      </c>
      <c r="F83" s="11">
        <v>91</v>
      </c>
      <c r="G83" s="11">
        <v>70</v>
      </c>
      <c r="H83" s="9">
        <f t="shared" si="11"/>
        <v>3</v>
      </c>
      <c r="I83" s="10">
        <f>SUM(feb!G83 + mrt!K83 + apr!K83+ mei!O83+ jun!J83+ jul!K83+ aug!L83 +  sep!J83 + H83)</f>
        <v>22</v>
      </c>
      <c r="J83" s="17">
        <f>SUM(B83:G83)</f>
        <v>516</v>
      </c>
      <c r="K83" s="21">
        <f>SUM(feb!I83 + mrt!M83 + apr!M83+ mei!Q83+ jun!L83+ jul!M83+ aug!N83 +  sep!L83 + J83)</f>
        <v>3635</v>
      </c>
    </row>
    <row r="84" spans="1:11" x14ac:dyDescent="0.2">
      <c r="A84" s="13" t="s">
        <v>124</v>
      </c>
      <c r="B84" s="11"/>
      <c r="C84" s="11">
        <v>69</v>
      </c>
      <c r="D84" s="11">
        <v>95</v>
      </c>
      <c r="E84" s="11">
        <v>73</v>
      </c>
      <c r="F84" s="11"/>
      <c r="G84" s="11">
        <v>70</v>
      </c>
      <c r="H84" s="9">
        <f t="shared" si="11"/>
        <v>3</v>
      </c>
      <c r="I84" s="10">
        <f>SUM(feb!G84 + mrt!K84 + apr!K84+ mei!O84+ jun!J84+ jul!K84+ aug!L84 +  sep!J84 + H84)</f>
        <v>30</v>
      </c>
      <c r="J84" s="17">
        <f>SUM(B84:G84)</f>
        <v>307</v>
      </c>
      <c r="K84" s="21">
        <f>SUM(feb!I84 + mrt!M84 + apr!M84+ mei!Q84+ jun!L84+ jul!M84+ aug!N84 +  sep!L84 + J84)</f>
        <v>5665</v>
      </c>
    </row>
    <row r="85" spans="1:11" x14ac:dyDescent="0.2">
      <c r="A85" s="13" t="s">
        <v>66</v>
      </c>
      <c r="B85" s="11"/>
      <c r="C85" s="11"/>
      <c r="D85" s="11"/>
      <c r="E85" s="11"/>
      <c r="F85" s="11"/>
      <c r="G85" s="11"/>
      <c r="H85" s="9">
        <f t="shared" si="11"/>
        <v>0</v>
      </c>
      <c r="I85" s="10">
        <f>SUM(feb!G85 + mrt!K85 + apr!K85+ mei!O85+ jun!J85+ jul!K85+ aug!L85 +  sep!J85 + H85)</f>
        <v>0</v>
      </c>
      <c r="J85" s="17">
        <f t="shared" si="9"/>
        <v>0</v>
      </c>
      <c r="K85" s="21">
        <f>SUM(feb!I85 + mrt!M85 + apr!M85+ mei!Q85+ jun!L85+ jul!M85+ aug!N85 +  sep!L85 + J85)</f>
        <v>0</v>
      </c>
    </row>
    <row r="86" spans="1:11" x14ac:dyDescent="0.2">
      <c r="A86" s="13" t="s">
        <v>22</v>
      </c>
      <c r="B86" s="11"/>
      <c r="C86" s="11"/>
      <c r="D86" s="11"/>
      <c r="E86" s="11"/>
      <c r="F86" s="11"/>
      <c r="G86" s="11"/>
      <c r="H86" s="9">
        <f t="shared" si="11"/>
        <v>0</v>
      </c>
      <c r="I86" s="10">
        <f>SUM(feb!G86 + mrt!K86 + apr!K86+ mei!O86+ jun!J86+ jul!K86+ aug!L86 +  sep!J86 + H86)</f>
        <v>6</v>
      </c>
      <c r="J86" s="17">
        <f t="shared" si="9"/>
        <v>0</v>
      </c>
      <c r="K86" s="21">
        <f>SUM(feb!I86 + mrt!M86 + apr!M86+ mei!Q86+ jun!L86+ jul!M86+ aug!N86 +  sep!L86 + J86)</f>
        <v>452</v>
      </c>
    </row>
    <row r="87" spans="1:11" x14ac:dyDescent="0.2">
      <c r="A87" s="13" t="s">
        <v>97</v>
      </c>
      <c r="B87" s="11">
        <v>95</v>
      </c>
      <c r="C87" s="11"/>
      <c r="D87" s="11"/>
      <c r="E87" s="11"/>
      <c r="F87" s="11"/>
      <c r="G87" s="11"/>
      <c r="H87" s="9">
        <f t="shared" si="11"/>
        <v>0</v>
      </c>
      <c r="I87" s="10">
        <f>SUM(feb!G87 + mrt!K87 + apr!K87+ mei!O87+ jun!J87+ jul!K87+ aug!L87 +  sep!J87 + H87)</f>
        <v>25</v>
      </c>
      <c r="J87" s="17">
        <f t="shared" si="9"/>
        <v>95</v>
      </c>
      <c r="K87" s="21">
        <f>SUM(feb!I87 + mrt!M87 + apr!M87+ mei!Q87+ jun!L87+ jul!M87+ aug!N87 +  sep!L87 + J87)</f>
        <v>4161</v>
      </c>
    </row>
    <row r="88" spans="1:11" x14ac:dyDescent="0.2">
      <c r="A88" s="13" t="s">
        <v>23</v>
      </c>
      <c r="B88" s="11"/>
      <c r="C88" s="11"/>
      <c r="D88" s="11"/>
      <c r="E88" s="11"/>
      <c r="F88" s="11"/>
      <c r="G88" s="11"/>
      <c r="H88" s="9">
        <f t="shared" ref="H88:H93" si="12">COUNT(C88,E88,G88)</f>
        <v>0</v>
      </c>
      <c r="I88" s="10">
        <f>SUM(feb!G88 + mrt!K88 + apr!K88+ mei!O88+ jun!J88+ jul!K88+ aug!L88 +  sep!J88 + H88)</f>
        <v>29</v>
      </c>
      <c r="J88" s="17">
        <f t="shared" ref="J88:J93" si="13">SUM(B88:G88)</f>
        <v>0</v>
      </c>
      <c r="K88" s="21">
        <f>SUM(feb!I88 + mrt!M88 + apr!M88+ mei!Q88+ jun!L88+ jul!M88+ aug!N88 +  sep!L88 + J88)</f>
        <v>3689</v>
      </c>
    </row>
    <row r="89" spans="1:11" x14ac:dyDescent="0.2">
      <c r="A89" s="13" t="s">
        <v>24</v>
      </c>
      <c r="B89" s="11"/>
      <c r="C89" s="11">
        <v>67</v>
      </c>
      <c r="D89" s="11"/>
      <c r="E89" s="11">
        <v>67</v>
      </c>
      <c r="F89" s="11"/>
      <c r="G89" s="11"/>
      <c r="H89" s="9">
        <f t="shared" si="12"/>
        <v>2</v>
      </c>
      <c r="I89" s="10">
        <f>SUM(feb!G89 + mrt!K89 + apr!K89+ mei!O89+ jun!J89+ jul!K89+ aug!L89 +  sep!J89 + H89)</f>
        <v>25</v>
      </c>
      <c r="J89" s="17">
        <f t="shared" si="13"/>
        <v>134</v>
      </c>
      <c r="K89" s="21">
        <f>SUM(feb!I89 + mrt!M89 + apr!M89+ mei!Q89+ jun!L89+ jul!M89+ aug!N89 +  sep!L89 + J89)</f>
        <v>2330</v>
      </c>
    </row>
    <row r="90" spans="1:11" x14ac:dyDescent="0.2">
      <c r="A90" s="13" t="s">
        <v>142</v>
      </c>
      <c r="B90" s="11"/>
      <c r="C90" s="11"/>
      <c r="D90" s="11">
        <v>97</v>
      </c>
      <c r="E90" s="11">
        <v>67</v>
      </c>
      <c r="F90" s="11"/>
      <c r="G90" s="11">
        <v>70</v>
      </c>
      <c r="H90" s="9">
        <f t="shared" si="12"/>
        <v>2</v>
      </c>
      <c r="I90" s="10">
        <f>SUM(feb!G90 + mrt!K90 + apr!K90+ mei!O92+ jun!J90+ jul!K90+ aug!L90 +  sep!J90 + H90)</f>
        <v>16</v>
      </c>
      <c r="J90" s="17">
        <f t="shared" si="13"/>
        <v>234</v>
      </c>
      <c r="K90" s="21">
        <f>SUM(feb!I90 + mrt!M90 + apr!M90+ mei!Q90+ jun!L90+ jul!M90+ aug!N90 +  sep!L90 + J90)</f>
        <v>2557</v>
      </c>
    </row>
    <row r="91" spans="1:11" x14ac:dyDescent="0.2">
      <c r="A91" s="13" t="s">
        <v>159</v>
      </c>
      <c r="B91" s="11"/>
      <c r="C91" s="11"/>
      <c r="D91" s="11"/>
      <c r="E91" s="11">
        <v>67</v>
      </c>
      <c r="F91" s="11"/>
      <c r="G91" s="11">
        <v>50</v>
      </c>
      <c r="H91" s="9">
        <f t="shared" ref="H91" si="14">COUNT(C91,E91,G91)</f>
        <v>2</v>
      </c>
      <c r="I91" s="10">
        <f>SUM(feb!G91 + mrt!K91 + apr!K91+ mei!O93+ jun!J91+ jul!K91+ aug!L91 +  sep!J91 + H91)</f>
        <v>15</v>
      </c>
      <c r="J91" s="17">
        <f t="shared" ref="J91" si="15">SUM(B91:G91)</f>
        <v>117</v>
      </c>
      <c r="K91" s="21">
        <f>SUM(feb!I91 + mrt!M91 + apr!M91+ mei!Q91+ jun!L91+ jul!M91+ aug!N91 +  sep!L91 + J91)</f>
        <v>943</v>
      </c>
    </row>
    <row r="92" spans="1:11" x14ac:dyDescent="0.2">
      <c r="A92" s="13" t="s">
        <v>70</v>
      </c>
      <c r="B92" s="11"/>
      <c r="C92" s="11"/>
      <c r="D92" s="11"/>
      <c r="E92" s="11"/>
      <c r="F92" s="11"/>
      <c r="G92" s="11"/>
      <c r="H92" s="9">
        <f t="shared" si="12"/>
        <v>0</v>
      </c>
      <c r="I92" s="10">
        <f>SUM(feb!G92 + mrt!K92 + apr!K92+ mei!O93+ jun!J92+ jul!K92+ aug!L92 +  sep!J92 + H92)</f>
        <v>5</v>
      </c>
      <c r="J92" s="17">
        <f t="shared" si="13"/>
        <v>0</v>
      </c>
      <c r="K92" s="21">
        <f>SUM(feb!I92 + mrt!M92 + apr!M92+ mei!Q92+ jun!L92+ jul!M92+ aug!N92 +  sep!L92 + J92)</f>
        <v>82</v>
      </c>
    </row>
    <row r="93" spans="1:11" x14ac:dyDescent="0.2">
      <c r="A93" s="13" t="s">
        <v>25</v>
      </c>
      <c r="B93" s="11">
        <v>95</v>
      </c>
      <c r="C93" s="11">
        <v>53</v>
      </c>
      <c r="D93" s="11">
        <v>97</v>
      </c>
      <c r="E93" s="11">
        <v>67</v>
      </c>
      <c r="F93" s="11"/>
      <c r="G93" s="11">
        <v>50</v>
      </c>
      <c r="H93" s="9">
        <f t="shared" si="12"/>
        <v>3</v>
      </c>
      <c r="I93" s="10">
        <f>SUM(feb!G93 + mrt!K93 + apr!K93+ mei!O94+ jun!J93+ jul!K93+ aug!L93 +  sep!J93 + H93)</f>
        <v>30</v>
      </c>
      <c r="J93" s="17">
        <f t="shared" si="13"/>
        <v>362</v>
      </c>
      <c r="K93" s="21">
        <f>SUM(feb!I93 + mrt!M93 + apr!M93+ mei!Q93+ jun!L93+ jul!M93+ aug!N93 +  sep!L93 + J93)</f>
        <v>5021</v>
      </c>
    </row>
    <row r="94" spans="1:11" x14ac:dyDescent="0.2">
      <c r="A94" s="13" t="s">
        <v>91</v>
      </c>
      <c r="B94" s="11">
        <v>80</v>
      </c>
      <c r="C94" s="11"/>
      <c r="D94" s="11"/>
      <c r="E94" s="11">
        <v>51</v>
      </c>
      <c r="F94" s="11"/>
      <c r="G94" s="11">
        <v>50</v>
      </c>
      <c r="H94" s="9">
        <f t="shared" si="11"/>
        <v>2</v>
      </c>
      <c r="I94" s="10">
        <f>SUM(feb!G94 + mrt!K94 + apr!K94+ mei!O94+ jun!J94+ jul!K94+ aug!L94 +  sep!J94 + H94)</f>
        <v>21</v>
      </c>
      <c r="J94" s="17">
        <f t="shared" si="9"/>
        <v>181</v>
      </c>
      <c r="K94" s="21">
        <f>SUM(feb!I94 + mrt!M94 + apr!M94+ mei!Q94+ jun!L94+ jul!M94+ aug!N94 +  sep!L94 + J94)</f>
        <v>2506</v>
      </c>
    </row>
    <row r="95" spans="1:11" x14ac:dyDescent="0.2">
      <c r="A95" s="13" t="s">
        <v>26</v>
      </c>
      <c r="B95" s="11"/>
      <c r="C95" s="11">
        <v>56</v>
      </c>
      <c r="D95" s="11"/>
      <c r="E95" s="11"/>
      <c r="F95" s="11"/>
      <c r="G95" s="11">
        <v>46</v>
      </c>
      <c r="H95" s="9">
        <f t="shared" si="11"/>
        <v>2</v>
      </c>
      <c r="I95" s="10">
        <f>SUM(feb!G95 + mrt!K95 + apr!K95+ mei!O95+ jun!J95+ jul!K95+ aug!L95 +  sep!J95 + H95)</f>
        <v>31</v>
      </c>
      <c r="J95" s="17">
        <f t="shared" si="9"/>
        <v>102</v>
      </c>
      <c r="K95" s="21">
        <f>SUM(feb!I95 + mrt!M95 + apr!M95+ mei!Q95+ jun!L95+ jul!M95+ aug!N95 +  sep!L95 + J95)</f>
        <v>2681</v>
      </c>
    </row>
    <row r="96" spans="1:11" x14ac:dyDescent="0.2">
      <c r="A96" s="13" t="s">
        <v>78</v>
      </c>
      <c r="B96" s="11"/>
      <c r="C96" s="11"/>
      <c r="D96" s="11"/>
      <c r="E96" s="11"/>
      <c r="F96" s="11"/>
      <c r="G96" s="11"/>
      <c r="H96" s="9">
        <f t="shared" si="11"/>
        <v>0</v>
      </c>
      <c r="I96" s="10">
        <f>SUM(feb!G96 + mrt!K96 + apr!K96+ mei!O96+ jun!J96+ jul!K96+ aug!L96 +  sep!J96 + H96)</f>
        <v>0</v>
      </c>
      <c r="J96" s="17">
        <f t="shared" si="9"/>
        <v>0</v>
      </c>
      <c r="K96" s="21">
        <f>SUM(feb!I96 + mrt!M96 + apr!M96+ mei!Q96+ jun!L96+ jul!M96+ aug!N96 +  sep!L96 + J96)</f>
        <v>0</v>
      </c>
    </row>
    <row r="97" spans="1:11" x14ac:dyDescent="0.2">
      <c r="A97" s="13" t="s">
        <v>32</v>
      </c>
      <c r="B97" s="11"/>
      <c r="C97" s="11"/>
      <c r="D97" s="11"/>
      <c r="E97" s="11"/>
      <c r="F97" s="11"/>
      <c r="G97" s="11"/>
      <c r="H97" s="9">
        <f t="shared" si="11"/>
        <v>0</v>
      </c>
      <c r="I97" s="10">
        <f>SUM(feb!G97 + mrt!K97 + apr!K97+ mei!O97+ jun!J97+ jul!K97+ aug!L97 +  sep!J97 + H97)</f>
        <v>9</v>
      </c>
      <c r="J97" s="17">
        <f t="shared" si="9"/>
        <v>0</v>
      </c>
      <c r="K97" s="21">
        <f>SUM(feb!I97 + mrt!M97 + apr!M97+ mei!Q97+ jun!L97+ jul!M97+ aug!N97 +  sep!L97 + J97)</f>
        <v>1355</v>
      </c>
    </row>
    <row r="98" spans="1:11" x14ac:dyDescent="0.2">
      <c r="A98" s="13" t="s">
        <v>51</v>
      </c>
      <c r="B98" s="11">
        <v>80</v>
      </c>
      <c r="C98" s="11">
        <v>53</v>
      </c>
      <c r="D98" s="11">
        <v>70</v>
      </c>
      <c r="E98" s="11">
        <v>51</v>
      </c>
      <c r="F98" s="11">
        <v>70</v>
      </c>
      <c r="G98" s="11">
        <v>50</v>
      </c>
      <c r="H98" s="9">
        <f t="shared" si="11"/>
        <v>3</v>
      </c>
      <c r="I98" s="10">
        <f>SUM(feb!G98 + mrt!K98 + apr!K98+ mei!O98+ jun!J98+ jul!K98+ aug!L98 +  sep!J98 + H98)</f>
        <v>41</v>
      </c>
      <c r="J98" s="17">
        <f t="shared" si="9"/>
        <v>374</v>
      </c>
      <c r="K98" s="21">
        <f>SUM(feb!I98 + mrt!M98 + apr!M98+ mei!Q98+ jun!L98+ jul!M98+ aug!N98 +  sep!L98 + J98)</f>
        <v>6182</v>
      </c>
    </row>
    <row r="99" spans="1:11" x14ac:dyDescent="0.2">
      <c r="A99" s="13" t="s">
        <v>72</v>
      </c>
      <c r="B99" s="11"/>
      <c r="C99" s="11"/>
      <c r="D99" s="11"/>
      <c r="E99" s="11"/>
      <c r="F99" s="11"/>
      <c r="G99" s="11"/>
      <c r="H99" s="9">
        <f t="shared" si="11"/>
        <v>0</v>
      </c>
      <c r="I99" s="10">
        <f>SUM(feb!G99 + mrt!K99 + apr!K99+ mei!O99+ jun!J99+ jul!K99+ aug!L99 +  sep!J99 + H99)</f>
        <v>0</v>
      </c>
      <c r="J99" s="17">
        <f t="shared" si="9"/>
        <v>0</v>
      </c>
      <c r="K99" s="21">
        <f>SUM(feb!I99 + mrt!M99 + apr!M99+ mei!Q99+ jun!L99+ jul!M99+ aug!N99 +  sep!L99 + J99)</f>
        <v>0</v>
      </c>
    </row>
    <row r="100" spans="1:11" x14ac:dyDescent="0.2">
      <c r="A100" s="13" t="s">
        <v>75</v>
      </c>
      <c r="B100" s="11"/>
      <c r="C100" s="11"/>
      <c r="D100" s="11"/>
      <c r="E100" s="11"/>
      <c r="F100" s="11"/>
      <c r="G100" s="11">
        <v>46</v>
      </c>
      <c r="H100" s="9">
        <f t="shared" si="11"/>
        <v>1</v>
      </c>
      <c r="I100" s="10">
        <f>SUM(feb!G100 + mrt!K100 + apr!K100+ mei!O100+ jun!J100+ jul!K100+ aug!L100 +  sep!J100 + H100)</f>
        <v>12</v>
      </c>
      <c r="J100" s="17">
        <f t="shared" si="9"/>
        <v>46</v>
      </c>
      <c r="K100" s="21">
        <f>SUM(feb!I100 + mrt!M100 + apr!M100+ mei!Q100+ jun!L100+ jul!M100+ aug!N100 +  sep!L100 + J100)</f>
        <v>901</v>
      </c>
    </row>
    <row r="101" spans="1:11" x14ac:dyDescent="0.2">
      <c r="A101" s="13" t="s">
        <v>55</v>
      </c>
      <c r="B101" s="11"/>
      <c r="C101" s="11"/>
      <c r="D101" s="11"/>
      <c r="E101" s="11"/>
      <c r="F101" s="11"/>
      <c r="G101" s="11"/>
      <c r="H101" s="9">
        <f t="shared" si="11"/>
        <v>0</v>
      </c>
      <c r="I101" s="10">
        <f>SUM(feb!G101 + mrt!K101 + apr!K101+ mei!O101+ jun!J101+ jul!K101+ aug!L101 +  sep!J101 + H101)</f>
        <v>0</v>
      </c>
      <c r="J101" s="17">
        <f t="shared" si="9"/>
        <v>0</v>
      </c>
      <c r="K101" s="21">
        <f>SUM(feb!I101 + mrt!M101 + apr!M101+ mei!Q101+ jun!L101+ jul!M101+ aug!N101 +  sep!L101 + J101)</f>
        <v>0</v>
      </c>
    </row>
    <row r="102" spans="1:11" x14ac:dyDescent="0.2">
      <c r="A102" s="13" t="s">
        <v>115</v>
      </c>
      <c r="B102" s="11"/>
      <c r="C102" s="11"/>
      <c r="D102" s="11"/>
      <c r="E102" s="11"/>
      <c r="F102" s="11"/>
      <c r="G102" s="11"/>
      <c r="H102" s="9">
        <f t="shared" si="11"/>
        <v>0</v>
      </c>
      <c r="I102" s="10">
        <f>SUM(feb!G102 + mrt!K102 + apr!K102+ mei!O102+ jun!J102+ jul!K102+ aug!L102 +  sep!J102 + H102)</f>
        <v>0</v>
      </c>
      <c r="J102" s="17">
        <f t="shared" si="9"/>
        <v>0</v>
      </c>
      <c r="K102" s="21">
        <f>SUM(feb!I102 + mrt!M102 + apr!M102+ mei!Q102+ jun!L102+ jul!M102+ aug!N102 +  sep!L102 + J102)</f>
        <v>107</v>
      </c>
    </row>
    <row r="103" spans="1:11" x14ac:dyDescent="0.2">
      <c r="A103" s="13" t="s">
        <v>116</v>
      </c>
      <c r="B103" s="11"/>
      <c r="C103" s="11"/>
      <c r="D103" s="11"/>
      <c r="E103" s="11"/>
      <c r="F103" s="11"/>
      <c r="G103" s="11"/>
      <c r="H103" s="9">
        <f t="shared" si="11"/>
        <v>0</v>
      </c>
      <c r="I103" s="10">
        <f>SUM(feb!G103 + mrt!K103 + apr!K103+ mei!O103+ jun!J103+ jul!K103+ aug!L103 +  sep!J103 + H103)</f>
        <v>0</v>
      </c>
      <c r="J103" s="17">
        <f t="shared" si="9"/>
        <v>0</v>
      </c>
      <c r="K103" s="21">
        <f>SUM(feb!I103 + mrt!M103 + apr!M103+ mei!Q103+ jun!L103+ jul!M103+ aug!N103 +  sep!L103 + J103)</f>
        <v>0</v>
      </c>
    </row>
    <row r="104" spans="1:11" x14ac:dyDescent="0.2">
      <c r="A104" s="13" t="s">
        <v>99</v>
      </c>
      <c r="B104" s="11"/>
      <c r="C104" s="11"/>
      <c r="D104" s="11"/>
      <c r="E104" s="11"/>
      <c r="F104" s="11"/>
      <c r="G104" s="11"/>
      <c r="H104" s="9">
        <f t="shared" si="11"/>
        <v>0</v>
      </c>
      <c r="I104" s="10">
        <f>SUM(feb!G104 + mrt!K104 + apr!K104+ mei!O104+ jun!J104+ jul!K104+ aug!L104 +  sep!J104 + H104)</f>
        <v>9</v>
      </c>
      <c r="J104" s="17">
        <f t="shared" si="9"/>
        <v>0</v>
      </c>
      <c r="K104" s="21">
        <f>SUM(feb!I104 + mrt!M104 + apr!M104+ mei!Q104+ jun!L104+ jul!M104+ aug!N104 +  sep!L104 + J104)</f>
        <v>1003</v>
      </c>
    </row>
    <row r="105" spans="1:11" x14ac:dyDescent="0.2">
      <c r="A105" s="13" t="s">
        <v>89</v>
      </c>
      <c r="B105" s="11"/>
      <c r="C105" s="11"/>
      <c r="D105" s="11"/>
      <c r="E105" s="11"/>
      <c r="F105" s="11"/>
      <c r="G105" s="11"/>
      <c r="H105" s="9">
        <f t="shared" si="11"/>
        <v>0</v>
      </c>
      <c r="I105" s="10">
        <f>SUM(feb!G105 + mrt!K105 + apr!K105+ mei!O105+ jun!J105+ jul!K105+ aug!L105 +  sep!J105 + H105)</f>
        <v>0</v>
      </c>
      <c r="J105" s="17">
        <f t="shared" si="9"/>
        <v>0</v>
      </c>
      <c r="K105" s="21">
        <f>SUM(feb!I105 + mrt!M105 + apr!M105+ mei!Q105+ jun!L105+ jul!M105+ aug!N105 +  sep!L105 + J105)</f>
        <v>0</v>
      </c>
    </row>
    <row r="106" spans="1:11" x14ac:dyDescent="0.2">
      <c r="A106" s="13" t="s">
        <v>93</v>
      </c>
      <c r="B106" s="11"/>
      <c r="C106" s="11"/>
      <c r="D106" s="11"/>
      <c r="E106" s="11"/>
      <c r="F106" s="11"/>
      <c r="G106" s="11"/>
      <c r="H106" s="9">
        <f t="shared" si="11"/>
        <v>0</v>
      </c>
      <c r="I106" s="10">
        <f>SUM(feb!G106 + mrt!K106 + apr!K106+ mei!O106+ jun!J106+ jul!K106+ aug!L106 +  sep!J106 + H106)</f>
        <v>4</v>
      </c>
      <c r="J106" s="17">
        <f t="shared" si="9"/>
        <v>0</v>
      </c>
      <c r="K106" s="21">
        <f>SUM(feb!I106 + mrt!M106 + apr!M106+ mei!Q106+ jun!L106+ jul!M106+ aug!N106 +  sep!L106 + J106)</f>
        <v>464</v>
      </c>
    </row>
    <row r="107" spans="1:11" x14ac:dyDescent="0.2">
      <c r="A107" s="24" t="s">
        <v>158</v>
      </c>
      <c r="B107" s="11"/>
      <c r="C107" s="11"/>
      <c r="D107" s="11"/>
      <c r="E107" s="11"/>
      <c r="F107" s="11"/>
      <c r="G107" s="11"/>
      <c r="H107" s="9">
        <f t="shared" ref="H107" si="16">COUNT(C107,E107,G107)</f>
        <v>0</v>
      </c>
      <c r="I107" s="10">
        <f>SUM(feb!G107 + mrt!K107 + apr!K107+ mei!O107+ jun!J107+ jul!K107+ aug!L107 +  sep!J107 + H107)</f>
        <v>2</v>
      </c>
      <c r="J107" s="17">
        <f t="shared" ref="J107" si="17">SUM(B107:G107)</f>
        <v>0</v>
      </c>
      <c r="K107" s="21">
        <f>SUM(feb!I107 + mrt!M107 + apr!M107+ mei!Q107+ jun!L107+ jul!M107+ aug!N107 +  sep!L107 + J107)</f>
        <v>264</v>
      </c>
    </row>
    <row r="108" spans="1:11" x14ac:dyDescent="0.2">
      <c r="A108" s="24" t="s">
        <v>117</v>
      </c>
      <c r="B108" s="11"/>
      <c r="C108" s="11"/>
      <c r="D108" s="11">
        <v>70</v>
      </c>
      <c r="E108" s="11"/>
      <c r="F108" s="11"/>
      <c r="G108" s="11"/>
      <c r="H108" s="9">
        <f t="shared" si="11"/>
        <v>0</v>
      </c>
      <c r="I108" s="10">
        <f>SUM(feb!G108 + mrt!K108 + apr!K108+ mei!O108+ jun!J108+ jul!K108+ aug!L108 +  sep!J108 + H108)</f>
        <v>19</v>
      </c>
      <c r="J108" s="17">
        <f t="shared" si="9"/>
        <v>70</v>
      </c>
      <c r="K108" s="21">
        <f>SUM(feb!I108 + mrt!M108 + apr!M108+ mei!Q108+ jun!L108+ jul!M108+ aug!N108 +  sep!L108 + J108)</f>
        <v>1521</v>
      </c>
    </row>
    <row r="109" spans="1:11" x14ac:dyDescent="0.2">
      <c r="A109" s="24" t="s">
        <v>122</v>
      </c>
      <c r="B109" s="11">
        <v>80</v>
      </c>
      <c r="C109" s="11"/>
      <c r="D109" s="11">
        <v>70</v>
      </c>
      <c r="E109" s="11"/>
      <c r="F109" s="11">
        <v>70</v>
      </c>
      <c r="G109" s="11">
        <v>50</v>
      </c>
      <c r="H109" s="9">
        <f t="shared" si="11"/>
        <v>1</v>
      </c>
      <c r="I109" s="10">
        <f>SUM(feb!G109 + mrt!K109 + apr!K109+ mei!O109+ jun!J109+ jul!K109+ aug!L109 +  sep!J109 + H109)</f>
        <v>28</v>
      </c>
      <c r="J109" s="17">
        <f t="shared" si="9"/>
        <v>270</v>
      </c>
      <c r="K109" s="21">
        <f>SUM(feb!I109 + mrt!M109 + apr!M109+ mei!Q109+ jun!L109+ jul!M109+ aug!N109 +  sep!L109 + J109)</f>
        <v>4413</v>
      </c>
    </row>
    <row r="110" spans="1:11" x14ac:dyDescent="0.2">
      <c r="A110" s="24" t="s">
        <v>118</v>
      </c>
      <c r="B110" s="11">
        <v>95</v>
      </c>
      <c r="C110" s="11">
        <v>67</v>
      </c>
      <c r="D110" s="11">
        <v>97</v>
      </c>
      <c r="E110" s="11"/>
      <c r="F110" s="11">
        <v>91</v>
      </c>
      <c r="G110" s="11"/>
      <c r="H110" s="9">
        <f t="shared" si="11"/>
        <v>1</v>
      </c>
      <c r="I110" s="10">
        <f>SUM(feb!G110 + mrt!K110 + apr!K110+ mei!O110+ jun!J110+ jul!K110+ aug!L110 +  sep!J110 + H110)</f>
        <v>10</v>
      </c>
      <c r="J110" s="17">
        <f t="shared" si="9"/>
        <v>350</v>
      </c>
      <c r="K110" s="21">
        <f>SUM(feb!I110 + mrt!M110 + apr!M110+ mei!Q110+ jun!L110+ jul!M110+ aug!N110 +  sep!L110 + J110)</f>
        <v>2731</v>
      </c>
    </row>
    <row r="111" spans="1:11" x14ac:dyDescent="0.2">
      <c r="A111" s="24" t="s">
        <v>90</v>
      </c>
      <c r="B111" s="11">
        <v>56</v>
      </c>
      <c r="C111" s="11">
        <v>56</v>
      </c>
      <c r="D111" s="11"/>
      <c r="E111" s="11">
        <v>51</v>
      </c>
      <c r="F111" s="11"/>
      <c r="G111" s="11"/>
      <c r="H111" s="9">
        <f t="shared" si="11"/>
        <v>2</v>
      </c>
      <c r="I111" s="10">
        <f>SUM(feb!G111 + mrt!K111 + apr!K111+ mei!O111+ jun!J111+ jul!K111+ aug!L111 +  sep!J111 + H111)</f>
        <v>33</v>
      </c>
      <c r="J111" s="17">
        <f t="shared" si="9"/>
        <v>163</v>
      </c>
      <c r="K111" s="21">
        <f>SUM(feb!I111 + mrt!M111 + apr!M111+ mei!Q111+ jun!L111+ jul!M111+ aug!N111 +  sep!L111 + J111)</f>
        <v>2972</v>
      </c>
    </row>
    <row r="112" spans="1:11" ht="14.25" customHeight="1" thickBot="1" x14ac:dyDescent="0.25">
      <c r="A112" s="14" t="s">
        <v>27</v>
      </c>
      <c r="B112" s="28">
        <v>38</v>
      </c>
      <c r="C112" s="28"/>
      <c r="D112" s="28"/>
      <c r="E112" s="28"/>
      <c r="F112" s="28"/>
      <c r="G112" s="28">
        <v>46</v>
      </c>
      <c r="H112" s="52">
        <f t="shared" si="11"/>
        <v>1</v>
      </c>
      <c r="I112" s="25">
        <f>SUM(feb!G112 + mrt!K112 + apr!K112+ mei!O112+ jun!J112+ jul!K112+ aug!L112 +  sep!J112 + H112)</f>
        <v>20</v>
      </c>
      <c r="J112" s="26">
        <f t="shared" si="9"/>
        <v>84</v>
      </c>
      <c r="K112" s="27">
        <f>SUM(feb!I112 + mrt!M112 + apr!M112+ mei!Q112+ jun!L112+ jul!M112+ aug!N112 +  sep!L112 + J112)</f>
        <v>2410</v>
      </c>
    </row>
  </sheetData>
  <mergeCells count="4">
    <mergeCell ref="J2:J3"/>
    <mergeCell ref="K2:K3"/>
    <mergeCell ref="H2:H3"/>
    <mergeCell ref="I2:I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>
      <selection activeCell="G71" sqref="G71"/>
    </sheetView>
  </sheetViews>
  <sheetFormatPr defaultRowHeight="12.75" x14ac:dyDescent="0.2"/>
  <cols>
    <col min="2" max="2" width="34.7109375" customWidth="1"/>
    <col min="3" max="3" width="20.7109375" customWidth="1"/>
  </cols>
  <sheetData>
    <row r="1" spans="1:3" ht="33" x14ac:dyDescent="0.45">
      <c r="A1" s="77" t="s">
        <v>166</v>
      </c>
    </row>
    <row r="2" spans="1:3" ht="33" x14ac:dyDescent="0.45">
      <c r="A2" s="77" t="s">
        <v>167</v>
      </c>
    </row>
    <row r="4" spans="1:3" ht="20.25" x14ac:dyDescent="0.3">
      <c r="A4" s="75">
        <v>1</v>
      </c>
      <c r="B4" s="80" t="s">
        <v>57</v>
      </c>
      <c r="C4" s="80">
        <f>okt!K78</f>
        <v>7682</v>
      </c>
    </row>
    <row r="5" spans="1:3" ht="20.25" x14ac:dyDescent="0.3">
      <c r="A5" s="75">
        <v>2</v>
      </c>
      <c r="B5" s="78" t="s">
        <v>51</v>
      </c>
      <c r="C5" s="78">
        <f>okt!K98</f>
        <v>6182</v>
      </c>
    </row>
    <row r="6" spans="1:3" ht="20.25" x14ac:dyDescent="0.3">
      <c r="A6" s="75">
        <v>3</v>
      </c>
      <c r="B6" s="78" t="s">
        <v>124</v>
      </c>
      <c r="C6" s="78">
        <f>okt!K84</f>
        <v>5665</v>
      </c>
    </row>
    <row r="7" spans="1:3" ht="20.25" x14ac:dyDescent="0.3">
      <c r="A7" s="75">
        <v>4</v>
      </c>
      <c r="B7" s="78" t="s">
        <v>15</v>
      </c>
      <c r="C7" s="78">
        <f>okt!K58</f>
        <v>5140</v>
      </c>
    </row>
    <row r="8" spans="1:3" ht="20.25" x14ac:dyDescent="0.3">
      <c r="A8" s="75">
        <v>5</v>
      </c>
      <c r="B8" s="78" t="s">
        <v>25</v>
      </c>
      <c r="C8" s="78">
        <f>okt!K93</f>
        <v>5021</v>
      </c>
    </row>
    <row r="9" spans="1:3" ht="20.25" x14ac:dyDescent="0.3">
      <c r="A9" s="75">
        <v>6</v>
      </c>
      <c r="B9" s="78" t="s">
        <v>119</v>
      </c>
      <c r="C9" s="78">
        <f>okt!K29</f>
        <v>4750</v>
      </c>
    </row>
    <row r="10" spans="1:3" ht="20.25" x14ac:dyDescent="0.3">
      <c r="A10" s="75">
        <v>7</v>
      </c>
      <c r="B10" s="78" t="s">
        <v>58</v>
      </c>
      <c r="C10" s="78">
        <f>okt!K15</f>
        <v>4532</v>
      </c>
    </row>
    <row r="11" spans="1:3" ht="20.25" x14ac:dyDescent="0.3">
      <c r="A11" s="75">
        <v>8</v>
      </c>
      <c r="B11" s="78" t="s">
        <v>20</v>
      </c>
      <c r="C11" s="78">
        <f>okt!K80</f>
        <v>4419</v>
      </c>
    </row>
    <row r="12" spans="1:3" ht="20.25" x14ac:dyDescent="0.3">
      <c r="A12" s="75">
        <v>9</v>
      </c>
      <c r="B12" s="78" t="s">
        <v>122</v>
      </c>
      <c r="C12" s="78">
        <f>okt!K109</f>
        <v>4413</v>
      </c>
    </row>
    <row r="13" spans="1:3" ht="20.25" x14ac:dyDescent="0.3">
      <c r="A13" s="75">
        <v>10</v>
      </c>
      <c r="B13" s="78" t="s">
        <v>96</v>
      </c>
      <c r="C13" s="78">
        <f>okt!K51</f>
        <v>4340</v>
      </c>
    </row>
    <row r="14" spans="1:3" ht="20.25" x14ac:dyDescent="0.3">
      <c r="A14" s="75">
        <v>11</v>
      </c>
      <c r="B14" s="78" t="s">
        <v>62</v>
      </c>
      <c r="C14" s="78">
        <f>okt!K70</f>
        <v>4259</v>
      </c>
    </row>
    <row r="15" spans="1:3" ht="20.25" x14ac:dyDescent="0.3">
      <c r="A15" s="75">
        <v>12</v>
      </c>
      <c r="B15" s="78" t="s">
        <v>97</v>
      </c>
      <c r="C15" s="78">
        <f>okt!K87</f>
        <v>4161</v>
      </c>
    </row>
    <row r="16" spans="1:3" ht="20.25" x14ac:dyDescent="0.3">
      <c r="A16" s="75">
        <v>13</v>
      </c>
      <c r="B16" s="79" t="s">
        <v>125</v>
      </c>
      <c r="C16" s="78">
        <f>okt!K42</f>
        <v>4118</v>
      </c>
    </row>
    <row r="17" spans="1:3" ht="20.25" x14ac:dyDescent="0.3">
      <c r="A17" s="75">
        <v>14</v>
      </c>
      <c r="B17" s="78" t="s">
        <v>8</v>
      </c>
      <c r="C17" s="78">
        <f>okt!K26</f>
        <v>3866</v>
      </c>
    </row>
    <row r="18" spans="1:3" ht="20.25" x14ac:dyDescent="0.3">
      <c r="A18" s="75">
        <v>15</v>
      </c>
      <c r="B18" s="78" t="s">
        <v>11</v>
      </c>
      <c r="C18" s="78">
        <f>okt!K37</f>
        <v>3854</v>
      </c>
    </row>
    <row r="19" spans="1:3" ht="20.25" x14ac:dyDescent="0.3">
      <c r="A19" s="75">
        <v>16</v>
      </c>
      <c r="B19" s="78" t="s">
        <v>61</v>
      </c>
      <c r="C19" s="78">
        <f>okt!K49</f>
        <v>3707</v>
      </c>
    </row>
    <row r="20" spans="1:3" ht="20.25" x14ac:dyDescent="0.3">
      <c r="A20" s="75">
        <v>17</v>
      </c>
      <c r="B20" s="78" t="s">
        <v>23</v>
      </c>
      <c r="C20" s="78">
        <f>okt!K88</f>
        <v>3689</v>
      </c>
    </row>
    <row r="21" spans="1:3" ht="20.25" x14ac:dyDescent="0.3">
      <c r="A21" s="75">
        <v>18</v>
      </c>
      <c r="B21" s="78" t="s">
        <v>65</v>
      </c>
      <c r="C21" s="78">
        <f>okt!K83</f>
        <v>3635</v>
      </c>
    </row>
    <row r="22" spans="1:3" ht="20.25" x14ac:dyDescent="0.3">
      <c r="A22" s="75">
        <v>19</v>
      </c>
      <c r="B22" s="78" t="s">
        <v>94</v>
      </c>
      <c r="C22" s="78">
        <f>okt!K57</f>
        <v>3622</v>
      </c>
    </row>
    <row r="23" spans="1:3" ht="20.25" x14ac:dyDescent="0.3">
      <c r="A23" s="75">
        <v>20</v>
      </c>
      <c r="B23" s="78" t="s">
        <v>53</v>
      </c>
      <c r="C23" s="78">
        <f>okt!K12</f>
        <v>3533</v>
      </c>
    </row>
    <row r="24" spans="1:3" ht="20.25" x14ac:dyDescent="0.3">
      <c r="A24" s="75">
        <v>21</v>
      </c>
      <c r="B24" s="78" t="s">
        <v>157</v>
      </c>
      <c r="C24" s="78">
        <f>okt!K19</f>
        <v>3322</v>
      </c>
    </row>
    <row r="25" spans="1:3" ht="20.25" x14ac:dyDescent="0.3">
      <c r="A25" s="75">
        <v>22</v>
      </c>
      <c r="B25" s="78" t="s">
        <v>100</v>
      </c>
      <c r="C25" s="78">
        <f>okt!K4</f>
        <v>3253</v>
      </c>
    </row>
    <row r="26" spans="1:3" ht="20.25" x14ac:dyDescent="0.3">
      <c r="A26" s="75">
        <v>23</v>
      </c>
      <c r="B26" s="78" t="s">
        <v>71</v>
      </c>
      <c r="C26" s="78">
        <f>okt!K11</f>
        <v>3249</v>
      </c>
    </row>
    <row r="27" spans="1:3" ht="20.25" x14ac:dyDescent="0.3">
      <c r="A27" s="75">
        <v>24</v>
      </c>
      <c r="B27" s="78" t="s">
        <v>123</v>
      </c>
      <c r="C27" s="78">
        <f>okt!K38</f>
        <v>3249</v>
      </c>
    </row>
    <row r="28" spans="1:3" ht="20.25" x14ac:dyDescent="0.3">
      <c r="A28" s="75">
        <v>25</v>
      </c>
      <c r="B28" s="79" t="s">
        <v>108</v>
      </c>
      <c r="C28" s="78">
        <f>okt!K45</f>
        <v>3227</v>
      </c>
    </row>
    <row r="29" spans="1:3" ht="20.25" x14ac:dyDescent="0.3">
      <c r="A29" s="75">
        <v>26</v>
      </c>
      <c r="B29" s="78" t="s">
        <v>81</v>
      </c>
      <c r="C29" s="78">
        <f>okt!K33</f>
        <v>3007</v>
      </c>
    </row>
    <row r="30" spans="1:3" ht="20.25" x14ac:dyDescent="0.3">
      <c r="A30" s="75">
        <v>27</v>
      </c>
      <c r="B30" s="78" t="s">
        <v>9</v>
      </c>
      <c r="C30" s="78">
        <f>okt!K34</f>
        <v>3004</v>
      </c>
    </row>
    <row r="31" spans="1:3" ht="20.25" x14ac:dyDescent="0.3">
      <c r="A31" s="75">
        <v>28</v>
      </c>
      <c r="B31" s="78" t="s">
        <v>19</v>
      </c>
      <c r="C31" s="78">
        <f>okt!K76</f>
        <v>2997</v>
      </c>
    </row>
    <row r="32" spans="1:3" ht="20.25" x14ac:dyDescent="0.3">
      <c r="A32" s="75">
        <v>29</v>
      </c>
      <c r="B32" s="78" t="s">
        <v>90</v>
      </c>
      <c r="C32" s="78">
        <f>okt!K111</f>
        <v>2972</v>
      </c>
    </row>
    <row r="33" spans="1:3" ht="20.25" x14ac:dyDescent="0.3">
      <c r="A33" s="75">
        <v>30</v>
      </c>
      <c r="B33" s="78" t="s">
        <v>63</v>
      </c>
      <c r="C33" s="78">
        <f>okt!K17</f>
        <v>2960</v>
      </c>
    </row>
    <row r="34" spans="1:3" ht="20.25" x14ac:dyDescent="0.3">
      <c r="A34" s="75">
        <v>31</v>
      </c>
      <c r="B34" s="78" t="s">
        <v>59</v>
      </c>
      <c r="C34" s="78">
        <f>okt!K62</f>
        <v>2781</v>
      </c>
    </row>
    <row r="35" spans="1:3" ht="20.25" x14ac:dyDescent="0.3">
      <c r="A35" s="75">
        <v>32</v>
      </c>
      <c r="B35" s="78" t="s">
        <v>118</v>
      </c>
      <c r="C35" s="78">
        <f>okt!K110</f>
        <v>2731</v>
      </c>
    </row>
    <row r="36" spans="1:3" ht="20.25" x14ac:dyDescent="0.3">
      <c r="A36" s="75">
        <v>33</v>
      </c>
      <c r="B36" s="78" t="s">
        <v>26</v>
      </c>
      <c r="C36" s="78">
        <f>okt!K95</f>
        <v>2681</v>
      </c>
    </row>
    <row r="37" spans="1:3" ht="20.25" x14ac:dyDescent="0.3">
      <c r="A37" s="75">
        <v>34</v>
      </c>
      <c r="B37" s="78" t="s">
        <v>64</v>
      </c>
      <c r="C37" s="78">
        <f>okt!K59</f>
        <v>2632</v>
      </c>
    </row>
    <row r="38" spans="1:3" ht="20.25" x14ac:dyDescent="0.3">
      <c r="A38" s="75">
        <v>35</v>
      </c>
      <c r="B38" s="78" t="s">
        <v>142</v>
      </c>
      <c r="C38" s="78">
        <f>okt!K90</f>
        <v>2557</v>
      </c>
    </row>
    <row r="39" spans="1:3" ht="20.25" x14ac:dyDescent="0.3">
      <c r="A39" s="75">
        <v>36</v>
      </c>
      <c r="B39" s="78" t="s">
        <v>98</v>
      </c>
      <c r="C39" s="78">
        <f>okt!K25</f>
        <v>2542</v>
      </c>
    </row>
    <row r="40" spans="1:3" ht="20.25" x14ac:dyDescent="0.3">
      <c r="A40" s="75">
        <v>37</v>
      </c>
      <c r="B40" s="78" t="s">
        <v>91</v>
      </c>
      <c r="C40" s="78">
        <f>okt!K94</f>
        <v>2506</v>
      </c>
    </row>
    <row r="41" spans="1:3" ht="20.25" x14ac:dyDescent="0.3">
      <c r="A41" s="75">
        <v>38</v>
      </c>
      <c r="B41" s="79" t="s">
        <v>95</v>
      </c>
      <c r="C41" s="78">
        <f>okt!K39</f>
        <v>2459</v>
      </c>
    </row>
    <row r="42" spans="1:3" ht="20.25" x14ac:dyDescent="0.3">
      <c r="A42" s="75">
        <v>39</v>
      </c>
      <c r="B42" s="78" t="s">
        <v>27</v>
      </c>
      <c r="C42" s="78">
        <f>okt!K112</f>
        <v>2410</v>
      </c>
    </row>
    <row r="43" spans="1:3" ht="20.25" x14ac:dyDescent="0.3">
      <c r="A43" s="75">
        <v>40</v>
      </c>
      <c r="B43" s="78" t="s">
        <v>24</v>
      </c>
      <c r="C43" s="78">
        <f>okt!K89</f>
        <v>2330</v>
      </c>
    </row>
    <row r="44" spans="1:3" ht="20.25" x14ac:dyDescent="0.3">
      <c r="A44" s="75">
        <v>41</v>
      </c>
      <c r="B44" s="78" t="s">
        <v>5</v>
      </c>
      <c r="C44" s="78">
        <f>okt!K10</f>
        <v>2270</v>
      </c>
    </row>
    <row r="45" spans="1:3" ht="20.25" x14ac:dyDescent="0.3">
      <c r="A45" s="75">
        <v>42</v>
      </c>
      <c r="B45" s="79" t="s">
        <v>156</v>
      </c>
      <c r="C45" s="78">
        <f>okt!K43</f>
        <v>2205</v>
      </c>
    </row>
    <row r="46" spans="1:3" ht="20.25" x14ac:dyDescent="0.3">
      <c r="A46" s="75">
        <v>43</v>
      </c>
      <c r="B46" s="78" t="s">
        <v>154</v>
      </c>
      <c r="C46" s="78">
        <f>okt!K50</f>
        <v>2016</v>
      </c>
    </row>
    <row r="47" spans="1:3" ht="20.25" x14ac:dyDescent="0.3">
      <c r="A47" s="75">
        <v>44</v>
      </c>
      <c r="B47" s="78" t="s">
        <v>84</v>
      </c>
      <c r="C47" s="78">
        <f>okt!K66</f>
        <v>1973</v>
      </c>
    </row>
    <row r="48" spans="1:3" ht="20.25" x14ac:dyDescent="0.3">
      <c r="A48" s="75">
        <v>45</v>
      </c>
      <c r="B48" s="78" t="s">
        <v>102</v>
      </c>
      <c r="C48" s="78">
        <f>okt!K79</f>
        <v>1854</v>
      </c>
    </row>
    <row r="49" spans="1:3" ht="20.25" x14ac:dyDescent="0.3">
      <c r="A49" s="75">
        <v>46</v>
      </c>
      <c r="B49" s="78" t="s">
        <v>13</v>
      </c>
      <c r="C49" s="78">
        <f>okt!K48</f>
        <v>1829</v>
      </c>
    </row>
    <row r="50" spans="1:3" ht="20.25" x14ac:dyDescent="0.3">
      <c r="A50" s="75">
        <v>47</v>
      </c>
      <c r="B50" s="78" t="s">
        <v>56</v>
      </c>
      <c r="C50" s="78">
        <f>okt!K81</f>
        <v>1682</v>
      </c>
    </row>
    <row r="51" spans="1:3" ht="20.25" x14ac:dyDescent="0.3">
      <c r="A51" s="75">
        <v>48</v>
      </c>
      <c r="B51" s="78" t="s">
        <v>68</v>
      </c>
      <c r="C51" s="78">
        <f>okt!K69</f>
        <v>1661</v>
      </c>
    </row>
    <row r="52" spans="1:3" ht="20.25" x14ac:dyDescent="0.3">
      <c r="A52" s="75">
        <v>49</v>
      </c>
      <c r="B52" s="78" t="s">
        <v>54</v>
      </c>
      <c r="C52" s="78">
        <f>okt!K16</f>
        <v>1656</v>
      </c>
    </row>
    <row r="53" spans="1:3" ht="20.25" x14ac:dyDescent="0.3">
      <c r="A53" s="75">
        <v>50</v>
      </c>
      <c r="B53" s="79" t="s">
        <v>114</v>
      </c>
      <c r="C53" s="78">
        <f>okt!K41</f>
        <v>1605</v>
      </c>
    </row>
    <row r="54" spans="1:3" ht="20.25" x14ac:dyDescent="0.3">
      <c r="A54" s="75">
        <v>51</v>
      </c>
      <c r="B54" s="78" t="s">
        <v>88</v>
      </c>
      <c r="C54" s="78">
        <f>okt!K75</f>
        <v>1574</v>
      </c>
    </row>
    <row r="55" spans="1:3" ht="20.25" x14ac:dyDescent="0.3">
      <c r="A55" s="75">
        <v>52</v>
      </c>
      <c r="B55" s="78" t="s">
        <v>101</v>
      </c>
      <c r="C55" s="78">
        <f>okt!K64</f>
        <v>1570</v>
      </c>
    </row>
    <row r="56" spans="1:3" ht="20.25" x14ac:dyDescent="0.3">
      <c r="A56" s="75">
        <v>53</v>
      </c>
      <c r="B56" s="78" t="s">
        <v>117</v>
      </c>
      <c r="C56" s="78">
        <f>okt!K108</f>
        <v>1521</v>
      </c>
    </row>
    <row r="57" spans="1:3" ht="20.25" x14ac:dyDescent="0.3">
      <c r="A57" s="75">
        <v>54</v>
      </c>
      <c r="B57" s="78" t="s">
        <v>32</v>
      </c>
      <c r="C57" s="78">
        <f>okt!K97</f>
        <v>1355</v>
      </c>
    </row>
    <row r="58" spans="1:3" ht="20.25" x14ac:dyDescent="0.3">
      <c r="A58" s="75">
        <v>55</v>
      </c>
      <c r="B58" s="78" t="s">
        <v>73</v>
      </c>
      <c r="C58" s="78">
        <f>okt!K9</f>
        <v>1349</v>
      </c>
    </row>
    <row r="59" spans="1:3" ht="20.25" x14ac:dyDescent="0.3">
      <c r="A59" s="75">
        <v>56</v>
      </c>
      <c r="B59" s="79" t="s">
        <v>112</v>
      </c>
      <c r="C59" s="78">
        <f>okt!K40</f>
        <v>1323</v>
      </c>
    </row>
    <row r="60" spans="1:3" ht="20.25" x14ac:dyDescent="0.3">
      <c r="A60" s="75">
        <v>57</v>
      </c>
      <c r="B60" s="78" t="s">
        <v>10</v>
      </c>
      <c r="C60" s="78">
        <f>okt!K35</f>
        <v>1149</v>
      </c>
    </row>
    <row r="61" spans="1:3" ht="20.25" x14ac:dyDescent="0.3">
      <c r="A61" s="75">
        <v>58</v>
      </c>
      <c r="B61" s="78" t="s">
        <v>99</v>
      </c>
      <c r="C61" s="78">
        <f>okt!K104</f>
        <v>1003</v>
      </c>
    </row>
    <row r="62" spans="1:3" ht="20.25" x14ac:dyDescent="0.3">
      <c r="A62" s="75">
        <v>59</v>
      </c>
      <c r="B62" s="78" t="s">
        <v>79</v>
      </c>
      <c r="C62" s="78">
        <f>okt!K20</f>
        <v>966</v>
      </c>
    </row>
    <row r="63" spans="1:3" ht="20.25" x14ac:dyDescent="0.3">
      <c r="A63" s="75">
        <v>60</v>
      </c>
      <c r="B63" s="78" t="s">
        <v>159</v>
      </c>
      <c r="C63" s="78">
        <f>okt!K91</f>
        <v>943</v>
      </c>
    </row>
    <row r="64" spans="1:3" ht="20.25" x14ac:dyDescent="0.3">
      <c r="A64" s="75">
        <v>61</v>
      </c>
      <c r="B64" s="78" t="s">
        <v>75</v>
      </c>
      <c r="C64" s="78">
        <f>okt!K100</f>
        <v>901</v>
      </c>
    </row>
    <row r="65" spans="1:3" ht="20.25" x14ac:dyDescent="0.3">
      <c r="A65" s="75">
        <v>62</v>
      </c>
      <c r="B65" s="78" t="s">
        <v>67</v>
      </c>
      <c r="C65" s="78">
        <f>okt!K8</f>
        <v>892</v>
      </c>
    </row>
    <row r="66" spans="1:3" ht="20.25" x14ac:dyDescent="0.3">
      <c r="A66" s="75">
        <v>63</v>
      </c>
      <c r="B66" s="78" t="s">
        <v>103</v>
      </c>
      <c r="C66" s="78">
        <f>okt!K27</f>
        <v>887</v>
      </c>
    </row>
    <row r="67" spans="1:3" ht="20.25" x14ac:dyDescent="0.3">
      <c r="A67" s="75">
        <v>64</v>
      </c>
      <c r="B67" s="78" t="s">
        <v>92</v>
      </c>
      <c r="C67" s="78">
        <f>okt!K47</f>
        <v>819</v>
      </c>
    </row>
    <row r="68" spans="1:3" ht="20.25" x14ac:dyDescent="0.3">
      <c r="A68" s="75">
        <v>65</v>
      </c>
      <c r="B68" s="78" t="s">
        <v>6</v>
      </c>
      <c r="C68" s="78">
        <f>okt!K14</f>
        <v>766</v>
      </c>
    </row>
    <row r="69" spans="1:3" ht="20.25" x14ac:dyDescent="0.3">
      <c r="A69" s="75">
        <v>66</v>
      </c>
      <c r="B69" s="78" t="s">
        <v>16</v>
      </c>
      <c r="C69" s="78">
        <f>okt!K60</f>
        <v>766</v>
      </c>
    </row>
    <row r="70" spans="1:3" ht="20.25" x14ac:dyDescent="0.3">
      <c r="A70" s="75">
        <v>67</v>
      </c>
      <c r="B70" s="78" t="s">
        <v>86</v>
      </c>
      <c r="C70" s="78">
        <f>okt!K24</f>
        <v>640</v>
      </c>
    </row>
    <row r="71" spans="1:3" ht="20.25" x14ac:dyDescent="0.3">
      <c r="A71" s="75">
        <v>68</v>
      </c>
      <c r="B71" s="78" t="s">
        <v>113</v>
      </c>
      <c r="C71" s="78">
        <f>okt!K22</f>
        <v>597</v>
      </c>
    </row>
    <row r="72" spans="1:3" ht="20.25" x14ac:dyDescent="0.3">
      <c r="A72" s="75">
        <v>69</v>
      </c>
      <c r="B72" s="78" t="s">
        <v>29</v>
      </c>
      <c r="C72" s="78">
        <f>okt!K63</f>
        <v>589</v>
      </c>
    </row>
    <row r="73" spans="1:3" ht="20.25" x14ac:dyDescent="0.3">
      <c r="A73" s="75">
        <v>70</v>
      </c>
      <c r="B73" s="78" t="s">
        <v>60</v>
      </c>
      <c r="C73" s="78">
        <f>okt!K73</f>
        <v>527</v>
      </c>
    </row>
    <row r="74" spans="1:3" ht="20.25" x14ac:dyDescent="0.3">
      <c r="A74" s="75">
        <v>71</v>
      </c>
      <c r="B74" s="78" t="s">
        <v>30</v>
      </c>
      <c r="C74" s="78">
        <f>okt!K54</f>
        <v>507</v>
      </c>
    </row>
    <row r="75" spans="1:3" ht="20.25" x14ac:dyDescent="0.3">
      <c r="A75" s="75">
        <v>72</v>
      </c>
      <c r="B75" s="78" t="s">
        <v>93</v>
      </c>
      <c r="C75" s="78">
        <f>okt!K106</f>
        <v>464</v>
      </c>
    </row>
    <row r="76" spans="1:3" ht="20.25" x14ac:dyDescent="0.3">
      <c r="A76" s="75">
        <v>73</v>
      </c>
      <c r="B76" s="78" t="s">
        <v>22</v>
      </c>
      <c r="C76" s="78">
        <f>okt!K86</f>
        <v>452</v>
      </c>
    </row>
    <row r="77" spans="1:3" ht="20.25" x14ac:dyDescent="0.3">
      <c r="A77" s="75">
        <v>74</v>
      </c>
      <c r="B77" s="78" t="s">
        <v>80</v>
      </c>
      <c r="C77" s="78">
        <f>okt!K31</f>
        <v>405</v>
      </c>
    </row>
    <row r="78" spans="1:3" ht="20.25" x14ac:dyDescent="0.3">
      <c r="A78" s="75">
        <v>75</v>
      </c>
      <c r="B78" s="78" t="s">
        <v>7</v>
      </c>
      <c r="C78" s="78">
        <f>okt!K23</f>
        <v>392</v>
      </c>
    </row>
    <row r="79" spans="1:3" ht="20.25" x14ac:dyDescent="0.3">
      <c r="A79" s="75">
        <v>76</v>
      </c>
      <c r="B79" s="78" t="s">
        <v>153</v>
      </c>
      <c r="C79" s="78">
        <f>okt!K67</f>
        <v>327</v>
      </c>
    </row>
    <row r="80" spans="1:3" ht="20.25" x14ac:dyDescent="0.3">
      <c r="A80" s="75">
        <v>77</v>
      </c>
      <c r="B80" s="78" t="s">
        <v>127</v>
      </c>
      <c r="C80" s="78">
        <f>okt!K68</f>
        <v>311</v>
      </c>
    </row>
    <row r="81" spans="1:3" ht="20.25" x14ac:dyDescent="0.3">
      <c r="A81" s="75">
        <v>78</v>
      </c>
      <c r="B81" s="78" t="s">
        <v>158</v>
      </c>
      <c r="C81" s="78">
        <f>okt!K107</f>
        <v>264</v>
      </c>
    </row>
    <row r="82" spans="1:3" ht="20.25" x14ac:dyDescent="0.3">
      <c r="A82" s="75">
        <v>79</v>
      </c>
      <c r="B82" s="78" t="s">
        <v>76</v>
      </c>
      <c r="C82" s="78">
        <f>okt!K7</f>
        <v>232</v>
      </c>
    </row>
    <row r="83" spans="1:3" ht="20.25" x14ac:dyDescent="0.3">
      <c r="A83" s="75">
        <v>80</v>
      </c>
      <c r="B83" s="78" t="s">
        <v>28</v>
      </c>
      <c r="C83" s="78">
        <f>okt!K6</f>
        <v>203</v>
      </c>
    </row>
    <row r="84" spans="1:3" ht="20.25" x14ac:dyDescent="0.3">
      <c r="A84" s="75">
        <v>81</v>
      </c>
      <c r="B84" s="78" t="s">
        <v>126</v>
      </c>
      <c r="C84" s="78">
        <f>okt!K18</f>
        <v>188</v>
      </c>
    </row>
    <row r="85" spans="1:3" ht="20.25" x14ac:dyDescent="0.3">
      <c r="A85" s="75">
        <v>82</v>
      </c>
      <c r="B85" s="78" t="s">
        <v>31</v>
      </c>
      <c r="C85" s="78">
        <f>okt!K28</f>
        <v>154</v>
      </c>
    </row>
    <row r="86" spans="1:3" ht="20.25" x14ac:dyDescent="0.3">
      <c r="A86" s="75">
        <v>83</v>
      </c>
      <c r="B86" s="78" t="s">
        <v>128</v>
      </c>
      <c r="C86" s="78">
        <f>okt!K21</f>
        <v>138</v>
      </c>
    </row>
    <row r="87" spans="1:3" ht="20.25" x14ac:dyDescent="0.3">
      <c r="A87" s="75">
        <v>84</v>
      </c>
      <c r="B87" s="78" t="s">
        <v>115</v>
      </c>
      <c r="C87" s="78">
        <f>okt!K102</f>
        <v>107</v>
      </c>
    </row>
    <row r="88" spans="1:3" ht="20.25" x14ac:dyDescent="0.3">
      <c r="A88" s="75">
        <v>85</v>
      </c>
      <c r="B88" s="78" t="s">
        <v>74</v>
      </c>
      <c r="C88" s="78">
        <f>okt!K74</f>
        <v>103</v>
      </c>
    </row>
    <row r="89" spans="1:3" ht="20.25" x14ac:dyDescent="0.3">
      <c r="A89" s="75">
        <v>86</v>
      </c>
      <c r="B89" s="78" t="s">
        <v>70</v>
      </c>
      <c r="C89" s="78">
        <f>okt!K92</f>
        <v>82</v>
      </c>
    </row>
    <row r="90" spans="1:3" ht="20.25" x14ac:dyDescent="0.3">
      <c r="A90" s="75">
        <v>87</v>
      </c>
      <c r="B90" s="78" t="s">
        <v>4</v>
      </c>
      <c r="C90" s="78">
        <f>okt!K5</f>
        <v>81</v>
      </c>
    </row>
    <row r="91" spans="1:3" ht="20.25" x14ac:dyDescent="0.3">
      <c r="A91" s="75">
        <v>88</v>
      </c>
      <c r="B91" s="78" t="s">
        <v>152</v>
      </c>
      <c r="C91" s="78">
        <f>okt!K30</f>
        <v>64</v>
      </c>
    </row>
    <row r="92" spans="1:3" ht="20.25" x14ac:dyDescent="0.3">
      <c r="A92" s="75">
        <v>89</v>
      </c>
      <c r="B92" s="78" t="s">
        <v>150</v>
      </c>
      <c r="C92" s="78">
        <f>okt!K32</f>
        <v>64</v>
      </c>
    </row>
    <row r="93" spans="1:3" ht="20.25" x14ac:dyDescent="0.3">
      <c r="A93" s="75">
        <v>90</v>
      </c>
      <c r="B93" s="78" t="s">
        <v>12</v>
      </c>
      <c r="C93" s="78">
        <f>okt!K46</f>
        <v>62</v>
      </c>
    </row>
    <row r="95" spans="1:3" ht="23.25" x14ac:dyDescent="0.35">
      <c r="C95" s="76">
        <f>SUM(C4:C94)</f>
        <v>190945</v>
      </c>
    </row>
  </sheetData>
  <sortState ref="B4:C112">
    <sortCondition descending="1" ref="C4:C112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sqref="A1:A2"/>
    </sheetView>
  </sheetViews>
  <sheetFormatPr defaultRowHeight="12.75" x14ac:dyDescent="0.2"/>
  <cols>
    <col min="2" max="2" width="34.7109375" customWidth="1"/>
    <col min="3" max="3" width="20.7109375" customWidth="1"/>
  </cols>
  <sheetData>
    <row r="1" spans="1:3" ht="33" x14ac:dyDescent="0.45">
      <c r="A1" s="77" t="s">
        <v>166</v>
      </c>
    </row>
    <row r="2" spans="1:3" ht="33" x14ac:dyDescent="0.45">
      <c r="A2" s="77" t="s">
        <v>168</v>
      </c>
    </row>
    <row r="4" spans="1:3" ht="20.25" x14ac:dyDescent="0.3">
      <c r="A4" s="75">
        <v>1</v>
      </c>
      <c r="B4" s="81" t="s">
        <v>57</v>
      </c>
      <c r="C4" s="83">
        <f>okt!I78</f>
        <v>42</v>
      </c>
    </row>
    <row r="5" spans="1:3" ht="20.25" x14ac:dyDescent="0.3">
      <c r="A5" s="75">
        <v>2</v>
      </c>
      <c r="B5" s="81" t="s">
        <v>51</v>
      </c>
      <c r="C5" s="83">
        <f>okt!I98</f>
        <v>41</v>
      </c>
    </row>
    <row r="6" spans="1:3" ht="20.25" x14ac:dyDescent="0.3">
      <c r="A6" s="75">
        <v>3</v>
      </c>
      <c r="B6" s="81" t="s">
        <v>94</v>
      </c>
      <c r="C6" s="84">
        <f>okt!I57</f>
        <v>35</v>
      </c>
    </row>
    <row r="7" spans="1:3" ht="20.25" x14ac:dyDescent="0.3">
      <c r="A7" s="75"/>
      <c r="B7" s="81" t="s">
        <v>15</v>
      </c>
      <c r="C7" s="84">
        <f>okt!I58</f>
        <v>35</v>
      </c>
    </row>
    <row r="8" spans="1:3" ht="20.25" x14ac:dyDescent="0.3">
      <c r="A8" s="75">
        <v>5</v>
      </c>
      <c r="B8" s="81" t="s">
        <v>119</v>
      </c>
      <c r="C8" s="84">
        <f>okt!I29</f>
        <v>34</v>
      </c>
    </row>
    <row r="9" spans="1:3" ht="20.25" x14ac:dyDescent="0.3">
      <c r="A9" s="75">
        <v>6</v>
      </c>
      <c r="B9" s="81" t="s">
        <v>90</v>
      </c>
      <c r="C9" s="85">
        <f>okt!I111</f>
        <v>33</v>
      </c>
    </row>
    <row r="10" spans="1:3" ht="20.25" x14ac:dyDescent="0.3">
      <c r="A10" s="75">
        <v>7</v>
      </c>
      <c r="B10" s="81" t="s">
        <v>53</v>
      </c>
      <c r="C10" s="85">
        <f>okt!I12</f>
        <v>32</v>
      </c>
    </row>
    <row r="11" spans="1:3" ht="20.25" x14ac:dyDescent="0.3">
      <c r="A11" s="75"/>
      <c r="B11" s="81" t="s">
        <v>20</v>
      </c>
      <c r="C11" s="85">
        <f>okt!I80</f>
        <v>32</v>
      </c>
    </row>
    <row r="12" spans="1:3" ht="20.25" x14ac:dyDescent="0.3">
      <c r="A12" s="75">
        <v>9</v>
      </c>
      <c r="B12" s="81" t="s">
        <v>26</v>
      </c>
      <c r="C12" s="85">
        <f>okt!I95</f>
        <v>31</v>
      </c>
    </row>
    <row r="13" spans="1:3" ht="20.25" x14ac:dyDescent="0.3">
      <c r="A13" s="75">
        <v>10</v>
      </c>
      <c r="B13" s="81" t="s">
        <v>124</v>
      </c>
      <c r="C13" s="85">
        <f>okt!I84</f>
        <v>30</v>
      </c>
    </row>
    <row r="14" spans="1:3" ht="20.25" x14ac:dyDescent="0.3">
      <c r="A14" s="75"/>
      <c r="B14" s="81" t="s">
        <v>25</v>
      </c>
      <c r="C14" s="85">
        <f>okt!I93</f>
        <v>30</v>
      </c>
    </row>
    <row r="15" spans="1:3" ht="20.25" x14ac:dyDescent="0.3">
      <c r="A15" s="75">
        <v>12</v>
      </c>
      <c r="B15" s="81" t="s">
        <v>8</v>
      </c>
      <c r="C15" s="85">
        <f>okt!I26</f>
        <v>29</v>
      </c>
    </row>
    <row r="16" spans="1:3" ht="20.25" x14ac:dyDescent="0.3">
      <c r="A16" s="75"/>
      <c r="B16" s="81" t="s">
        <v>23</v>
      </c>
      <c r="C16" s="85">
        <f>okt!I88</f>
        <v>29</v>
      </c>
    </row>
    <row r="17" spans="1:3" ht="20.25" x14ac:dyDescent="0.3">
      <c r="A17" s="75">
        <v>14</v>
      </c>
      <c r="B17" s="82" t="s">
        <v>108</v>
      </c>
      <c r="C17" s="86">
        <f>okt!I45</f>
        <v>28</v>
      </c>
    </row>
    <row r="18" spans="1:3" ht="20.25" x14ac:dyDescent="0.3">
      <c r="A18" s="75"/>
      <c r="B18" s="81" t="s">
        <v>64</v>
      </c>
      <c r="C18" s="86">
        <f>okt!I59</f>
        <v>28</v>
      </c>
    </row>
    <row r="19" spans="1:3" ht="20.25" x14ac:dyDescent="0.3">
      <c r="A19" s="75"/>
      <c r="B19" s="81" t="s">
        <v>59</v>
      </c>
      <c r="C19" s="86">
        <f>okt!I62</f>
        <v>28</v>
      </c>
    </row>
    <row r="20" spans="1:3" ht="20.25" x14ac:dyDescent="0.3">
      <c r="A20" s="75"/>
      <c r="B20" s="81" t="s">
        <v>62</v>
      </c>
      <c r="C20" s="86">
        <f>okt!I70</f>
        <v>28</v>
      </c>
    </row>
    <row r="21" spans="1:3" ht="20.25" x14ac:dyDescent="0.3">
      <c r="A21" s="75"/>
      <c r="B21" s="81" t="s">
        <v>122</v>
      </c>
      <c r="C21" s="86">
        <f>okt!I109</f>
        <v>28</v>
      </c>
    </row>
    <row r="22" spans="1:3" ht="20.25" x14ac:dyDescent="0.3">
      <c r="A22" s="75">
        <v>19</v>
      </c>
      <c r="B22" s="81" t="s">
        <v>96</v>
      </c>
      <c r="C22" s="86">
        <f>okt!I51</f>
        <v>27</v>
      </c>
    </row>
    <row r="23" spans="1:3" ht="20.25" x14ac:dyDescent="0.3">
      <c r="A23" s="75">
        <v>20</v>
      </c>
      <c r="B23" s="81" t="s">
        <v>9</v>
      </c>
      <c r="C23" s="86">
        <f>okt!I34</f>
        <v>26</v>
      </c>
    </row>
    <row r="24" spans="1:3" ht="20.25" x14ac:dyDescent="0.3">
      <c r="A24" s="75"/>
      <c r="B24" s="81" t="s">
        <v>19</v>
      </c>
      <c r="C24" s="86">
        <f>okt!I76</f>
        <v>26</v>
      </c>
    </row>
    <row r="25" spans="1:3" ht="20.25" x14ac:dyDescent="0.3">
      <c r="A25" s="75">
        <v>22</v>
      </c>
      <c r="B25" s="81" t="s">
        <v>71</v>
      </c>
      <c r="C25" s="86">
        <f>okt!I11</f>
        <v>25</v>
      </c>
    </row>
    <row r="26" spans="1:3" ht="20.25" x14ac:dyDescent="0.3">
      <c r="A26" s="75"/>
      <c r="B26" s="81" t="s">
        <v>157</v>
      </c>
      <c r="C26" s="86">
        <f>okt!I19</f>
        <v>25</v>
      </c>
    </row>
    <row r="27" spans="1:3" ht="20.25" x14ac:dyDescent="0.3">
      <c r="A27" s="75"/>
      <c r="B27" s="81" t="s">
        <v>11</v>
      </c>
      <c r="C27" s="86">
        <f>okt!I37</f>
        <v>25</v>
      </c>
    </row>
    <row r="28" spans="1:3" ht="20.25" x14ac:dyDescent="0.3">
      <c r="A28" s="75"/>
      <c r="B28" s="81" t="s">
        <v>61</v>
      </c>
      <c r="C28" s="86">
        <f>okt!I49</f>
        <v>25</v>
      </c>
    </row>
    <row r="29" spans="1:3" ht="20.25" x14ac:dyDescent="0.3">
      <c r="A29" s="75"/>
      <c r="B29" s="81" t="s">
        <v>97</v>
      </c>
      <c r="C29" s="86">
        <f>okt!I87</f>
        <v>25</v>
      </c>
    </row>
    <row r="30" spans="1:3" ht="20.25" x14ac:dyDescent="0.3">
      <c r="A30" s="75"/>
      <c r="B30" s="81" t="s">
        <v>24</v>
      </c>
      <c r="C30" s="86">
        <f>okt!I89</f>
        <v>25</v>
      </c>
    </row>
    <row r="31" spans="1:3" ht="20.25" x14ac:dyDescent="0.3">
      <c r="A31" s="75">
        <v>28</v>
      </c>
      <c r="B31" s="81" t="s">
        <v>5</v>
      </c>
      <c r="C31" s="86">
        <f>okt!I10</f>
        <v>24</v>
      </c>
    </row>
    <row r="32" spans="1:3" ht="20.25" x14ac:dyDescent="0.3">
      <c r="A32" s="75">
        <v>29</v>
      </c>
      <c r="B32" s="81" t="s">
        <v>123</v>
      </c>
      <c r="C32" s="78">
        <f>okt!I38</f>
        <v>23</v>
      </c>
    </row>
    <row r="33" spans="1:3" ht="20.25" x14ac:dyDescent="0.3">
      <c r="A33" s="75">
        <v>30</v>
      </c>
      <c r="B33" s="81" t="s">
        <v>81</v>
      </c>
      <c r="C33" s="78">
        <f>okt!I33</f>
        <v>22</v>
      </c>
    </row>
    <row r="34" spans="1:3" ht="20.25" x14ac:dyDescent="0.3">
      <c r="A34" s="75"/>
      <c r="B34" s="81" t="s">
        <v>102</v>
      </c>
      <c r="C34" s="78">
        <f>okt!I79</f>
        <v>22</v>
      </c>
    </row>
    <row r="35" spans="1:3" ht="20.25" x14ac:dyDescent="0.3">
      <c r="A35" s="75"/>
      <c r="B35" s="81" t="s">
        <v>65</v>
      </c>
      <c r="C35" s="78">
        <f>okt!I83</f>
        <v>22</v>
      </c>
    </row>
    <row r="36" spans="1:3" ht="20.25" x14ac:dyDescent="0.3">
      <c r="A36" s="75">
        <v>33</v>
      </c>
      <c r="B36" s="81" t="s">
        <v>54</v>
      </c>
      <c r="C36" s="78">
        <f>okt!I16</f>
        <v>21</v>
      </c>
    </row>
    <row r="37" spans="1:3" ht="20.25" x14ac:dyDescent="0.3">
      <c r="A37" s="75"/>
      <c r="B37" s="82" t="s">
        <v>95</v>
      </c>
      <c r="C37" s="78">
        <f>okt!I39</f>
        <v>21</v>
      </c>
    </row>
    <row r="38" spans="1:3" ht="20.25" x14ac:dyDescent="0.3">
      <c r="A38" s="75"/>
      <c r="B38" s="81" t="s">
        <v>13</v>
      </c>
      <c r="C38" s="78">
        <f>okt!I48</f>
        <v>21</v>
      </c>
    </row>
    <row r="39" spans="1:3" ht="20.25" x14ac:dyDescent="0.3">
      <c r="A39" s="75"/>
      <c r="B39" s="81" t="s">
        <v>91</v>
      </c>
      <c r="C39" s="78">
        <f>okt!I94</f>
        <v>21</v>
      </c>
    </row>
    <row r="40" spans="1:3" ht="20.25" x14ac:dyDescent="0.3">
      <c r="A40" s="75">
        <v>37</v>
      </c>
      <c r="B40" s="81" t="s">
        <v>58</v>
      </c>
      <c r="C40" s="78">
        <f>okt!I15</f>
        <v>20</v>
      </c>
    </row>
    <row r="41" spans="1:3" ht="20.25" x14ac:dyDescent="0.3">
      <c r="A41" s="75"/>
      <c r="B41" s="81" t="s">
        <v>27</v>
      </c>
      <c r="C41" s="78">
        <f>okt!I112</f>
        <v>20</v>
      </c>
    </row>
    <row r="42" spans="1:3" ht="20.25" x14ac:dyDescent="0.3">
      <c r="A42" s="75">
        <v>39</v>
      </c>
      <c r="B42" s="81" t="s">
        <v>100</v>
      </c>
      <c r="C42" s="78">
        <f>okt!I4</f>
        <v>19</v>
      </c>
    </row>
    <row r="43" spans="1:3" ht="20.25" x14ac:dyDescent="0.3">
      <c r="A43" s="75"/>
      <c r="B43" s="81" t="s">
        <v>63</v>
      </c>
      <c r="C43" s="78">
        <f>okt!I17</f>
        <v>19</v>
      </c>
    </row>
    <row r="44" spans="1:3" ht="20.25" x14ac:dyDescent="0.3">
      <c r="A44" s="75"/>
      <c r="B44" s="82" t="s">
        <v>125</v>
      </c>
      <c r="C44" s="78">
        <f>okt!I42</f>
        <v>19</v>
      </c>
    </row>
    <row r="45" spans="1:3" ht="20.25" x14ac:dyDescent="0.3">
      <c r="A45" s="75"/>
      <c r="B45" s="82" t="s">
        <v>156</v>
      </c>
      <c r="C45" s="78">
        <f>okt!I43</f>
        <v>19</v>
      </c>
    </row>
    <row r="46" spans="1:3" ht="20.25" x14ac:dyDescent="0.3">
      <c r="A46" s="75"/>
      <c r="B46" s="81" t="s">
        <v>117</v>
      </c>
      <c r="C46" s="78">
        <f>okt!I108</f>
        <v>19</v>
      </c>
    </row>
    <row r="47" spans="1:3" ht="20.25" x14ac:dyDescent="0.3">
      <c r="A47" s="75">
        <v>44</v>
      </c>
      <c r="B47" s="82" t="s">
        <v>114</v>
      </c>
      <c r="C47" s="78">
        <f>okt!I41</f>
        <v>18</v>
      </c>
    </row>
    <row r="48" spans="1:3" ht="20.25" x14ac:dyDescent="0.3">
      <c r="A48" s="75">
        <v>45</v>
      </c>
      <c r="B48" s="81" t="s">
        <v>84</v>
      </c>
      <c r="C48" s="78">
        <f>okt!I66</f>
        <v>17</v>
      </c>
    </row>
    <row r="49" spans="1:3" ht="20.25" x14ac:dyDescent="0.3">
      <c r="A49" s="75">
        <v>46</v>
      </c>
      <c r="B49" s="81" t="s">
        <v>98</v>
      </c>
      <c r="C49" s="78">
        <f>okt!I25</f>
        <v>16</v>
      </c>
    </row>
    <row r="50" spans="1:3" ht="20.25" x14ac:dyDescent="0.3">
      <c r="A50" s="75"/>
      <c r="B50" s="81" t="s">
        <v>88</v>
      </c>
      <c r="C50" s="78">
        <f>okt!I75</f>
        <v>16</v>
      </c>
    </row>
    <row r="51" spans="1:3" ht="20.25" x14ac:dyDescent="0.3">
      <c r="A51" s="75"/>
      <c r="B51" s="81" t="s">
        <v>56</v>
      </c>
      <c r="C51" s="78">
        <f>okt!I81</f>
        <v>16</v>
      </c>
    </row>
    <row r="52" spans="1:3" ht="20.25" x14ac:dyDescent="0.3">
      <c r="A52" s="75"/>
      <c r="B52" s="81" t="s">
        <v>142</v>
      </c>
      <c r="C52" s="78">
        <f>okt!I90</f>
        <v>16</v>
      </c>
    </row>
    <row r="53" spans="1:3" ht="20.25" x14ac:dyDescent="0.3">
      <c r="A53" s="75">
        <v>50</v>
      </c>
      <c r="B53" s="81" t="s">
        <v>92</v>
      </c>
      <c r="C53" s="78">
        <f>okt!I47</f>
        <v>15</v>
      </c>
    </row>
    <row r="54" spans="1:3" ht="20.25" x14ac:dyDescent="0.3">
      <c r="A54" s="75"/>
      <c r="B54" s="81" t="s">
        <v>68</v>
      </c>
      <c r="C54" s="78">
        <f>okt!I69</f>
        <v>15</v>
      </c>
    </row>
    <row r="55" spans="1:3" ht="20.25" x14ac:dyDescent="0.3">
      <c r="A55" s="75"/>
      <c r="B55" s="81" t="s">
        <v>159</v>
      </c>
      <c r="C55" s="78">
        <f>okt!I91</f>
        <v>15</v>
      </c>
    </row>
    <row r="56" spans="1:3" ht="20.25" x14ac:dyDescent="0.3">
      <c r="A56" s="75">
        <v>53</v>
      </c>
      <c r="B56" s="81" t="s">
        <v>73</v>
      </c>
      <c r="C56" s="78">
        <f>okt!I9</f>
        <v>14</v>
      </c>
    </row>
    <row r="57" spans="1:3" ht="20.25" x14ac:dyDescent="0.3">
      <c r="A57" s="75"/>
      <c r="B57" s="81" t="s">
        <v>16</v>
      </c>
      <c r="C57" s="78">
        <f>okt!I60</f>
        <v>14</v>
      </c>
    </row>
    <row r="58" spans="1:3" ht="20.25" x14ac:dyDescent="0.3">
      <c r="A58" s="75">
        <v>55</v>
      </c>
      <c r="B58" s="81" t="s">
        <v>6</v>
      </c>
      <c r="C58" s="78">
        <f>okt!I14</f>
        <v>12</v>
      </c>
    </row>
    <row r="59" spans="1:3" ht="20.25" x14ac:dyDescent="0.3">
      <c r="A59" s="75"/>
      <c r="B59" s="81" t="s">
        <v>79</v>
      </c>
      <c r="C59" s="78">
        <f>okt!I20</f>
        <v>12</v>
      </c>
    </row>
    <row r="60" spans="1:3" ht="20.25" x14ac:dyDescent="0.3">
      <c r="A60" s="75"/>
      <c r="B60" s="82" t="s">
        <v>112</v>
      </c>
      <c r="C60" s="78">
        <f>okt!I40</f>
        <v>12</v>
      </c>
    </row>
    <row r="61" spans="1:3" ht="20.25" x14ac:dyDescent="0.3">
      <c r="A61" s="75"/>
      <c r="B61" s="81" t="s">
        <v>101</v>
      </c>
      <c r="C61" s="78">
        <f>okt!I64</f>
        <v>12</v>
      </c>
    </row>
    <row r="62" spans="1:3" ht="20.25" x14ac:dyDescent="0.3">
      <c r="A62" s="75"/>
      <c r="B62" s="81" t="s">
        <v>75</v>
      </c>
      <c r="C62" s="78">
        <f>okt!I100</f>
        <v>12</v>
      </c>
    </row>
    <row r="63" spans="1:3" ht="20.25" x14ac:dyDescent="0.3">
      <c r="A63" s="75">
        <v>60</v>
      </c>
      <c r="B63" s="81" t="s">
        <v>10</v>
      </c>
      <c r="C63" s="78">
        <f>okt!I35</f>
        <v>11</v>
      </c>
    </row>
    <row r="64" spans="1:3" ht="20.25" x14ac:dyDescent="0.3">
      <c r="A64" s="75">
        <v>61</v>
      </c>
      <c r="B64" s="81" t="s">
        <v>118</v>
      </c>
      <c r="C64" s="78">
        <f>okt!I110</f>
        <v>10</v>
      </c>
    </row>
    <row r="65" spans="1:3" ht="20.25" x14ac:dyDescent="0.3">
      <c r="A65" s="75">
        <v>62</v>
      </c>
      <c r="B65" s="81" t="s">
        <v>154</v>
      </c>
      <c r="C65" s="78">
        <f>okt!I50</f>
        <v>9</v>
      </c>
    </row>
    <row r="66" spans="1:3" ht="20.25" x14ac:dyDescent="0.3">
      <c r="A66" s="75"/>
      <c r="B66" s="81" t="s">
        <v>32</v>
      </c>
      <c r="C66" s="78">
        <f>okt!I97</f>
        <v>9</v>
      </c>
    </row>
    <row r="67" spans="1:3" ht="20.25" x14ac:dyDescent="0.3">
      <c r="A67" s="75"/>
      <c r="B67" s="81" t="s">
        <v>99</v>
      </c>
      <c r="C67" s="78">
        <f>okt!I104</f>
        <v>9</v>
      </c>
    </row>
    <row r="68" spans="1:3" ht="20.25" x14ac:dyDescent="0.3">
      <c r="A68" s="75">
        <v>65</v>
      </c>
      <c r="B68" s="81" t="s">
        <v>103</v>
      </c>
      <c r="C68" s="78">
        <f>okt!I27</f>
        <v>7</v>
      </c>
    </row>
    <row r="69" spans="1:3" ht="20.25" x14ac:dyDescent="0.3">
      <c r="A69" s="75"/>
      <c r="B69" s="81" t="s">
        <v>60</v>
      </c>
      <c r="C69" s="78">
        <f>okt!I73</f>
        <v>7</v>
      </c>
    </row>
    <row r="70" spans="1:3" ht="20.25" x14ac:dyDescent="0.3">
      <c r="A70" s="75">
        <v>67</v>
      </c>
      <c r="B70" s="81" t="s">
        <v>67</v>
      </c>
      <c r="C70" s="78">
        <f>okt!I8</f>
        <v>6</v>
      </c>
    </row>
    <row r="71" spans="1:3" ht="20.25" x14ac:dyDescent="0.3">
      <c r="A71" s="75"/>
      <c r="B71" s="81" t="s">
        <v>86</v>
      </c>
      <c r="C71" s="78">
        <f>okt!I24</f>
        <v>6</v>
      </c>
    </row>
    <row r="72" spans="1:3" ht="20.25" x14ac:dyDescent="0.3">
      <c r="A72" s="75"/>
      <c r="B72" s="81" t="s">
        <v>30</v>
      </c>
      <c r="C72" s="78">
        <f>okt!I54</f>
        <v>6</v>
      </c>
    </row>
    <row r="73" spans="1:3" ht="20.25" x14ac:dyDescent="0.3">
      <c r="A73" s="75"/>
      <c r="B73" s="81" t="s">
        <v>127</v>
      </c>
      <c r="C73" s="78">
        <f>okt!I68</f>
        <v>6</v>
      </c>
    </row>
    <row r="74" spans="1:3" ht="20.25" x14ac:dyDescent="0.3">
      <c r="A74" s="75"/>
      <c r="B74" s="81" t="s">
        <v>22</v>
      </c>
      <c r="C74" s="78">
        <f>okt!I86</f>
        <v>6</v>
      </c>
    </row>
    <row r="75" spans="1:3" ht="20.25" x14ac:dyDescent="0.3">
      <c r="A75" s="75">
        <v>72</v>
      </c>
      <c r="B75" s="81" t="s">
        <v>80</v>
      </c>
      <c r="C75" s="78">
        <f>okt!I31</f>
        <v>5</v>
      </c>
    </row>
    <row r="76" spans="1:3" ht="20.25" x14ac:dyDescent="0.3">
      <c r="A76" s="75"/>
      <c r="B76" s="81" t="s">
        <v>153</v>
      </c>
      <c r="C76" s="78">
        <f>okt!I67</f>
        <v>5</v>
      </c>
    </row>
    <row r="77" spans="1:3" ht="20.25" x14ac:dyDescent="0.3">
      <c r="A77" s="75"/>
      <c r="B77" s="81" t="s">
        <v>70</v>
      </c>
      <c r="C77" s="78">
        <f>okt!I92</f>
        <v>5</v>
      </c>
    </row>
    <row r="78" spans="1:3" ht="20.25" x14ac:dyDescent="0.3">
      <c r="A78" s="75">
        <v>75</v>
      </c>
      <c r="B78" s="81" t="s">
        <v>7</v>
      </c>
      <c r="C78" s="78">
        <f>okt!I23</f>
        <v>4</v>
      </c>
    </row>
    <row r="79" spans="1:3" ht="20.25" x14ac:dyDescent="0.3">
      <c r="A79" s="75"/>
      <c r="B79" s="81" t="s">
        <v>29</v>
      </c>
      <c r="C79" s="78">
        <f>okt!I63</f>
        <v>4</v>
      </c>
    </row>
    <row r="80" spans="1:3" ht="20.25" x14ac:dyDescent="0.3">
      <c r="A80" s="75"/>
      <c r="B80" s="81" t="s">
        <v>93</v>
      </c>
      <c r="C80" s="78">
        <f>okt!I106</f>
        <v>4</v>
      </c>
    </row>
    <row r="81" spans="1:3" ht="20.25" x14ac:dyDescent="0.3">
      <c r="A81" s="75">
        <v>78</v>
      </c>
      <c r="B81" s="81" t="s">
        <v>28</v>
      </c>
      <c r="C81" s="78">
        <f>okt!I6</f>
        <v>3</v>
      </c>
    </row>
    <row r="82" spans="1:3" ht="20.25" x14ac:dyDescent="0.3">
      <c r="A82" s="75"/>
      <c r="B82" s="81" t="s">
        <v>113</v>
      </c>
      <c r="C82" s="78">
        <f>okt!I22</f>
        <v>3</v>
      </c>
    </row>
    <row r="83" spans="1:3" ht="20.25" x14ac:dyDescent="0.3">
      <c r="A83" s="75">
        <v>80</v>
      </c>
      <c r="B83" s="81" t="s">
        <v>31</v>
      </c>
      <c r="C83" s="78">
        <f>okt!I28</f>
        <v>2</v>
      </c>
    </row>
    <row r="84" spans="1:3" ht="20.25" x14ac:dyDescent="0.3">
      <c r="A84" s="75"/>
      <c r="B84" s="81" t="s">
        <v>74</v>
      </c>
      <c r="C84" s="78">
        <f>okt!I74</f>
        <v>2</v>
      </c>
    </row>
    <row r="85" spans="1:3" ht="20.25" x14ac:dyDescent="0.3">
      <c r="A85" s="75"/>
      <c r="B85" s="81" t="s">
        <v>158</v>
      </c>
      <c r="C85" s="78">
        <f>okt!I107</f>
        <v>2</v>
      </c>
    </row>
    <row r="86" spans="1:3" ht="20.25" x14ac:dyDescent="0.3">
      <c r="A86" s="75">
        <v>83</v>
      </c>
      <c r="B86" s="81" t="s">
        <v>76</v>
      </c>
      <c r="C86" s="78">
        <f>okt!I7</f>
        <v>1</v>
      </c>
    </row>
    <row r="87" spans="1:3" ht="20.25" x14ac:dyDescent="0.3">
      <c r="A87" s="75"/>
      <c r="B87" s="81" t="s">
        <v>12</v>
      </c>
      <c r="C87" s="78">
        <f>okt!I46</f>
        <v>1</v>
      </c>
    </row>
  </sheetData>
  <sortState ref="B4:C112">
    <sortCondition descending="1" ref="C4:C112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workbookViewId="0">
      <selection activeCell="G23" sqref="G23"/>
    </sheetView>
  </sheetViews>
  <sheetFormatPr defaultRowHeight="12.75" x14ac:dyDescent="0.2"/>
  <cols>
    <col min="1" max="1" width="31.85546875" customWidth="1"/>
    <col min="2" max="2" width="9.140625" bestFit="1" customWidth="1"/>
    <col min="3" max="3" width="3.28515625" customWidth="1"/>
    <col min="4" max="4" width="9.42578125" bestFit="1" customWidth="1"/>
    <col min="5" max="5" width="2.140625" customWidth="1"/>
  </cols>
  <sheetData>
    <row r="1" spans="1:7" ht="33" x14ac:dyDescent="0.45">
      <c r="A1" s="77" t="s">
        <v>166</v>
      </c>
    </row>
    <row r="2" spans="1:7" ht="33" x14ac:dyDescent="0.45">
      <c r="A2" s="77" t="s">
        <v>169</v>
      </c>
    </row>
    <row r="3" spans="1:7" ht="13.5" customHeight="1" x14ac:dyDescent="0.45">
      <c r="A3" s="77"/>
    </row>
    <row r="4" spans="1:7" ht="15" customHeight="1" x14ac:dyDescent="0.45">
      <c r="A4" s="77"/>
    </row>
    <row r="5" spans="1:7" ht="18" x14ac:dyDescent="0.25">
      <c r="B5" s="87" t="s">
        <v>170</v>
      </c>
      <c r="C5" s="91"/>
      <c r="D5" s="88" t="s">
        <v>171</v>
      </c>
      <c r="F5" s="69"/>
      <c r="G5" s="94" t="s">
        <v>172</v>
      </c>
    </row>
    <row r="6" spans="1:7" ht="18" x14ac:dyDescent="0.25">
      <c r="A6" s="93" t="s">
        <v>100</v>
      </c>
      <c r="B6" s="89">
        <f>boterpunten!V3</f>
        <v>11.6</v>
      </c>
      <c r="C6" s="92"/>
      <c r="D6" s="89">
        <f>boterpunten!W3</f>
        <v>5</v>
      </c>
      <c r="G6" s="94" t="s">
        <v>173</v>
      </c>
    </row>
    <row r="7" spans="1:7" ht="18" x14ac:dyDescent="0.25">
      <c r="A7" s="93" t="s">
        <v>4</v>
      </c>
      <c r="B7" s="89">
        <f>boterpunten!V4</f>
        <v>0</v>
      </c>
      <c r="C7" s="92"/>
      <c r="D7" s="89">
        <f>boterpunten!W4</f>
        <v>0</v>
      </c>
      <c r="F7" t="s">
        <v>161</v>
      </c>
    </row>
    <row r="8" spans="1:7" ht="18" x14ac:dyDescent="0.25">
      <c r="A8" s="93" t="s">
        <v>28</v>
      </c>
      <c r="B8" s="89">
        <f>boterpunten!V5</f>
        <v>2.4</v>
      </c>
      <c r="C8" s="92"/>
      <c r="D8" s="89">
        <f>boterpunten!W5</f>
        <v>0</v>
      </c>
      <c r="F8" t="s">
        <v>162</v>
      </c>
    </row>
    <row r="9" spans="1:7" ht="18" x14ac:dyDescent="0.25">
      <c r="A9" s="93" t="s">
        <v>76</v>
      </c>
      <c r="B9" s="89">
        <f>boterpunten!V6</f>
        <v>8</v>
      </c>
      <c r="C9" s="92"/>
      <c r="D9" s="89">
        <f>boterpunten!W6</f>
        <v>0</v>
      </c>
      <c r="F9" t="s">
        <v>163</v>
      </c>
    </row>
    <row r="10" spans="1:7" ht="18" x14ac:dyDescent="0.25">
      <c r="A10" s="93" t="s">
        <v>67</v>
      </c>
      <c r="B10" s="89">
        <f>boterpunten!V7</f>
        <v>4.8</v>
      </c>
      <c r="C10" s="92"/>
      <c r="D10" s="89">
        <f>boterpunten!W7</f>
        <v>0</v>
      </c>
    </row>
    <row r="11" spans="1:7" ht="18" x14ac:dyDescent="0.25">
      <c r="A11" s="93" t="s">
        <v>73</v>
      </c>
      <c r="B11" s="89">
        <f>boterpunten!V8</f>
        <v>11.2</v>
      </c>
      <c r="C11" s="92"/>
      <c r="D11" s="89">
        <f>boterpunten!W8</f>
        <v>0</v>
      </c>
    </row>
    <row r="12" spans="1:7" ht="18" x14ac:dyDescent="0.25">
      <c r="A12" s="93" t="s">
        <v>5</v>
      </c>
      <c r="B12" s="90">
        <f>boterpunten!V9</f>
        <v>35.200000000000003</v>
      </c>
      <c r="C12" s="92"/>
      <c r="D12" s="90">
        <f>boterpunten!W9</f>
        <v>20</v>
      </c>
    </row>
    <row r="13" spans="1:7" ht="18" x14ac:dyDescent="0.25">
      <c r="A13" s="93" t="s">
        <v>71</v>
      </c>
      <c r="B13" s="90">
        <f>boterpunten!V10</f>
        <v>44</v>
      </c>
      <c r="C13" s="92"/>
      <c r="D13" s="90">
        <f>boterpunten!W10</f>
        <v>30</v>
      </c>
    </row>
    <row r="14" spans="1:7" ht="18" x14ac:dyDescent="0.25">
      <c r="A14" s="93" t="s">
        <v>53</v>
      </c>
      <c r="B14" s="90">
        <f>boterpunten!V11</f>
        <v>49.6</v>
      </c>
      <c r="C14" s="92"/>
      <c r="D14" s="90">
        <f>boterpunten!W11</f>
        <v>30</v>
      </c>
    </row>
    <row r="15" spans="1:7" ht="18" x14ac:dyDescent="0.25">
      <c r="A15" s="93" t="s">
        <v>151</v>
      </c>
      <c r="B15" s="89">
        <f>boterpunten!V12</f>
        <v>0</v>
      </c>
      <c r="C15" s="92"/>
      <c r="D15" s="89">
        <f>boterpunten!W12</f>
        <v>0</v>
      </c>
    </row>
    <row r="16" spans="1:7" ht="18" x14ac:dyDescent="0.25">
      <c r="A16" s="93" t="s">
        <v>6</v>
      </c>
      <c r="B16" s="89">
        <f>boterpunten!V13</f>
        <v>0</v>
      </c>
      <c r="C16" s="92"/>
      <c r="D16" s="89">
        <f>boterpunten!W13</f>
        <v>0</v>
      </c>
    </row>
    <row r="17" spans="1:4" ht="18" x14ac:dyDescent="0.25">
      <c r="A17" s="93" t="s">
        <v>58</v>
      </c>
      <c r="B17" s="90">
        <f>boterpunten!V14</f>
        <v>72</v>
      </c>
      <c r="C17" s="92"/>
      <c r="D17" s="90">
        <f>boterpunten!W14</f>
        <v>70</v>
      </c>
    </row>
    <row r="18" spans="1:4" ht="18" x14ac:dyDescent="0.25">
      <c r="A18" s="93" t="s">
        <v>54</v>
      </c>
      <c r="B18" s="90">
        <f>boterpunten!V15</f>
        <v>24.8</v>
      </c>
      <c r="C18" s="92"/>
      <c r="D18" s="90">
        <f>boterpunten!W15</f>
        <v>10</v>
      </c>
    </row>
    <row r="19" spans="1:4" ht="18" x14ac:dyDescent="0.25">
      <c r="A19" s="93" t="s">
        <v>63</v>
      </c>
      <c r="B19" s="90">
        <f>boterpunten!V16</f>
        <v>94.4</v>
      </c>
      <c r="C19" s="92"/>
      <c r="D19" s="90">
        <f>boterpunten!W16</f>
        <v>60</v>
      </c>
    </row>
    <row r="20" spans="1:4" ht="18" x14ac:dyDescent="0.25">
      <c r="A20" s="93" t="s">
        <v>126</v>
      </c>
      <c r="B20" s="89">
        <f>boterpunten!V17</f>
        <v>0</v>
      </c>
      <c r="C20" s="92"/>
      <c r="D20" s="89">
        <f>boterpunten!W17</f>
        <v>0</v>
      </c>
    </row>
    <row r="21" spans="1:4" ht="18" x14ac:dyDescent="0.25">
      <c r="A21" s="93" t="s">
        <v>157</v>
      </c>
      <c r="B21" s="90">
        <f>boterpunten!V18</f>
        <v>28</v>
      </c>
      <c r="C21" s="92"/>
      <c r="D21" s="90">
        <f>boterpunten!W18</f>
        <v>10</v>
      </c>
    </row>
    <row r="22" spans="1:4" ht="18" x14ac:dyDescent="0.25">
      <c r="A22" s="93" t="s">
        <v>79</v>
      </c>
      <c r="B22" s="89">
        <f>boterpunten!V19</f>
        <v>9.6</v>
      </c>
      <c r="C22" s="92"/>
      <c r="D22" s="89">
        <f>boterpunten!W19</f>
        <v>0</v>
      </c>
    </row>
    <row r="23" spans="1:4" ht="18" x14ac:dyDescent="0.25">
      <c r="A23" s="93" t="s">
        <v>128</v>
      </c>
      <c r="B23" s="89">
        <f>boterpunten!V20</f>
        <v>0</v>
      </c>
      <c r="C23" s="92"/>
      <c r="D23" s="89">
        <f>boterpunten!W20</f>
        <v>0</v>
      </c>
    </row>
    <row r="24" spans="1:4" ht="18" x14ac:dyDescent="0.25">
      <c r="A24" s="93" t="s">
        <v>113</v>
      </c>
      <c r="B24" s="90">
        <f>boterpunten!V21</f>
        <v>10.4</v>
      </c>
      <c r="C24" s="92"/>
      <c r="D24" s="90">
        <f>boterpunten!W21</f>
        <v>10</v>
      </c>
    </row>
    <row r="25" spans="1:4" ht="18" x14ac:dyDescent="0.25">
      <c r="A25" s="93" t="s">
        <v>7</v>
      </c>
      <c r="B25" s="90">
        <f>boterpunten!V22</f>
        <v>30</v>
      </c>
      <c r="C25" s="92"/>
      <c r="D25" s="90">
        <f>boterpunten!W22</f>
        <v>10</v>
      </c>
    </row>
    <row r="26" spans="1:4" ht="18" x14ac:dyDescent="0.25">
      <c r="A26" s="93" t="s">
        <v>86</v>
      </c>
      <c r="B26" s="90">
        <f>boterpunten!V23</f>
        <v>36.799999999999997</v>
      </c>
      <c r="C26" s="92"/>
      <c r="D26" s="90">
        <f>boterpunten!W23</f>
        <v>40</v>
      </c>
    </row>
    <row r="27" spans="1:4" ht="18" x14ac:dyDescent="0.25">
      <c r="A27" s="93" t="s">
        <v>98</v>
      </c>
      <c r="B27" s="90">
        <f>boterpunten!V24</f>
        <v>28.8</v>
      </c>
      <c r="C27" s="92"/>
      <c r="D27" s="90">
        <f>boterpunten!W24</f>
        <v>20</v>
      </c>
    </row>
    <row r="28" spans="1:4" ht="18" x14ac:dyDescent="0.25">
      <c r="A28" s="93" t="s">
        <v>8</v>
      </c>
      <c r="B28" s="90">
        <f>boterpunten!V25</f>
        <v>71.2</v>
      </c>
      <c r="C28" s="92"/>
      <c r="D28" s="90">
        <f>boterpunten!W25</f>
        <v>60</v>
      </c>
    </row>
    <row r="29" spans="1:4" ht="18" x14ac:dyDescent="0.25">
      <c r="A29" s="93" t="s">
        <v>103</v>
      </c>
      <c r="B29" s="90">
        <f>boterpunten!V26</f>
        <v>21.6</v>
      </c>
      <c r="C29" s="92"/>
      <c r="D29" s="90">
        <f>boterpunten!W26</f>
        <v>20</v>
      </c>
    </row>
    <row r="30" spans="1:4" ht="18" x14ac:dyDescent="0.25">
      <c r="A30" s="93" t="s">
        <v>31</v>
      </c>
      <c r="B30" s="90">
        <f>boterpunten!V27</f>
        <v>21.6</v>
      </c>
      <c r="C30" s="92"/>
      <c r="D30" s="90">
        <f>boterpunten!W27</f>
        <v>25</v>
      </c>
    </row>
    <row r="31" spans="1:4" ht="18" x14ac:dyDescent="0.25">
      <c r="A31" s="93" t="s">
        <v>119</v>
      </c>
      <c r="B31" s="90">
        <f>boterpunten!V28</f>
        <v>59.2</v>
      </c>
      <c r="C31" s="92"/>
      <c r="D31" s="90">
        <f>boterpunten!W28</f>
        <v>40</v>
      </c>
    </row>
    <row r="32" spans="1:4" ht="18" x14ac:dyDescent="0.25">
      <c r="A32" s="93" t="s">
        <v>152</v>
      </c>
      <c r="B32" s="89">
        <f>boterpunten!V29</f>
        <v>0</v>
      </c>
      <c r="C32" s="92"/>
      <c r="D32" s="89">
        <f>boterpunten!W29</f>
        <v>0</v>
      </c>
    </row>
    <row r="33" spans="1:4" ht="18" x14ac:dyDescent="0.25">
      <c r="A33" s="93" t="s">
        <v>80</v>
      </c>
      <c r="B33" s="89">
        <f>boterpunten!V30</f>
        <v>4</v>
      </c>
      <c r="C33" s="92"/>
      <c r="D33" s="89">
        <f>boterpunten!W30</f>
        <v>0</v>
      </c>
    </row>
    <row r="34" spans="1:4" ht="18" x14ac:dyDescent="0.25">
      <c r="A34" s="93" t="s">
        <v>150</v>
      </c>
      <c r="B34" s="89">
        <f>boterpunten!V31</f>
        <v>0</v>
      </c>
      <c r="C34" s="92"/>
      <c r="D34" s="89">
        <f>boterpunten!W31</f>
        <v>0</v>
      </c>
    </row>
    <row r="35" spans="1:4" ht="18" x14ac:dyDescent="0.25">
      <c r="A35" s="93" t="s">
        <v>81</v>
      </c>
      <c r="B35" s="90">
        <f>boterpunten!V32</f>
        <v>37.6</v>
      </c>
      <c r="C35" s="92"/>
      <c r="D35" s="90">
        <f>boterpunten!W32</f>
        <v>25</v>
      </c>
    </row>
    <row r="36" spans="1:4" ht="18" x14ac:dyDescent="0.25">
      <c r="A36" s="93" t="s">
        <v>9</v>
      </c>
      <c r="B36" s="90">
        <f>boterpunten!V33</f>
        <v>73.2</v>
      </c>
      <c r="C36" s="92"/>
      <c r="D36" s="90">
        <f>boterpunten!W33</f>
        <v>65</v>
      </c>
    </row>
    <row r="37" spans="1:4" ht="18" x14ac:dyDescent="0.25">
      <c r="A37" s="93" t="s">
        <v>10</v>
      </c>
      <c r="B37" s="90">
        <f>boterpunten!V34</f>
        <v>68.8</v>
      </c>
      <c r="C37" s="92"/>
      <c r="D37" s="90">
        <f>boterpunten!W34</f>
        <v>75</v>
      </c>
    </row>
    <row r="38" spans="1:4" ht="18" x14ac:dyDescent="0.25">
      <c r="A38" s="93" t="s">
        <v>69</v>
      </c>
      <c r="B38" s="89">
        <f>boterpunten!V35</f>
        <v>0</v>
      </c>
      <c r="C38" s="92"/>
      <c r="D38" s="89">
        <f>boterpunten!W35</f>
        <v>0</v>
      </c>
    </row>
    <row r="39" spans="1:4" ht="18" x14ac:dyDescent="0.25">
      <c r="A39" s="93" t="s">
        <v>11</v>
      </c>
      <c r="B39" s="90">
        <f>boterpunten!V36</f>
        <v>189</v>
      </c>
      <c r="C39" s="92"/>
      <c r="D39" s="90">
        <f>boterpunten!W36</f>
        <v>70</v>
      </c>
    </row>
    <row r="40" spans="1:4" ht="18" x14ac:dyDescent="0.25">
      <c r="A40" s="93" t="s">
        <v>123</v>
      </c>
      <c r="B40" s="90">
        <f>boterpunten!V37</f>
        <v>42.4</v>
      </c>
      <c r="C40" s="92"/>
      <c r="D40" s="90">
        <f>boterpunten!W37</f>
        <v>30</v>
      </c>
    </row>
    <row r="41" spans="1:4" ht="18" x14ac:dyDescent="0.25">
      <c r="A41" s="93" t="s">
        <v>95</v>
      </c>
      <c r="B41" s="90">
        <f>boterpunten!V38</f>
        <v>40.799999999999997</v>
      </c>
      <c r="C41" s="92"/>
      <c r="D41" s="90">
        <f>boterpunten!W38</f>
        <v>30</v>
      </c>
    </row>
    <row r="42" spans="1:4" ht="18" x14ac:dyDescent="0.25">
      <c r="A42" s="93" t="s">
        <v>112</v>
      </c>
      <c r="B42" s="90">
        <f>boterpunten!V39</f>
        <v>17.600000000000001</v>
      </c>
      <c r="C42" s="92"/>
      <c r="D42" s="90">
        <f>boterpunten!W39</f>
        <v>10</v>
      </c>
    </row>
    <row r="43" spans="1:4" ht="18" x14ac:dyDescent="0.25">
      <c r="A43" s="93" t="s">
        <v>114</v>
      </c>
      <c r="B43" s="90">
        <f>boterpunten!V40</f>
        <v>29.299999999999997</v>
      </c>
      <c r="C43" s="92"/>
      <c r="D43" s="90">
        <f>boterpunten!W40</f>
        <v>15</v>
      </c>
    </row>
    <row r="44" spans="1:4" ht="18" x14ac:dyDescent="0.25">
      <c r="A44" s="93" t="s">
        <v>125</v>
      </c>
      <c r="B44" s="89">
        <f>boterpunten!V41</f>
        <v>15.2</v>
      </c>
      <c r="C44" s="92"/>
      <c r="D44" s="89">
        <f>boterpunten!W41</f>
        <v>0</v>
      </c>
    </row>
    <row r="45" spans="1:4" ht="18" x14ac:dyDescent="0.25">
      <c r="A45" s="93" t="s">
        <v>156</v>
      </c>
      <c r="B45" s="90">
        <f>boterpunten!V42</f>
        <v>31.2</v>
      </c>
      <c r="C45" s="92"/>
      <c r="D45" s="90">
        <f>boterpunten!W42</f>
        <v>20</v>
      </c>
    </row>
    <row r="46" spans="1:4" ht="18" x14ac:dyDescent="0.25">
      <c r="A46" s="93" t="s">
        <v>87</v>
      </c>
      <c r="B46" s="89">
        <f>boterpunten!V43</f>
        <v>8.4</v>
      </c>
      <c r="C46" s="92"/>
      <c r="D46" s="89">
        <f>boterpunten!W43</f>
        <v>0</v>
      </c>
    </row>
    <row r="47" spans="1:4" ht="18" x14ac:dyDescent="0.25">
      <c r="A47" s="93" t="s">
        <v>108</v>
      </c>
      <c r="B47" s="90">
        <f>boterpunten!V44</f>
        <v>38.4</v>
      </c>
      <c r="C47" s="92"/>
      <c r="D47" s="90">
        <f>boterpunten!W44</f>
        <v>20</v>
      </c>
    </row>
    <row r="48" spans="1:4" ht="18" x14ac:dyDescent="0.25">
      <c r="A48" s="93" t="s">
        <v>12</v>
      </c>
      <c r="B48" s="90">
        <f>boterpunten!V45</f>
        <v>115</v>
      </c>
      <c r="C48" s="92"/>
      <c r="D48" s="90">
        <f>boterpunten!W45</f>
        <v>10</v>
      </c>
    </row>
    <row r="49" spans="1:4" ht="18" x14ac:dyDescent="0.25">
      <c r="A49" s="93" t="s">
        <v>92</v>
      </c>
      <c r="B49" s="89">
        <f>boterpunten!V46</f>
        <v>12</v>
      </c>
      <c r="C49" s="92"/>
      <c r="D49" s="89">
        <f>boterpunten!W46</f>
        <v>0</v>
      </c>
    </row>
    <row r="50" spans="1:4" ht="18" x14ac:dyDescent="0.25">
      <c r="A50" s="93" t="s">
        <v>13</v>
      </c>
      <c r="B50" s="90">
        <f>boterpunten!V47</f>
        <v>68.8</v>
      </c>
      <c r="C50" s="92"/>
      <c r="D50" s="90">
        <f>boterpunten!W47</f>
        <v>65</v>
      </c>
    </row>
    <row r="51" spans="1:4" ht="18" x14ac:dyDescent="0.25">
      <c r="A51" s="93" t="s">
        <v>61</v>
      </c>
      <c r="B51" s="90">
        <f>boterpunten!V48</f>
        <v>56</v>
      </c>
      <c r="C51" s="92"/>
      <c r="D51" s="90">
        <f>boterpunten!W48</f>
        <v>45</v>
      </c>
    </row>
    <row r="52" spans="1:4" ht="18" x14ac:dyDescent="0.25">
      <c r="A52" s="93" t="s">
        <v>154</v>
      </c>
      <c r="B52" s="90">
        <f>boterpunten!V49</f>
        <v>23.2</v>
      </c>
      <c r="C52" s="92"/>
      <c r="D52" s="90">
        <f>boterpunten!W49</f>
        <v>20</v>
      </c>
    </row>
    <row r="53" spans="1:4" ht="18" x14ac:dyDescent="0.25">
      <c r="A53" s="93" t="s">
        <v>96</v>
      </c>
      <c r="B53" s="89">
        <f>boterpunten!V50</f>
        <v>25.6</v>
      </c>
      <c r="C53" s="92"/>
      <c r="D53" s="89">
        <f>boterpunten!W50</f>
        <v>5</v>
      </c>
    </row>
    <row r="54" spans="1:4" ht="18" x14ac:dyDescent="0.25">
      <c r="A54" s="93" t="s">
        <v>155</v>
      </c>
      <c r="B54" s="89">
        <f>boterpunten!V51</f>
        <v>0</v>
      </c>
      <c r="C54" s="92"/>
      <c r="D54" s="89">
        <f>boterpunten!W51</f>
        <v>0</v>
      </c>
    </row>
    <row r="55" spans="1:4" ht="18" x14ac:dyDescent="0.25">
      <c r="A55" s="93" t="s">
        <v>82</v>
      </c>
      <c r="B55" s="89">
        <f>boterpunten!V52</f>
        <v>18.600000000000001</v>
      </c>
      <c r="C55" s="92"/>
      <c r="D55" s="89">
        <f>boterpunten!W52</f>
        <v>0</v>
      </c>
    </row>
    <row r="56" spans="1:4" ht="18" x14ac:dyDescent="0.25">
      <c r="A56" s="93" t="s">
        <v>30</v>
      </c>
      <c r="B56" s="90">
        <f>boterpunten!V53</f>
        <v>20.8</v>
      </c>
      <c r="C56" s="92"/>
      <c r="D56" s="90">
        <f>boterpunten!W53</f>
        <v>20</v>
      </c>
    </row>
    <row r="57" spans="1:4" ht="18" x14ac:dyDescent="0.25">
      <c r="A57" s="93" t="s">
        <v>77</v>
      </c>
      <c r="B57" s="89">
        <f>boterpunten!V54</f>
        <v>16.5</v>
      </c>
      <c r="C57" s="92"/>
      <c r="D57" s="89">
        <f>boterpunten!W54</f>
        <v>0</v>
      </c>
    </row>
    <row r="58" spans="1:4" ht="18" x14ac:dyDescent="0.25">
      <c r="A58" s="93" t="s">
        <v>14</v>
      </c>
      <c r="B58" s="90">
        <f>boterpunten!V55</f>
        <v>72</v>
      </c>
      <c r="C58" s="92"/>
      <c r="D58" s="90">
        <f>boterpunten!W55</f>
        <v>90</v>
      </c>
    </row>
    <row r="59" spans="1:4" ht="18" x14ac:dyDescent="0.25">
      <c r="A59" s="93" t="s">
        <v>94</v>
      </c>
      <c r="B59" s="90">
        <f>boterpunten!V56</f>
        <v>36</v>
      </c>
      <c r="C59" s="92"/>
      <c r="D59" s="90">
        <f>boterpunten!W56</f>
        <v>10</v>
      </c>
    </row>
    <row r="60" spans="1:4" ht="18" x14ac:dyDescent="0.25">
      <c r="A60" s="93" t="s">
        <v>15</v>
      </c>
      <c r="B60" s="90">
        <f>boterpunten!V57</f>
        <v>36</v>
      </c>
      <c r="C60" s="92"/>
      <c r="D60" s="90">
        <f>boterpunten!W57</f>
        <v>10</v>
      </c>
    </row>
    <row r="61" spans="1:4" ht="18" x14ac:dyDescent="0.25">
      <c r="A61" s="93" t="s">
        <v>64</v>
      </c>
      <c r="B61" s="90">
        <f>boterpunten!V58</f>
        <v>46.4</v>
      </c>
      <c r="C61" s="92"/>
      <c r="D61" s="90">
        <f>boterpunten!W58</f>
        <v>30</v>
      </c>
    </row>
    <row r="62" spans="1:4" ht="18" x14ac:dyDescent="0.25">
      <c r="A62" s="93" t="s">
        <v>16</v>
      </c>
      <c r="B62" s="90">
        <f>boterpunten!V59</f>
        <v>27.2</v>
      </c>
      <c r="C62" s="92"/>
      <c r="D62" s="90">
        <f>boterpunten!W59</f>
        <v>20</v>
      </c>
    </row>
    <row r="63" spans="1:4" ht="18" x14ac:dyDescent="0.25">
      <c r="A63" s="93" t="s">
        <v>17</v>
      </c>
      <c r="B63" s="89">
        <f>boterpunten!V60</f>
        <v>3.6</v>
      </c>
      <c r="C63" s="92"/>
      <c r="D63" s="89">
        <f>boterpunten!W60</f>
        <v>0</v>
      </c>
    </row>
    <row r="64" spans="1:4" ht="18" x14ac:dyDescent="0.25">
      <c r="A64" s="93" t="s">
        <v>59</v>
      </c>
      <c r="B64" s="90">
        <f>boterpunten!V61</f>
        <v>30.4</v>
      </c>
      <c r="C64" s="92"/>
      <c r="D64" s="90">
        <f>boterpunten!W61</f>
        <v>10</v>
      </c>
    </row>
    <row r="65" spans="1:4" ht="18" x14ac:dyDescent="0.25">
      <c r="A65" s="93" t="s">
        <v>29</v>
      </c>
      <c r="B65" s="90">
        <f>boterpunten!V62</f>
        <v>43.2</v>
      </c>
      <c r="C65" s="92"/>
      <c r="D65" s="90">
        <f>boterpunten!W62</f>
        <v>50</v>
      </c>
    </row>
    <row r="66" spans="1:4" ht="18" x14ac:dyDescent="0.25">
      <c r="A66" s="93" t="s">
        <v>101</v>
      </c>
      <c r="B66" s="90">
        <f>boterpunten!V63</f>
        <v>25.6</v>
      </c>
      <c r="C66" s="92"/>
      <c r="D66" s="90">
        <f>boterpunten!W63</f>
        <v>20</v>
      </c>
    </row>
    <row r="67" spans="1:4" ht="18" x14ac:dyDescent="0.25">
      <c r="A67" s="93" t="s">
        <v>83</v>
      </c>
      <c r="B67" s="89">
        <f>boterpunten!V64</f>
        <v>0</v>
      </c>
      <c r="C67" s="92"/>
      <c r="D67" s="89">
        <f>boterpunten!W64</f>
        <v>0</v>
      </c>
    </row>
    <row r="68" spans="1:4" ht="18" x14ac:dyDescent="0.25">
      <c r="A68" s="93" t="s">
        <v>84</v>
      </c>
      <c r="B68" s="90">
        <f>boterpunten!V65</f>
        <v>33.6</v>
      </c>
      <c r="C68" s="92"/>
      <c r="D68" s="90">
        <f>boterpunten!W65</f>
        <v>25</v>
      </c>
    </row>
    <row r="69" spans="1:4" ht="18" x14ac:dyDescent="0.25">
      <c r="A69" s="93" t="s">
        <v>153</v>
      </c>
      <c r="B69" s="89">
        <f>boterpunten!V66</f>
        <v>8</v>
      </c>
      <c r="C69" s="92"/>
      <c r="D69" s="89">
        <f>boterpunten!W66</f>
        <v>5</v>
      </c>
    </row>
    <row r="70" spans="1:4" ht="18" x14ac:dyDescent="0.25">
      <c r="A70" s="93" t="s">
        <v>127</v>
      </c>
      <c r="B70" s="89">
        <f>boterpunten!V67</f>
        <v>4.8</v>
      </c>
      <c r="C70" s="92"/>
      <c r="D70" s="89">
        <f>boterpunten!W67</f>
        <v>0</v>
      </c>
    </row>
    <row r="71" spans="1:4" ht="18" x14ac:dyDescent="0.25">
      <c r="A71" s="93" t="s">
        <v>68</v>
      </c>
      <c r="B71" s="90">
        <f>boterpunten!V68</f>
        <v>76</v>
      </c>
      <c r="C71" s="92"/>
      <c r="D71" s="90">
        <f>boterpunten!W68</f>
        <v>80</v>
      </c>
    </row>
    <row r="72" spans="1:4" ht="18" x14ac:dyDescent="0.25">
      <c r="A72" s="93" t="s">
        <v>62</v>
      </c>
      <c r="B72" s="90">
        <f>boterpunten!V69</f>
        <v>42.4</v>
      </c>
      <c r="C72" s="92"/>
      <c r="D72" s="90">
        <f>boterpunten!W69</f>
        <v>25</v>
      </c>
    </row>
    <row r="73" spans="1:4" ht="18" x14ac:dyDescent="0.25">
      <c r="A73" s="93" t="s">
        <v>85</v>
      </c>
      <c r="B73" s="89">
        <f>boterpunten!V70</f>
        <v>0</v>
      </c>
      <c r="C73" s="92"/>
      <c r="D73" s="89">
        <f>boterpunten!W70</f>
        <v>0</v>
      </c>
    </row>
    <row r="74" spans="1:4" ht="18" x14ac:dyDescent="0.25">
      <c r="A74" s="93" t="s">
        <v>18</v>
      </c>
      <c r="B74" s="90">
        <f>boterpunten!V71</f>
        <v>12</v>
      </c>
      <c r="C74" s="92"/>
      <c r="D74" s="90">
        <f>boterpunten!W71</f>
        <v>15</v>
      </c>
    </row>
    <row r="75" spans="1:4" ht="18" x14ac:dyDescent="0.25">
      <c r="A75" s="93" t="s">
        <v>60</v>
      </c>
      <c r="B75" s="89">
        <f>boterpunten!V72</f>
        <v>5.6</v>
      </c>
      <c r="C75" s="92"/>
      <c r="D75" s="89">
        <f>boterpunten!W72</f>
        <v>0</v>
      </c>
    </row>
    <row r="76" spans="1:4" ht="18" x14ac:dyDescent="0.25">
      <c r="A76" s="93" t="s">
        <v>74</v>
      </c>
      <c r="B76" s="89">
        <f>boterpunten!V73</f>
        <v>1.6</v>
      </c>
      <c r="C76" s="92"/>
      <c r="D76" s="89">
        <f>boterpunten!W73</f>
        <v>0</v>
      </c>
    </row>
    <row r="77" spans="1:4" ht="18" x14ac:dyDescent="0.25">
      <c r="A77" s="93" t="s">
        <v>88</v>
      </c>
      <c r="B77" s="89">
        <f>boterpunten!V74</f>
        <v>29.3</v>
      </c>
      <c r="C77" s="92"/>
      <c r="D77" s="89">
        <f>boterpunten!W74</f>
        <v>5</v>
      </c>
    </row>
    <row r="78" spans="1:4" ht="18" x14ac:dyDescent="0.25">
      <c r="A78" s="93" t="s">
        <v>19</v>
      </c>
      <c r="B78" s="90">
        <f>boterpunten!V75</f>
        <v>100.8</v>
      </c>
      <c r="C78" s="92"/>
      <c r="D78" s="90">
        <f>boterpunten!W75</f>
        <v>100</v>
      </c>
    </row>
    <row r="79" spans="1:4" ht="18" x14ac:dyDescent="0.25">
      <c r="A79" s="93" t="s">
        <v>52</v>
      </c>
      <c r="B79" s="90">
        <f>boterpunten!V76</f>
        <v>41.1</v>
      </c>
      <c r="C79" s="92"/>
      <c r="D79" s="90">
        <f>boterpunten!W76</f>
        <v>20</v>
      </c>
    </row>
    <row r="80" spans="1:4" ht="18" x14ac:dyDescent="0.25">
      <c r="A80" s="93" t="s">
        <v>57</v>
      </c>
      <c r="B80" s="90">
        <f>boterpunten!V77</f>
        <v>134</v>
      </c>
      <c r="C80" s="92"/>
      <c r="D80" s="90">
        <f>boterpunten!W77</f>
        <v>50</v>
      </c>
    </row>
    <row r="81" spans="1:4" ht="18" x14ac:dyDescent="0.25">
      <c r="A81" s="93" t="s">
        <v>102</v>
      </c>
      <c r="B81" s="89">
        <f>boterpunten!V78</f>
        <v>17.600000000000001</v>
      </c>
      <c r="C81" s="92"/>
      <c r="D81" s="89">
        <f>boterpunten!W78</f>
        <v>0</v>
      </c>
    </row>
    <row r="82" spans="1:4" ht="18" x14ac:dyDescent="0.25">
      <c r="A82" s="93" t="s">
        <v>20</v>
      </c>
      <c r="B82" s="90">
        <f>boterpunten!V79</f>
        <v>41.6</v>
      </c>
      <c r="C82" s="92"/>
      <c r="D82" s="90">
        <f>boterpunten!W79</f>
        <v>20</v>
      </c>
    </row>
    <row r="83" spans="1:4" ht="18" x14ac:dyDescent="0.25">
      <c r="A83" s="93" t="s">
        <v>56</v>
      </c>
      <c r="B83" s="90">
        <f>boterpunten!V80</f>
        <v>57.4</v>
      </c>
      <c r="C83" s="92"/>
      <c r="D83" s="90">
        <f>boterpunten!W80</f>
        <v>30</v>
      </c>
    </row>
    <row r="84" spans="1:4" ht="18" x14ac:dyDescent="0.25">
      <c r="A84" s="93" t="s">
        <v>21</v>
      </c>
      <c r="B84" s="89">
        <f>boterpunten!V81</f>
        <v>0</v>
      </c>
      <c r="C84" s="92"/>
      <c r="D84" s="89">
        <f>boterpunten!W81</f>
        <v>0</v>
      </c>
    </row>
    <row r="85" spans="1:4" ht="18" x14ac:dyDescent="0.25">
      <c r="A85" s="93" t="s">
        <v>65</v>
      </c>
      <c r="B85" s="89">
        <f>boterpunten!V82</f>
        <v>17.600000000000001</v>
      </c>
      <c r="C85" s="92"/>
      <c r="D85" s="89">
        <f>boterpunten!W82</f>
        <v>0</v>
      </c>
    </row>
    <row r="86" spans="1:4" ht="18" x14ac:dyDescent="0.25">
      <c r="A86" s="93" t="s">
        <v>124</v>
      </c>
      <c r="B86" s="90">
        <f>boterpunten!V83</f>
        <v>48</v>
      </c>
      <c r="C86" s="92"/>
      <c r="D86" s="90">
        <f>boterpunten!W83</f>
        <v>30</v>
      </c>
    </row>
    <row r="87" spans="1:4" ht="18" x14ac:dyDescent="0.25">
      <c r="A87" s="93" t="s">
        <v>66</v>
      </c>
      <c r="B87" s="90">
        <f>boterpunten!V84</f>
        <v>1</v>
      </c>
      <c r="C87" s="92"/>
      <c r="D87" s="90">
        <f>boterpunten!W84</f>
        <v>20</v>
      </c>
    </row>
    <row r="88" spans="1:4" ht="18" x14ac:dyDescent="0.25">
      <c r="A88" s="93" t="s">
        <v>22</v>
      </c>
      <c r="B88" s="90">
        <f>boterpunten!V85</f>
        <v>20.8</v>
      </c>
      <c r="C88" s="92"/>
      <c r="D88" s="90">
        <f>boterpunten!W85</f>
        <v>20</v>
      </c>
    </row>
    <row r="89" spans="1:4" ht="18" x14ac:dyDescent="0.25">
      <c r="A89" s="93" t="s">
        <v>97</v>
      </c>
      <c r="B89" s="90">
        <f>boterpunten!V86</f>
        <v>47</v>
      </c>
      <c r="C89" s="92"/>
      <c r="D89" s="90">
        <f>boterpunten!W86</f>
        <v>15</v>
      </c>
    </row>
    <row r="90" spans="1:4" ht="18" x14ac:dyDescent="0.25">
      <c r="A90" s="93" t="s">
        <v>23</v>
      </c>
      <c r="B90" s="89">
        <f>boterpunten!V87</f>
        <v>23.2</v>
      </c>
      <c r="C90" s="92"/>
      <c r="D90" s="89">
        <f>boterpunten!W87</f>
        <v>0</v>
      </c>
    </row>
    <row r="91" spans="1:4" ht="18" x14ac:dyDescent="0.25">
      <c r="A91" s="93" t="s">
        <v>24</v>
      </c>
      <c r="B91" s="90">
        <f>boterpunten!V88</f>
        <v>32</v>
      </c>
      <c r="C91" s="92"/>
      <c r="D91" s="90">
        <f>boterpunten!W88</f>
        <v>15</v>
      </c>
    </row>
    <row r="92" spans="1:4" ht="18" x14ac:dyDescent="0.25">
      <c r="A92" s="93" t="s">
        <v>142</v>
      </c>
      <c r="B92" s="90">
        <f>boterpunten!V89</f>
        <v>48.8</v>
      </c>
      <c r="C92" s="92"/>
      <c r="D92" s="90">
        <f>boterpunten!W89</f>
        <v>40</v>
      </c>
    </row>
    <row r="93" spans="1:4" ht="18" x14ac:dyDescent="0.25">
      <c r="A93" s="93" t="s">
        <v>159</v>
      </c>
      <c r="B93" s="89">
        <f>boterpunten!V90</f>
        <v>9.6</v>
      </c>
      <c r="C93" s="92"/>
      <c r="D93" s="89">
        <f>boterpunten!W90</f>
        <v>0</v>
      </c>
    </row>
    <row r="94" spans="1:4" ht="18" x14ac:dyDescent="0.25">
      <c r="A94" s="93" t="s">
        <v>70</v>
      </c>
      <c r="B94" s="89">
        <f>boterpunten!V91</f>
        <v>0.8</v>
      </c>
      <c r="C94" s="92"/>
      <c r="D94" s="89">
        <f>boterpunten!W91</f>
        <v>0</v>
      </c>
    </row>
    <row r="95" spans="1:4" ht="18" x14ac:dyDescent="0.25">
      <c r="A95" s="93" t="s">
        <v>25</v>
      </c>
      <c r="B95" s="90">
        <f>boterpunten!V92</f>
        <v>40</v>
      </c>
      <c r="C95" s="92"/>
      <c r="D95" s="90">
        <f>boterpunten!W92</f>
        <v>20</v>
      </c>
    </row>
    <row r="96" spans="1:4" ht="18" x14ac:dyDescent="0.25">
      <c r="A96" s="93" t="s">
        <v>91</v>
      </c>
      <c r="B96" s="90">
        <f>boterpunten!V93</f>
        <v>40.799999999999997</v>
      </c>
      <c r="C96" s="92"/>
      <c r="D96" s="90">
        <f>boterpunten!W93</f>
        <v>30</v>
      </c>
    </row>
    <row r="97" spans="1:8" ht="18" x14ac:dyDescent="0.25">
      <c r="A97" s="93" t="s">
        <v>26</v>
      </c>
      <c r="B97" s="90">
        <f>boterpunten!V94</f>
        <v>48.8</v>
      </c>
      <c r="C97" s="92"/>
      <c r="D97" s="90">
        <f>boterpunten!W94</f>
        <v>30</v>
      </c>
    </row>
    <row r="98" spans="1:8" ht="18" x14ac:dyDescent="0.25">
      <c r="A98" s="93" t="s">
        <v>78</v>
      </c>
      <c r="B98" s="90">
        <f>boterpunten!V95</f>
        <v>36</v>
      </c>
      <c r="C98" s="92"/>
      <c r="D98" s="90">
        <f>boterpunten!W95</f>
        <v>20</v>
      </c>
    </row>
    <row r="99" spans="1:8" ht="18" x14ac:dyDescent="0.25">
      <c r="A99" s="93" t="s">
        <v>32</v>
      </c>
      <c r="B99" s="90">
        <f>boterpunten!V96</f>
        <v>95.2</v>
      </c>
      <c r="C99" s="92"/>
      <c r="D99" s="90">
        <f>boterpunten!W96</f>
        <v>110</v>
      </c>
      <c r="H99" s="6"/>
    </row>
    <row r="100" spans="1:8" ht="18" x14ac:dyDescent="0.25">
      <c r="A100" s="93" t="s">
        <v>51</v>
      </c>
      <c r="B100" s="90">
        <f>boterpunten!V97</f>
        <v>164.8</v>
      </c>
      <c r="C100" s="92"/>
      <c r="D100" s="90">
        <f>boterpunten!W97</f>
        <v>90</v>
      </c>
    </row>
    <row r="101" spans="1:8" ht="18" x14ac:dyDescent="0.25">
      <c r="A101" s="93" t="s">
        <v>72</v>
      </c>
      <c r="B101" s="89">
        <f>boterpunten!V98</f>
        <v>0</v>
      </c>
      <c r="C101" s="92"/>
      <c r="D101" s="89">
        <f>boterpunten!W98</f>
        <v>0</v>
      </c>
    </row>
    <row r="102" spans="1:8" ht="18" x14ac:dyDescent="0.25">
      <c r="A102" s="93" t="s">
        <v>75</v>
      </c>
      <c r="B102" s="90">
        <f>boterpunten!V99</f>
        <v>33.6</v>
      </c>
      <c r="C102" s="92"/>
      <c r="D102" s="90">
        <f>boterpunten!W99</f>
        <v>30</v>
      </c>
    </row>
    <row r="103" spans="1:8" ht="18" x14ac:dyDescent="0.25">
      <c r="A103" s="93" t="s">
        <v>55</v>
      </c>
      <c r="B103" s="89">
        <f>boterpunten!V100</f>
        <v>0.9</v>
      </c>
      <c r="C103" s="92"/>
      <c r="D103" s="89">
        <f>boterpunten!W100</f>
        <v>0</v>
      </c>
    </row>
    <row r="104" spans="1:8" ht="18" x14ac:dyDescent="0.25">
      <c r="A104" s="93" t="s">
        <v>115</v>
      </c>
      <c r="B104" s="89">
        <f>boterpunten!V101</f>
        <v>7.4</v>
      </c>
      <c r="C104" s="92"/>
      <c r="D104" s="89">
        <f>boterpunten!W101</f>
        <v>0</v>
      </c>
    </row>
    <row r="105" spans="1:8" ht="18" x14ac:dyDescent="0.25">
      <c r="A105" s="93" t="s">
        <v>116</v>
      </c>
      <c r="B105" s="90">
        <f>boterpunten!V102</f>
        <v>44.6</v>
      </c>
      <c r="C105" s="92"/>
      <c r="D105" s="90">
        <f>boterpunten!W102</f>
        <v>25</v>
      </c>
    </row>
    <row r="106" spans="1:8" ht="18" x14ac:dyDescent="0.25">
      <c r="A106" s="93" t="s">
        <v>99</v>
      </c>
      <c r="B106" s="89">
        <f>boterpunten!V103</f>
        <v>15.4</v>
      </c>
      <c r="C106" s="92"/>
      <c r="D106" s="89">
        <f>boterpunten!W103</f>
        <v>5</v>
      </c>
    </row>
    <row r="107" spans="1:8" ht="18" x14ac:dyDescent="0.25">
      <c r="A107" s="93" t="s">
        <v>89</v>
      </c>
      <c r="B107" s="89">
        <f>boterpunten!V104</f>
        <v>8</v>
      </c>
      <c r="C107" s="92"/>
      <c r="D107" s="89">
        <f>boterpunten!W104</f>
        <v>0</v>
      </c>
    </row>
    <row r="108" spans="1:8" ht="18" x14ac:dyDescent="0.25">
      <c r="A108" s="93" t="s">
        <v>93</v>
      </c>
      <c r="B108" s="89">
        <f>boterpunten!V105</f>
        <v>3.2</v>
      </c>
      <c r="C108" s="92"/>
      <c r="D108" s="89">
        <f>boterpunten!W105</f>
        <v>0</v>
      </c>
    </row>
    <row r="109" spans="1:8" ht="18" x14ac:dyDescent="0.25">
      <c r="A109" s="93" t="s">
        <v>158</v>
      </c>
      <c r="B109" s="89">
        <f>boterpunten!V106</f>
        <v>1.6</v>
      </c>
      <c r="C109" s="92"/>
      <c r="D109" s="89">
        <f>boterpunten!W106</f>
        <v>0</v>
      </c>
    </row>
    <row r="110" spans="1:8" ht="18" x14ac:dyDescent="0.25">
      <c r="A110" s="93" t="s">
        <v>117</v>
      </c>
      <c r="B110" s="89">
        <f>boterpunten!V107</f>
        <v>15.2</v>
      </c>
      <c r="C110" s="92"/>
      <c r="D110" s="89">
        <f>boterpunten!W107</f>
        <v>0</v>
      </c>
    </row>
    <row r="111" spans="1:8" ht="18" x14ac:dyDescent="0.25">
      <c r="A111" s="93" t="s">
        <v>122</v>
      </c>
      <c r="B111" s="90">
        <f>boterpunten!V108</f>
        <v>38.4</v>
      </c>
      <c r="C111" s="92"/>
      <c r="D111" s="90">
        <f>boterpunten!W108</f>
        <v>20</v>
      </c>
    </row>
    <row r="112" spans="1:8" ht="18" x14ac:dyDescent="0.25">
      <c r="A112" s="93" t="s">
        <v>118</v>
      </c>
      <c r="B112" s="89">
        <f>boterpunten!V109</f>
        <v>3.7</v>
      </c>
      <c r="C112" s="92"/>
      <c r="D112" s="89">
        <f>boterpunten!W109</f>
        <v>0</v>
      </c>
    </row>
    <row r="113" spans="1:4" ht="18" x14ac:dyDescent="0.25">
      <c r="A113" s="93" t="s">
        <v>90</v>
      </c>
      <c r="B113" s="90">
        <f>boterpunten!V110</f>
        <v>74.400000000000006</v>
      </c>
      <c r="C113" s="92"/>
      <c r="D113" s="90">
        <f>boterpunten!W110</f>
        <v>40</v>
      </c>
    </row>
    <row r="114" spans="1:4" ht="18" x14ac:dyDescent="0.25">
      <c r="A114" s="93" t="s">
        <v>27</v>
      </c>
      <c r="B114" s="90">
        <f>boterpunten!V111</f>
        <v>56</v>
      </c>
      <c r="C114" s="92"/>
      <c r="D114" s="90">
        <f>boterpunten!W111</f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130" zoomScaleNormal="130" workbookViewId="0">
      <pane ySplit="3" topLeftCell="A84" activePane="bottomLeft" state="frozen"/>
      <selection pane="bottomLeft" activeCell="G106" sqref="G106:J107"/>
    </sheetView>
  </sheetViews>
  <sheetFormatPr defaultRowHeight="12.75" x14ac:dyDescent="0.2"/>
  <cols>
    <col min="1" max="1" width="18.140625" customWidth="1"/>
    <col min="2" max="2" width="4" bestFit="1" customWidth="1"/>
    <col min="3" max="3" width="3" bestFit="1" customWidth="1"/>
    <col min="4" max="4" width="3.85546875" customWidth="1"/>
    <col min="5" max="5" width="3.7109375" customWidth="1"/>
    <col min="6" max="6" width="3.85546875" customWidth="1"/>
    <col min="7" max="10" width="5.7109375" customWidth="1"/>
  </cols>
  <sheetData>
    <row r="1" spans="1:10" ht="27.75" customHeight="1" thickBot="1" x14ac:dyDescent="0.3">
      <c r="A1" s="38" t="s">
        <v>129</v>
      </c>
      <c r="J1" s="39" t="s">
        <v>33</v>
      </c>
    </row>
    <row r="2" spans="1:10" s="1" customFormat="1" ht="48.75" customHeight="1" x14ac:dyDescent="0.2">
      <c r="A2" s="15"/>
      <c r="B2" s="16" t="s">
        <v>1</v>
      </c>
      <c r="C2" s="16" t="s">
        <v>2</v>
      </c>
      <c r="D2" s="16" t="s">
        <v>1</v>
      </c>
      <c r="E2" s="16" t="s">
        <v>2</v>
      </c>
      <c r="F2" s="16" t="s">
        <v>1</v>
      </c>
      <c r="G2" s="100" t="s">
        <v>144</v>
      </c>
      <c r="H2" s="102" t="s">
        <v>36</v>
      </c>
      <c r="I2" s="96" t="s">
        <v>34</v>
      </c>
      <c r="J2" s="98" t="s">
        <v>35</v>
      </c>
    </row>
    <row r="3" spans="1:10" ht="18" customHeight="1" thickBot="1" x14ac:dyDescent="0.25">
      <c r="A3" s="12"/>
      <c r="B3" s="5">
        <v>14</v>
      </c>
      <c r="C3" s="5">
        <v>15</v>
      </c>
      <c r="D3" s="5">
        <v>21</v>
      </c>
      <c r="E3" s="5">
        <v>22</v>
      </c>
      <c r="F3" s="5">
        <v>28</v>
      </c>
      <c r="G3" s="101"/>
      <c r="H3" s="103"/>
      <c r="I3" s="97"/>
      <c r="J3" s="99"/>
    </row>
    <row r="4" spans="1:10" x14ac:dyDescent="0.2">
      <c r="A4" s="13" t="s">
        <v>100</v>
      </c>
      <c r="B4" s="11">
        <v>76</v>
      </c>
      <c r="C4" s="11"/>
      <c r="D4" s="11">
        <v>85</v>
      </c>
      <c r="E4" s="11">
        <v>63</v>
      </c>
      <c r="F4" s="11"/>
      <c r="G4" s="29">
        <f t="shared" ref="G4:G68" si="0">COUNT(C4,E4)</f>
        <v>1</v>
      </c>
      <c r="H4" s="10">
        <f>SUM(G4)</f>
        <v>1</v>
      </c>
      <c r="I4" s="17">
        <f t="shared" ref="I4:I36" si="1">SUM(B4:F4)</f>
        <v>224</v>
      </c>
      <c r="J4" s="21">
        <f>SUM(I4)</f>
        <v>224</v>
      </c>
    </row>
    <row r="5" spans="1:10" x14ac:dyDescent="0.2">
      <c r="A5" s="13" t="s">
        <v>4</v>
      </c>
      <c r="B5" s="11"/>
      <c r="C5" s="11"/>
      <c r="D5" s="11"/>
      <c r="E5" s="11"/>
      <c r="F5" s="11"/>
      <c r="G5" s="29">
        <f t="shared" si="0"/>
        <v>0</v>
      </c>
      <c r="H5" s="10">
        <f t="shared" ref="H5:H66" si="2">SUM(G5)</f>
        <v>0</v>
      </c>
      <c r="I5" s="17">
        <f t="shared" si="1"/>
        <v>0</v>
      </c>
      <c r="J5" s="21">
        <f t="shared" ref="J5:J66" si="3">SUM(I5)</f>
        <v>0</v>
      </c>
    </row>
    <row r="6" spans="1:10" x14ac:dyDescent="0.2">
      <c r="A6" s="13" t="s">
        <v>28</v>
      </c>
      <c r="B6" s="11"/>
      <c r="C6" s="11"/>
      <c r="D6" s="11"/>
      <c r="E6" s="11"/>
      <c r="F6" s="11"/>
      <c r="G6" s="29">
        <f t="shared" si="0"/>
        <v>0</v>
      </c>
      <c r="H6" s="10">
        <f t="shared" si="2"/>
        <v>0</v>
      </c>
      <c r="I6" s="17">
        <f t="shared" si="1"/>
        <v>0</v>
      </c>
      <c r="J6" s="21">
        <f t="shared" si="3"/>
        <v>0</v>
      </c>
    </row>
    <row r="7" spans="1:10" x14ac:dyDescent="0.2">
      <c r="A7" s="13" t="s">
        <v>76</v>
      </c>
      <c r="B7" s="11"/>
      <c r="C7" s="11"/>
      <c r="D7" s="11"/>
      <c r="E7" s="11"/>
      <c r="F7" s="11"/>
      <c r="G7" s="29">
        <f t="shared" si="0"/>
        <v>0</v>
      </c>
      <c r="H7" s="10">
        <f t="shared" si="2"/>
        <v>0</v>
      </c>
      <c r="I7" s="17">
        <f t="shared" si="1"/>
        <v>0</v>
      </c>
      <c r="J7" s="21">
        <f t="shared" si="3"/>
        <v>0</v>
      </c>
    </row>
    <row r="8" spans="1:10" x14ac:dyDescent="0.2">
      <c r="A8" s="13" t="s">
        <v>67</v>
      </c>
      <c r="B8" s="11"/>
      <c r="C8" s="11"/>
      <c r="D8" s="11"/>
      <c r="E8" s="11"/>
      <c r="F8" s="11"/>
      <c r="G8" s="29">
        <f t="shared" si="0"/>
        <v>0</v>
      </c>
      <c r="H8" s="10">
        <f t="shared" si="2"/>
        <v>0</v>
      </c>
      <c r="I8" s="17">
        <f t="shared" si="1"/>
        <v>0</v>
      </c>
      <c r="J8" s="21">
        <f t="shared" si="3"/>
        <v>0</v>
      </c>
    </row>
    <row r="9" spans="1:10" x14ac:dyDescent="0.2">
      <c r="A9" s="13" t="s">
        <v>73</v>
      </c>
      <c r="B9" s="11"/>
      <c r="C9" s="11"/>
      <c r="D9" s="11"/>
      <c r="E9" s="11"/>
      <c r="F9" s="11"/>
      <c r="G9" s="29">
        <f t="shared" si="0"/>
        <v>0</v>
      </c>
      <c r="H9" s="10">
        <f t="shared" si="2"/>
        <v>0</v>
      </c>
      <c r="I9" s="17">
        <f t="shared" si="1"/>
        <v>0</v>
      </c>
      <c r="J9" s="21">
        <f t="shared" si="3"/>
        <v>0</v>
      </c>
    </row>
    <row r="10" spans="1:10" x14ac:dyDescent="0.2">
      <c r="A10" s="13" t="s">
        <v>5</v>
      </c>
      <c r="B10" s="11"/>
      <c r="C10" s="11"/>
      <c r="D10" s="11"/>
      <c r="E10" s="11"/>
      <c r="F10" s="11"/>
      <c r="G10" s="29">
        <f t="shared" si="0"/>
        <v>0</v>
      </c>
      <c r="H10" s="10">
        <f t="shared" si="2"/>
        <v>0</v>
      </c>
      <c r="I10" s="17">
        <f t="shared" si="1"/>
        <v>0</v>
      </c>
      <c r="J10" s="21">
        <f t="shared" si="3"/>
        <v>0</v>
      </c>
    </row>
    <row r="11" spans="1:10" x14ac:dyDescent="0.2">
      <c r="A11" s="13" t="s">
        <v>71</v>
      </c>
      <c r="B11" s="11"/>
      <c r="C11" s="11"/>
      <c r="D11" s="11"/>
      <c r="E11" s="11">
        <v>63</v>
      </c>
      <c r="F11" s="11"/>
      <c r="G11" s="29">
        <f t="shared" si="0"/>
        <v>1</v>
      </c>
      <c r="H11" s="10">
        <f t="shared" si="2"/>
        <v>1</v>
      </c>
      <c r="I11" s="17">
        <f t="shared" si="1"/>
        <v>63</v>
      </c>
      <c r="J11" s="21">
        <f t="shared" si="3"/>
        <v>63</v>
      </c>
    </row>
    <row r="12" spans="1:10" x14ac:dyDescent="0.2">
      <c r="A12" s="13" t="s">
        <v>53</v>
      </c>
      <c r="B12" s="11">
        <v>64</v>
      </c>
      <c r="C12" s="11">
        <v>50</v>
      </c>
      <c r="D12" s="11">
        <v>85</v>
      </c>
      <c r="E12" s="11">
        <v>63</v>
      </c>
      <c r="F12" s="11">
        <v>92</v>
      </c>
      <c r="G12" s="29">
        <f t="shared" si="0"/>
        <v>2</v>
      </c>
      <c r="H12" s="10">
        <f t="shared" si="2"/>
        <v>2</v>
      </c>
      <c r="I12" s="17">
        <f t="shared" si="1"/>
        <v>354</v>
      </c>
      <c r="J12" s="21">
        <f t="shared" si="3"/>
        <v>354</v>
      </c>
    </row>
    <row r="13" spans="1:10" x14ac:dyDescent="0.2">
      <c r="A13" s="13" t="s">
        <v>151</v>
      </c>
      <c r="B13" s="11"/>
      <c r="C13" s="11"/>
      <c r="D13" s="11"/>
      <c r="E13" s="11"/>
      <c r="F13" s="11"/>
      <c r="G13" s="29">
        <f t="shared" si="0"/>
        <v>0</v>
      </c>
      <c r="H13" s="10">
        <f t="shared" si="2"/>
        <v>0</v>
      </c>
      <c r="I13" s="17">
        <f t="shared" si="1"/>
        <v>0</v>
      </c>
      <c r="J13" s="21">
        <f t="shared" si="3"/>
        <v>0</v>
      </c>
    </row>
    <row r="14" spans="1:10" x14ac:dyDescent="0.2">
      <c r="A14" s="13" t="s">
        <v>6</v>
      </c>
      <c r="B14" s="11"/>
      <c r="C14" s="11">
        <v>49</v>
      </c>
      <c r="D14" s="11"/>
      <c r="E14" s="11">
        <v>53</v>
      </c>
      <c r="F14" s="11"/>
      <c r="G14" s="29">
        <f t="shared" si="0"/>
        <v>2</v>
      </c>
      <c r="H14" s="10">
        <f t="shared" si="2"/>
        <v>2</v>
      </c>
      <c r="I14" s="17">
        <f t="shared" si="1"/>
        <v>102</v>
      </c>
      <c r="J14" s="21">
        <f t="shared" si="3"/>
        <v>102</v>
      </c>
    </row>
    <row r="15" spans="1:10" x14ac:dyDescent="0.2">
      <c r="A15" s="13" t="s">
        <v>58</v>
      </c>
      <c r="B15" s="11"/>
      <c r="C15" s="11"/>
      <c r="D15" s="11"/>
      <c r="E15" s="11">
        <v>63</v>
      </c>
      <c r="F15" s="11">
        <v>92</v>
      </c>
      <c r="G15" s="29">
        <f t="shared" si="0"/>
        <v>1</v>
      </c>
      <c r="H15" s="10">
        <f t="shared" si="2"/>
        <v>1</v>
      </c>
      <c r="I15" s="17">
        <f t="shared" si="1"/>
        <v>155</v>
      </c>
      <c r="J15" s="21">
        <f t="shared" si="3"/>
        <v>155</v>
      </c>
    </row>
    <row r="16" spans="1:10" x14ac:dyDescent="0.2">
      <c r="A16" s="13" t="s">
        <v>54</v>
      </c>
      <c r="B16" s="11"/>
      <c r="C16" s="11"/>
      <c r="D16" s="11"/>
      <c r="E16" s="11"/>
      <c r="F16" s="11"/>
      <c r="G16" s="29">
        <f t="shared" si="0"/>
        <v>0</v>
      </c>
      <c r="H16" s="10">
        <f t="shared" si="2"/>
        <v>0</v>
      </c>
      <c r="I16" s="17">
        <f t="shared" si="1"/>
        <v>0</v>
      </c>
      <c r="J16" s="21">
        <f t="shared" si="3"/>
        <v>0</v>
      </c>
    </row>
    <row r="17" spans="1:10" x14ac:dyDescent="0.2">
      <c r="A17" s="13" t="s">
        <v>63</v>
      </c>
      <c r="B17" s="11"/>
      <c r="C17" s="11">
        <v>50</v>
      </c>
      <c r="D17" s="11">
        <v>85</v>
      </c>
      <c r="E17" s="11">
        <v>53</v>
      </c>
      <c r="F17" s="11"/>
      <c r="G17" s="29">
        <f t="shared" si="0"/>
        <v>2</v>
      </c>
      <c r="H17" s="10">
        <f t="shared" si="2"/>
        <v>2</v>
      </c>
      <c r="I17" s="17">
        <f t="shared" si="1"/>
        <v>188</v>
      </c>
      <c r="J17" s="21">
        <f t="shared" si="3"/>
        <v>188</v>
      </c>
    </row>
    <row r="18" spans="1:10" x14ac:dyDescent="0.2">
      <c r="A18" s="13" t="s">
        <v>126</v>
      </c>
      <c r="B18" s="11"/>
      <c r="C18" s="11"/>
      <c r="D18" s="11"/>
      <c r="E18" s="11"/>
      <c r="F18" s="11"/>
      <c r="G18" s="29">
        <f t="shared" ref="G18:G20" si="4">COUNT(C18,E18)</f>
        <v>0</v>
      </c>
      <c r="H18" s="10">
        <f t="shared" ref="H18:H20" si="5">SUM(G18)</f>
        <v>0</v>
      </c>
      <c r="I18" s="17">
        <f t="shared" ref="I18:I20" si="6">SUM(B18:F18)</f>
        <v>0</v>
      </c>
      <c r="J18" s="21">
        <f t="shared" ref="J18:J20" si="7">SUM(I18)</f>
        <v>0</v>
      </c>
    </row>
    <row r="19" spans="1:10" x14ac:dyDescent="0.2">
      <c r="A19" s="13" t="s">
        <v>157</v>
      </c>
      <c r="B19" s="11"/>
      <c r="C19" s="11"/>
      <c r="D19" s="11"/>
      <c r="E19" s="11"/>
      <c r="F19" s="11"/>
      <c r="G19" s="29">
        <f t="shared" si="4"/>
        <v>0</v>
      </c>
      <c r="H19" s="10">
        <f t="shared" si="5"/>
        <v>0</v>
      </c>
      <c r="I19" s="17">
        <f t="shared" si="6"/>
        <v>0</v>
      </c>
      <c r="J19" s="21">
        <f t="shared" si="7"/>
        <v>0</v>
      </c>
    </row>
    <row r="20" spans="1:10" x14ac:dyDescent="0.2">
      <c r="A20" s="13" t="s">
        <v>79</v>
      </c>
      <c r="B20" s="11"/>
      <c r="C20" s="11">
        <v>49</v>
      </c>
      <c r="D20" s="11">
        <v>49</v>
      </c>
      <c r="E20" s="11"/>
      <c r="F20" s="11"/>
      <c r="G20" s="29">
        <f t="shared" si="4"/>
        <v>1</v>
      </c>
      <c r="H20" s="10">
        <f t="shared" si="5"/>
        <v>1</v>
      </c>
      <c r="I20" s="17">
        <f t="shared" si="6"/>
        <v>98</v>
      </c>
      <c r="J20" s="21">
        <f t="shared" si="7"/>
        <v>98</v>
      </c>
    </row>
    <row r="21" spans="1:10" x14ac:dyDescent="0.2">
      <c r="A21" s="13" t="s">
        <v>128</v>
      </c>
      <c r="B21" s="11">
        <v>47</v>
      </c>
      <c r="C21" s="11"/>
      <c r="D21" s="11"/>
      <c r="E21" s="11"/>
      <c r="F21" s="11">
        <v>41</v>
      </c>
      <c r="G21" s="29">
        <f t="shared" si="0"/>
        <v>0</v>
      </c>
      <c r="H21" s="10">
        <f t="shared" si="2"/>
        <v>0</v>
      </c>
      <c r="I21" s="17">
        <f t="shared" si="1"/>
        <v>88</v>
      </c>
      <c r="J21" s="21">
        <f t="shared" si="3"/>
        <v>88</v>
      </c>
    </row>
    <row r="22" spans="1:10" x14ac:dyDescent="0.2">
      <c r="A22" s="13" t="s">
        <v>113</v>
      </c>
      <c r="B22" s="11">
        <v>47</v>
      </c>
      <c r="C22" s="11">
        <v>50</v>
      </c>
      <c r="D22" s="11"/>
      <c r="E22" s="11"/>
      <c r="F22" s="11"/>
      <c r="G22" s="29">
        <f t="shared" si="0"/>
        <v>1</v>
      </c>
      <c r="H22" s="10">
        <f t="shared" si="2"/>
        <v>1</v>
      </c>
      <c r="I22" s="17">
        <f t="shared" si="1"/>
        <v>97</v>
      </c>
      <c r="J22" s="21">
        <f t="shared" si="3"/>
        <v>97</v>
      </c>
    </row>
    <row r="23" spans="1:10" x14ac:dyDescent="0.2">
      <c r="A23" s="13" t="s">
        <v>7</v>
      </c>
      <c r="B23" s="11"/>
      <c r="C23" s="11"/>
      <c r="D23" s="11"/>
      <c r="E23" s="11"/>
      <c r="F23" s="11"/>
      <c r="G23" s="29">
        <f t="shared" si="0"/>
        <v>0</v>
      </c>
      <c r="H23" s="10">
        <f t="shared" si="2"/>
        <v>0</v>
      </c>
      <c r="I23" s="17">
        <f t="shared" si="1"/>
        <v>0</v>
      </c>
      <c r="J23" s="21">
        <f t="shared" si="3"/>
        <v>0</v>
      </c>
    </row>
    <row r="24" spans="1:10" x14ac:dyDescent="0.2">
      <c r="A24" s="13" t="s">
        <v>86</v>
      </c>
      <c r="B24" s="11"/>
      <c r="C24" s="11"/>
      <c r="D24" s="11"/>
      <c r="E24" s="11"/>
      <c r="F24" s="11"/>
      <c r="G24" s="29">
        <f t="shared" si="0"/>
        <v>0</v>
      </c>
      <c r="H24" s="10">
        <f t="shared" si="2"/>
        <v>0</v>
      </c>
      <c r="I24" s="17">
        <f t="shared" si="1"/>
        <v>0</v>
      </c>
      <c r="J24" s="21">
        <f t="shared" si="3"/>
        <v>0</v>
      </c>
    </row>
    <row r="25" spans="1:10" x14ac:dyDescent="0.2">
      <c r="A25" s="13" t="s">
        <v>98</v>
      </c>
      <c r="B25" s="11">
        <v>76</v>
      </c>
      <c r="C25" s="11">
        <v>62</v>
      </c>
      <c r="D25" s="11">
        <v>85</v>
      </c>
      <c r="E25" s="11">
        <v>63</v>
      </c>
      <c r="F25" s="11">
        <v>92</v>
      </c>
      <c r="G25" s="29">
        <f t="shared" si="0"/>
        <v>2</v>
      </c>
      <c r="H25" s="10">
        <f t="shared" si="2"/>
        <v>2</v>
      </c>
      <c r="I25" s="17">
        <f t="shared" si="1"/>
        <v>378</v>
      </c>
      <c r="J25" s="21">
        <f t="shared" si="3"/>
        <v>378</v>
      </c>
    </row>
    <row r="26" spans="1:10" x14ac:dyDescent="0.2">
      <c r="A26" s="13" t="s">
        <v>8</v>
      </c>
      <c r="B26" s="11"/>
      <c r="C26" s="11"/>
      <c r="D26" s="11"/>
      <c r="E26" s="11"/>
      <c r="F26" s="11"/>
      <c r="G26" s="29">
        <f t="shared" si="0"/>
        <v>0</v>
      </c>
      <c r="H26" s="10">
        <f t="shared" si="2"/>
        <v>0</v>
      </c>
      <c r="I26" s="17">
        <f t="shared" si="1"/>
        <v>0</v>
      </c>
      <c r="J26" s="21">
        <f t="shared" si="3"/>
        <v>0</v>
      </c>
    </row>
    <row r="27" spans="1:10" x14ac:dyDescent="0.2">
      <c r="A27" s="13" t="s">
        <v>103</v>
      </c>
      <c r="B27" s="11"/>
      <c r="C27" s="11">
        <v>49</v>
      </c>
      <c r="D27" s="11"/>
      <c r="E27" s="11"/>
      <c r="F27" s="11"/>
      <c r="G27" s="29">
        <f t="shared" si="0"/>
        <v>1</v>
      </c>
      <c r="H27" s="10">
        <f t="shared" si="2"/>
        <v>1</v>
      </c>
      <c r="I27" s="17">
        <f t="shared" si="1"/>
        <v>49</v>
      </c>
      <c r="J27" s="21">
        <f t="shared" si="3"/>
        <v>49</v>
      </c>
    </row>
    <row r="28" spans="1:10" x14ac:dyDescent="0.2">
      <c r="A28" s="13" t="s">
        <v>31</v>
      </c>
      <c r="B28" s="11"/>
      <c r="C28" s="11"/>
      <c r="D28" s="11"/>
      <c r="E28" s="11"/>
      <c r="F28" s="11"/>
      <c r="G28" s="29">
        <f t="shared" si="0"/>
        <v>0</v>
      </c>
      <c r="H28" s="10">
        <f t="shared" si="2"/>
        <v>0</v>
      </c>
      <c r="I28" s="17">
        <f t="shared" si="1"/>
        <v>0</v>
      </c>
      <c r="J28" s="21">
        <f t="shared" si="3"/>
        <v>0</v>
      </c>
    </row>
    <row r="29" spans="1:10" x14ac:dyDescent="0.2">
      <c r="A29" s="13" t="s">
        <v>119</v>
      </c>
      <c r="B29" s="11">
        <v>64</v>
      </c>
      <c r="C29" s="11">
        <v>50</v>
      </c>
      <c r="D29" s="11"/>
      <c r="E29" s="11">
        <v>53</v>
      </c>
      <c r="F29" s="11">
        <v>60</v>
      </c>
      <c r="G29" s="29">
        <f t="shared" si="0"/>
        <v>2</v>
      </c>
      <c r="H29" s="10">
        <f t="shared" si="2"/>
        <v>2</v>
      </c>
      <c r="I29" s="17">
        <f t="shared" si="1"/>
        <v>227</v>
      </c>
      <c r="J29" s="21">
        <f t="shared" si="3"/>
        <v>227</v>
      </c>
    </row>
    <row r="30" spans="1:10" x14ac:dyDescent="0.2">
      <c r="A30" s="13" t="s">
        <v>152</v>
      </c>
      <c r="B30" s="11">
        <v>64</v>
      </c>
      <c r="C30" s="11"/>
      <c r="D30" s="11"/>
      <c r="E30" s="11"/>
      <c r="F30" s="11"/>
      <c r="G30" s="29">
        <f t="shared" si="0"/>
        <v>0</v>
      </c>
      <c r="H30" s="10">
        <f t="shared" si="2"/>
        <v>0</v>
      </c>
      <c r="I30" s="17">
        <f t="shared" si="1"/>
        <v>64</v>
      </c>
      <c r="J30" s="21">
        <f t="shared" si="3"/>
        <v>64</v>
      </c>
    </row>
    <row r="31" spans="1:10" x14ac:dyDescent="0.2">
      <c r="A31" s="13" t="s">
        <v>80</v>
      </c>
      <c r="B31" s="11"/>
      <c r="C31" s="11"/>
      <c r="D31" s="11"/>
      <c r="E31" s="11"/>
      <c r="F31" s="11"/>
      <c r="G31" s="29">
        <f t="shared" si="0"/>
        <v>0</v>
      </c>
      <c r="H31" s="10">
        <f t="shared" si="2"/>
        <v>0</v>
      </c>
      <c r="I31" s="17">
        <f t="shared" si="1"/>
        <v>0</v>
      </c>
      <c r="J31" s="21">
        <f t="shared" si="3"/>
        <v>0</v>
      </c>
    </row>
    <row r="32" spans="1:10" x14ac:dyDescent="0.2">
      <c r="A32" s="13" t="s">
        <v>150</v>
      </c>
      <c r="B32" s="11">
        <v>64</v>
      </c>
      <c r="C32" s="11"/>
      <c r="D32" s="11"/>
      <c r="E32" s="11"/>
      <c r="F32" s="11"/>
      <c r="G32" s="29">
        <f t="shared" si="0"/>
        <v>0</v>
      </c>
      <c r="H32" s="10">
        <f t="shared" si="2"/>
        <v>0</v>
      </c>
      <c r="I32" s="17">
        <f t="shared" si="1"/>
        <v>64</v>
      </c>
      <c r="J32" s="21">
        <f t="shared" si="3"/>
        <v>64</v>
      </c>
    </row>
    <row r="33" spans="1:10" x14ac:dyDescent="0.2">
      <c r="A33" s="13" t="s">
        <v>81</v>
      </c>
      <c r="B33" s="11">
        <v>64</v>
      </c>
      <c r="C33" s="11">
        <v>50</v>
      </c>
      <c r="D33" s="11"/>
      <c r="E33" s="11">
        <v>53</v>
      </c>
      <c r="F33" s="11">
        <v>60</v>
      </c>
      <c r="G33" s="29">
        <f t="shared" si="0"/>
        <v>2</v>
      </c>
      <c r="H33" s="10">
        <f t="shared" si="2"/>
        <v>2</v>
      </c>
      <c r="I33" s="17">
        <f t="shared" si="1"/>
        <v>227</v>
      </c>
      <c r="J33" s="21">
        <f t="shared" si="3"/>
        <v>227</v>
      </c>
    </row>
    <row r="34" spans="1:10" x14ac:dyDescent="0.2">
      <c r="A34" s="13" t="s">
        <v>9</v>
      </c>
      <c r="B34" s="11">
        <v>64</v>
      </c>
      <c r="C34" s="11">
        <v>50</v>
      </c>
      <c r="D34" s="11"/>
      <c r="E34" s="11">
        <v>63</v>
      </c>
      <c r="F34" s="11">
        <v>92</v>
      </c>
      <c r="G34" s="29">
        <f t="shared" si="0"/>
        <v>2</v>
      </c>
      <c r="H34" s="10">
        <f t="shared" si="2"/>
        <v>2</v>
      </c>
      <c r="I34" s="17">
        <f t="shared" si="1"/>
        <v>269</v>
      </c>
      <c r="J34" s="21">
        <f t="shared" si="3"/>
        <v>269</v>
      </c>
    </row>
    <row r="35" spans="1:10" x14ac:dyDescent="0.2">
      <c r="A35" s="13" t="s">
        <v>10</v>
      </c>
      <c r="B35" s="11"/>
      <c r="C35" s="11"/>
      <c r="D35" s="11"/>
      <c r="E35" s="11"/>
      <c r="F35" s="11">
        <v>41</v>
      </c>
      <c r="G35" s="29">
        <f t="shared" si="0"/>
        <v>0</v>
      </c>
      <c r="H35" s="10">
        <f t="shared" ref="H35:H40" si="8">SUM(G35)</f>
        <v>0</v>
      </c>
      <c r="I35" s="17">
        <f t="shared" si="1"/>
        <v>41</v>
      </c>
      <c r="J35" s="21">
        <f t="shared" ref="J35:J40" si="9">SUM(I35)</f>
        <v>41</v>
      </c>
    </row>
    <row r="36" spans="1:10" x14ac:dyDescent="0.2">
      <c r="A36" s="13" t="s">
        <v>69</v>
      </c>
      <c r="B36" s="11"/>
      <c r="C36" s="11"/>
      <c r="D36" s="11"/>
      <c r="E36" s="11"/>
      <c r="F36" s="11"/>
      <c r="G36" s="29">
        <f t="shared" si="0"/>
        <v>0</v>
      </c>
      <c r="H36" s="10">
        <f t="shared" si="8"/>
        <v>0</v>
      </c>
      <c r="I36" s="17">
        <f t="shared" si="1"/>
        <v>0</v>
      </c>
      <c r="J36" s="21">
        <f t="shared" si="9"/>
        <v>0</v>
      </c>
    </row>
    <row r="37" spans="1:10" x14ac:dyDescent="0.2">
      <c r="A37" s="13" t="s">
        <v>11</v>
      </c>
      <c r="B37" s="11">
        <v>76</v>
      </c>
      <c r="C37" s="11">
        <v>62</v>
      </c>
      <c r="D37" s="11"/>
      <c r="E37" s="11">
        <v>63</v>
      </c>
      <c r="F37" s="11">
        <v>92</v>
      </c>
      <c r="G37" s="29">
        <f t="shared" si="0"/>
        <v>2</v>
      </c>
      <c r="H37" s="10">
        <f>SUM(G37)</f>
        <v>2</v>
      </c>
      <c r="I37" s="17">
        <f t="shared" ref="I37:I69" si="10">SUM(B37:F37)</f>
        <v>293</v>
      </c>
      <c r="J37" s="21">
        <f>SUM(I37)</f>
        <v>293</v>
      </c>
    </row>
    <row r="38" spans="1:10" x14ac:dyDescent="0.2">
      <c r="A38" s="13" t="s">
        <v>123</v>
      </c>
      <c r="B38" s="11">
        <v>76</v>
      </c>
      <c r="C38" s="11">
        <v>62</v>
      </c>
      <c r="D38" s="11"/>
      <c r="E38" s="11">
        <v>63</v>
      </c>
      <c r="F38" s="11">
        <v>95</v>
      </c>
      <c r="G38" s="29">
        <f t="shared" si="0"/>
        <v>2</v>
      </c>
      <c r="H38" s="10">
        <f>SUM(G38)</f>
        <v>2</v>
      </c>
      <c r="I38" s="17">
        <f t="shared" si="10"/>
        <v>296</v>
      </c>
      <c r="J38" s="21">
        <f>SUM(I38)</f>
        <v>296</v>
      </c>
    </row>
    <row r="39" spans="1:10" x14ac:dyDescent="0.2">
      <c r="A39" s="33" t="s">
        <v>95</v>
      </c>
      <c r="B39" s="11">
        <v>76</v>
      </c>
      <c r="C39" s="11">
        <v>62</v>
      </c>
      <c r="D39" s="11"/>
      <c r="E39" s="11">
        <v>63</v>
      </c>
      <c r="F39" s="11">
        <v>95</v>
      </c>
      <c r="G39" s="29">
        <f t="shared" si="0"/>
        <v>2</v>
      </c>
      <c r="H39" s="10">
        <f>SUM(G39)</f>
        <v>2</v>
      </c>
      <c r="I39" s="17">
        <f t="shared" si="10"/>
        <v>296</v>
      </c>
      <c r="J39" s="21">
        <f>SUM(I39)</f>
        <v>296</v>
      </c>
    </row>
    <row r="40" spans="1:10" x14ac:dyDescent="0.2">
      <c r="A40" s="33" t="s">
        <v>112</v>
      </c>
      <c r="B40" s="11"/>
      <c r="C40" s="11"/>
      <c r="D40" s="11"/>
      <c r="E40" s="11"/>
      <c r="F40" s="11"/>
      <c r="G40" s="29">
        <f t="shared" si="0"/>
        <v>0</v>
      </c>
      <c r="H40" s="10">
        <f t="shared" si="8"/>
        <v>0</v>
      </c>
      <c r="I40" s="17">
        <f t="shared" si="10"/>
        <v>0</v>
      </c>
      <c r="J40" s="21">
        <f t="shared" si="9"/>
        <v>0</v>
      </c>
    </row>
    <row r="41" spans="1:10" x14ac:dyDescent="0.2">
      <c r="A41" s="33" t="s">
        <v>114</v>
      </c>
      <c r="B41" s="11"/>
      <c r="C41" s="11">
        <v>62</v>
      </c>
      <c r="D41" s="11"/>
      <c r="E41" s="11">
        <v>63</v>
      </c>
      <c r="F41" s="11"/>
      <c r="G41" s="29">
        <f t="shared" si="0"/>
        <v>2</v>
      </c>
      <c r="H41" s="10">
        <f>SUM(G41)</f>
        <v>2</v>
      </c>
      <c r="I41" s="17">
        <f t="shared" si="10"/>
        <v>125</v>
      </c>
      <c r="J41" s="21">
        <f>SUM(I41)</f>
        <v>125</v>
      </c>
    </row>
    <row r="42" spans="1:10" x14ac:dyDescent="0.2">
      <c r="A42" s="33" t="s">
        <v>125</v>
      </c>
      <c r="B42" s="11"/>
      <c r="C42" s="11">
        <v>62</v>
      </c>
      <c r="D42" s="11">
        <v>85</v>
      </c>
      <c r="E42" s="11">
        <v>63</v>
      </c>
      <c r="F42" s="11">
        <v>95</v>
      </c>
      <c r="G42" s="29">
        <f t="shared" ref="G42:G44" si="11">COUNT(C42,E42)</f>
        <v>2</v>
      </c>
      <c r="H42" s="10">
        <f t="shared" ref="H42:H44" si="12">SUM(G42)</f>
        <v>2</v>
      </c>
      <c r="I42" s="17">
        <f t="shared" ref="I42:I45" si="13">SUM(B42:F42)</f>
        <v>305</v>
      </c>
      <c r="J42" s="21">
        <f t="shared" ref="J42:J45" si="14">SUM(I42)</f>
        <v>305</v>
      </c>
    </row>
    <row r="43" spans="1:10" x14ac:dyDescent="0.2">
      <c r="A43" s="33" t="s">
        <v>156</v>
      </c>
      <c r="B43" s="11"/>
      <c r="C43" s="11"/>
      <c r="D43" s="11"/>
      <c r="E43" s="11"/>
      <c r="F43" s="11"/>
      <c r="G43" s="29">
        <f t="shared" si="11"/>
        <v>0</v>
      </c>
      <c r="H43" s="10">
        <f t="shared" si="12"/>
        <v>0</v>
      </c>
      <c r="I43" s="17">
        <f t="shared" si="13"/>
        <v>0</v>
      </c>
      <c r="J43" s="21">
        <f t="shared" si="14"/>
        <v>0</v>
      </c>
    </row>
    <row r="44" spans="1:10" x14ac:dyDescent="0.2">
      <c r="A44" s="33" t="s">
        <v>87</v>
      </c>
      <c r="B44" s="11"/>
      <c r="C44" s="11"/>
      <c r="D44" s="11"/>
      <c r="E44" s="11"/>
      <c r="F44" s="11"/>
      <c r="G44" s="29">
        <f t="shared" si="11"/>
        <v>0</v>
      </c>
      <c r="H44" s="10">
        <f t="shared" si="12"/>
        <v>0</v>
      </c>
      <c r="I44" s="17">
        <f t="shared" si="13"/>
        <v>0</v>
      </c>
      <c r="J44" s="21">
        <f t="shared" si="14"/>
        <v>0</v>
      </c>
    </row>
    <row r="45" spans="1:10" x14ac:dyDescent="0.2">
      <c r="A45" s="33" t="s">
        <v>108</v>
      </c>
      <c r="B45" s="11"/>
      <c r="C45" s="11">
        <v>62</v>
      </c>
      <c r="D45" s="11"/>
      <c r="E45" s="11">
        <v>63</v>
      </c>
      <c r="F45" s="11">
        <v>92</v>
      </c>
      <c r="G45" s="29">
        <f t="shared" si="0"/>
        <v>2</v>
      </c>
      <c r="H45" s="10">
        <f t="shared" si="2"/>
        <v>2</v>
      </c>
      <c r="I45" s="17">
        <f t="shared" si="13"/>
        <v>217</v>
      </c>
      <c r="J45" s="21">
        <f t="shared" si="14"/>
        <v>217</v>
      </c>
    </row>
    <row r="46" spans="1:10" x14ac:dyDescent="0.2">
      <c r="A46" s="13" t="s">
        <v>12</v>
      </c>
      <c r="B46" s="11"/>
      <c r="C46" s="11"/>
      <c r="D46" s="11"/>
      <c r="E46" s="11"/>
      <c r="F46" s="11"/>
      <c r="G46" s="29">
        <f t="shared" si="0"/>
        <v>0</v>
      </c>
      <c r="H46" s="10">
        <f t="shared" si="2"/>
        <v>0</v>
      </c>
      <c r="I46" s="17">
        <f t="shared" si="10"/>
        <v>0</v>
      </c>
      <c r="J46" s="21">
        <f t="shared" si="3"/>
        <v>0</v>
      </c>
    </row>
    <row r="47" spans="1:10" x14ac:dyDescent="0.2">
      <c r="A47" s="13" t="s">
        <v>92</v>
      </c>
      <c r="B47" s="11"/>
      <c r="C47" s="11"/>
      <c r="D47" s="11"/>
      <c r="E47" s="11"/>
      <c r="F47" s="11"/>
      <c r="G47" s="29">
        <f t="shared" si="0"/>
        <v>0</v>
      </c>
      <c r="H47" s="10">
        <f t="shared" si="2"/>
        <v>0</v>
      </c>
      <c r="I47" s="17">
        <f t="shared" si="10"/>
        <v>0</v>
      </c>
      <c r="J47" s="21">
        <f t="shared" si="3"/>
        <v>0</v>
      </c>
    </row>
    <row r="48" spans="1:10" x14ac:dyDescent="0.2">
      <c r="A48" s="13" t="s">
        <v>13</v>
      </c>
      <c r="B48" s="11">
        <v>59</v>
      </c>
      <c r="C48" s="11">
        <v>49</v>
      </c>
      <c r="D48" s="11"/>
      <c r="E48" s="11"/>
      <c r="F48" s="11"/>
      <c r="G48" s="29">
        <f t="shared" si="0"/>
        <v>1</v>
      </c>
      <c r="H48" s="10">
        <f t="shared" si="2"/>
        <v>1</v>
      </c>
      <c r="I48" s="17">
        <f t="shared" si="10"/>
        <v>108</v>
      </c>
      <c r="J48" s="21">
        <f t="shared" si="3"/>
        <v>108</v>
      </c>
    </row>
    <row r="49" spans="1:10" x14ac:dyDescent="0.2">
      <c r="A49" s="13" t="s">
        <v>61</v>
      </c>
      <c r="B49" s="11">
        <v>59</v>
      </c>
      <c r="C49" s="11">
        <v>49</v>
      </c>
      <c r="D49" s="11">
        <v>49</v>
      </c>
      <c r="E49" s="11">
        <v>53</v>
      </c>
      <c r="F49" s="11">
        <v>57</v>
      </c>
      <c r="G49" s="29">
        <f t="shared" ref="G49:G53" si="15">COUNT(C49,E49)</f>
        <v>2</v>
      </c>
      <c r="H49" s="10">
        <f t="shared" ref="H49:H53" si="16">SUM(G49)</f>
        <v>2</v>
      </c>
      <c r="I49" s="17">
        <f t="shared" ref="I49:I53" si="17">SUM(B49:F49)</f>
        <v>267</v>
      </c>
      <c r="J49" s="21">
        <f t="shared" ref="J49:J53" si="18">SUM(I49)</f>
        <v>267</v>
      </c>
    </row>
    <row r="50" spans="1:10" x14ac:dyDescent="0.2">
      <c r="A50" s="13" t="s">
        <v>154</v>
      </c>
      <c r="B50" s="11"/>
      <c r="C50" s="11"/>
      <c r="D50" s="11"/>
      <c r="E50" s="11"/>
      <c r="F50" s="11"/>
      <c r="G50" s="29">
        <f t="shared" si="15"/>
        <v>0</v>
      </c>
      <c r="H50" s="10">
        <f t="shared" si="16"/>
        <v>0</v>
      </c>
      <c r="I50" s="17">
        <f t="shared" si="17"/>
        <v>0</v>
      </c>
      <c r="J50" s="21">
        <f t="shared" si="18"/>
        <v>0</v>
      </c>
    </row>
    <row r="51" spans="1:10" x14ac:dyDescent="0.2">
      <c r="A51" s="13" t="s">
        <v>96</v>
      </c>
      <c r="B51" s="11">
        <v>76</v>
      </c>
      <c r="C51" s="11">
        <v>62</v>
      </c>
      <c r="D51" s="11">
        <v>85</v>
      </c>
      <c r="E51" s="11">
        <v>63</v>
      </c>
      <c r="F51" s="11">
        <v>95</v>
      </c>
      <c r="G51" s="29">
        <f t="shared" si="15"/>
        <v>2</v>
      </c>
      <c r="H51" s="10">
        <f t="shared" si="16"/>
        <v>2</v>
      </c>
      <c r="I51" s="17">
        <f t="shared" si="17"/>
        <v>381</v>
      </c>
      <c r="J51" s="21">
        <f t="shared" si="18"/>
        <v>381</v>
      </c>
    </row>
    <row r="52" spans="1:10" x14ac:dyDescent="0.2">
      <c r="A52" s="13" t="s">
        <v>155</v>
      </c>
      <c r="B52" s="11"/>
      <c r="C52" s="11"/>
      <c r="D52" s="11"/>
      <c r="E52" s="11"/>
      <c r="F52" s="11"/>
      <c r="G52" s="29">
        <f t="shared" si="15"/>
        <v>0</v>
      </c>
      <c r="H52" s="10">
        <f t="shared" si="16"/>
        <v>0</v>
      </c>
      <c r="I52" s="17">
        <f t="shared" si="17"/>
        <v>0</v>
      </c>
      <c r="J52" s="21">
        <f t="shared" si="18"/>
        <v>0</v>
      </c>
    </row>
    <row r="53" spans="1:10" x14ac:dyDescent="0.2">
      <c r="A53" s="13" t="s">
        <v>82</v>
      </c>
      <c r="B53" s="11"/>
      <c r="C53" s="11"/>
      <c r="D53" s="11"/>
      <c r="E53" s="11"/>
      <c r="F53" s="11"/>
      <c r="G53" s="29">
        <f t="shared" si="15"/>
        <v>0</v>
      </c>
      <c r="H53" s="10">
        <f t="shared" si="16"/>
        <v>0</v>
      </c>
      <c r="I53" s="17">
        <f t="shared" si="17"/>
        <v>0</v>
      </c>
      <c r="J53" s="21">
        <f t="shared" si="18"/>
        <v>0</v>
      </c>
    </row>
    <row r="54" spans="1:10" x14ac:dyDescent="0.2">
      <c r="A54" s="13" t="s">
        <v>30</v>
      </c>
      <c r="B54" s="11"/>
      <c r="C54" s="11"/>
      <c r="D54" s="11"/>
      <c r="E54" s="11"/>
      <c r="F54" s="11"/>
      <c r="G54" s="29">
        <f t="shared" si="0"/>
        <v>0</v>
      </c>
      <c r="H54" s="10">
        <f t="shared" si="2"/>
        <v>0</v>
      </c>
      <c r="I54" s="17">
        <f t="shared" si="10"/>
        <v>0</v>
      </c>
      <c r="J54" s="21">
        <f t="shared" si="3"/>
        <v>0</v>
      </c>
    </row>
    <row r="55" spans="1:10" x14ac:dyDescent="0.2">
      <c r="A55" s="13" t="s">
        <v>77</v>
      </c>
      <c r="B55" s="11"/>
      <c r="C55" s="11"/>
      <c r="D55" s="11"/>
      <c r="E55" s="11"/>
      <c r="F55" s="11"/>
      <c r="G55" s="29">
        <f t="shared" si="0"/>
        <v>0</v>
      </c>
      <c r="H55" s="10">
        <f t="shared" si="2"/>
        <v>0</v>
      </c>
      <c r="I55" s="17">
        <f t="shared" si="10"/>
        <v>0</v>
      </c>
      <c r="J55" s="21">
        <f t="shared" si="3"/>
        <v>0</v>
      </c>
    </row>
    <row r="56" spans="1:10" x14ac:dyDescent="0.2">
      <c r="A56" s="13" t="s">
        <v>14</v>
      </c>
      <c r="B56" s="11"/>
      <c r="C56" s="11"/>
      <c r="D56" s="11"/>
      <c r="E56" s="11"/>
      <c r="F56" s="11"/>
      <c r="G56" s="29">
        <f t="shared" si="0"/>
        <v>0</v>
      </c>
      <c r="H56" s="10">
        <f t="shared" si="2"/>
        <v>0</v>
      </c>
      <c r="I56" s="17">
        <f t="shared" si="10"/>
        <v>0</v>
      </c>
      <c r="J56" s="21">
        <f t="shared" si="3"/>
        <v>0</v>
      </c>
    </row>
    <row r="57" spans="1:10" x14ac:dyDescent="0.2">
      <c r="A57" s="13" t="s">
        <v>94</v>
      </c>
      <c r="B57" s="11"/>
      <c r="C57" s="11">
        <v>50</v>
      </c>
      <c r="D57" s="11"/>
      <c r="E57" s="11"/>
      <c r="F57" s="11">
        <v>92</v>
      </c>
      <c r="G57" s="29">
        <f t="shared" si="0"/>
        <v>1</v>
      </c>
      <c r="H57" s="10">
        <f t="shared" si="2"/>
        <v>1</v>
      </c>
      <c r="I57" s="17">
        <f t="shared" si="10"/>
        <v>142</v>
      </c>
      <c r="J57" s="21">
        <f t="shared" si="3"/>
        <v>142</v>
      </c>
    </row>
    <row r="58" spans="1:10" x14ac:dyDescent="0.2">
      <c r="A58" s="13" t="s">
        <v>15</v>
      </c>
      <c r="B58" s="11">
        <v>76</v>
      </c>
      <c r="C58" s="11">
        <v>62</v>
      </c>
      <c r="D58" s="11"/>
      <c r="E58" s="11">
        <v>63</v>
      </c>
      <c r="F58" s="11">
        <v>92</v>
      </c>
      <c r="G58" s="29">
        <f t="shared" si="0"/>
        <v>2</v>
      </c>
      <c r="H58" s="10">
        <f t="shared" si="2"/>
        <v>2</v>
      </c>
      <c r="I58" s="17">
        <f t="shared" si="10"/>
        <v>293</v>
      </c>
      <c r="J58" s="21">
        <f t="shared" si="3"/>
        <v>293</v>
      </c>
    </row>
    <row r="59" spans="1:10" x14ac:dyDescent="0.2">
      <c r="A59" s="13" t="s">
        <v>64</v>
      </c>
      <c r="B59" s="11">
        <v>47</v>
      </c>
      <c r="C59" s="11">
        <v>49</v>
      </c>
      <c r="D59" s="11">
        <v>49</v>
      </c>
      <c r="E59" s="11">
        <v>53</v>
      </c>
      <c r="F59" s="11">
        <v>41</v>
      </c>
      <c r="G59" s="29">
        <f t="shared" si="0"/>
        <v>2</v>
      </c>
      <c r="H59" s="10">
        <f t="shared" si="2"/>
        <v>2</v>
      </c>
      <c r="I59" s="17">
        <f t="shared" si="10"/>
        <v>239</v>
      </c>
      <c r="J59" s="21">
        <f t="shared" si="3"/>
        <v>239</v>
      </c>
    </row>
    <row r="60" spans="1:10" x14ac:dyDescent="0.2">
      <c r="A60" s="13" t="s">
        <v>16</v>
      </c>
      <c r="B60" s="11"/>
      <c r="C60" s="11"/>
      <c r="D60" s="11"/>
      <c r="E60" s="11"/>
      <c r="F60" s="11"/>
      <c r="G60" s="29">
        <f t="shared" si="0"/>
        <v>0</v>
      </c>
      <c r="H60" s="10">
        <f t="shared" si="2"/>
        <v>0</v>
      </c>
      <c r="I60" s="17">
        <f t="shared" si="10"/>
        <v>0</v>
      </c>
      <c r="J60" s="21">
        <f t="shared" si="3"/>
        <v>0</v>
      </c>
    </row>
    <row r="61" spans="1:10" x14ac:dyDescent="0.2">
      <c r="A61" s="13" t="s">
        <v>17</v>
      </c>
      <c r="B61" s="11"/>
      <c r="C61" s="11"/>
      <c r="D61" s="11"/>
      <c r="E61" s="11"/>
      <c r="F61" s="11"/>
      <c r="G61" s="29">
        <f t="shared" si="0"/>
        <v>0</v>
      </c>
      <c r="H61" s="10">
        <f t="shared" si="2"/>
        <v>0</v>
      </c>
      <c r="I61" s="17">
        <f t="shared" si="10"/>
        <v>0</v>
      </c>
      <c r="J61" s="21">
        <f t="shared" si="3"/>
        <v>0</v>
      </c>
    </row>
    <row r="62" spans="1:10" x14ac:dyDescent="0.2">
      <c r="A62" s="13" t="s">
        <v>59</v>
      </c>
      <c r="B62" s="11"/>
      <c r="C62" s="11">
        <v>62</v>
      </c>
      <c r="D62" s="11"/>
      <c r="E62" s="11">
        <v>63</v>
      </c>
      <c r="F62" s="11">
        <v>92</v>
      </c>
      <c r="G62" s="29">
        <f t="shared" si="0"/>
        <v>2</v>
      </c>
      <c r="H62" s="10">
        <f t="shared" si="2"/>
        <v>2</v>
      </c>
      <c r="I62" s="17">
        <f t="shared" si="10"/>
        <v>217</v>
      </c>
      <c r="J62" s="21">
        <f t="shared" si="3"/>
        <v>217</v>
      </c>
    </row>
    <row r="63" spans="1:10" x14ac:dyDescent="0.2">
      <c r="A63" s="13" t="s">
        <v>29</v>
      </c>
      <c r="B63" s="11"/>
      <c r="C63" s="11"/>
      <c r="D63" s="11"/>
      <c r="E63" s="11"/>
      <c r="F63" s="11"/>
      <c r="G63" s="29">
        <f t="shared" si="0"/>
        <v>0</v>
      </c>
      <c r="H63" s="10">
        <f t="shared" si="2"/>
        <v>0</v>
      </c>
      <c r="I63" s="17">
        <f t="shared" si="10"/>
        <v>0</v>
      </c>
      <c r="J63" s="21">
        <f t="shared" si="3"/>
        <v>0</v>
      </c>
    </row>
    <row r="64" spans="1:10" x14ac:dyDescent="0.2">
      <c r="A64" s="13" t="s">
        <v>101</v>
      </c>
      <c r="B64" s="11"/>
      <c r="C64" s="11"/>
      <c r="D64" s="11"/>
      <c r="E64" s="11"/>
      <c r="F64" s="11"/>
      <c r="G64" s="29">
        <f t="shared" si="0"/>
        <v>0</v>
      </c>
      <c r="H64" s="10">
        <f t="shared" si="2"/>
        <v>0</v>
      </c>
      <c r="I64" s="17">
        <f t="shared" si="10"/>
        <v>0</v>
      </c>
      <c r="J64" s="21">
        <f t="shared" si="3"/>
        <v>0</v>
      </c>
    </row>
    <row r="65" spans="1:10" x14ac:dyDescent="0.2">
      <c r="A65" s="13" t="s">
        <v>83</v>
      </c>
      <c r="B65" s="11"/>
      <c r="C65" s="11"/>
      <c r="D65" s="11"/>
      <c r="E65" s="11"/>
      <c r="F65" s="11"/>
      <c r="G65" s="29">
        <f t="shared" si="0"/>
        <v>0</v>
      </c>
      <c r="H65" s="10">
        <f t="shared" si="2"/>
        <v>0</v>
      </c>
      <c r="I65" s="17">
        <f t="shared" si="10"/>
        <v>0</v>
      </c>
      <c r="J65" s="21">
        <f t="shared" si="3"/>
        <v>0</v>
      </c>
    </row>
    <row r="66" spans="1:10" x14ac:dyDescent="0.2">
      <c r="A66" s="13" t="s">
        <v>84</v>
      </c>
      <c r="B66" s="11">
        <v>64</v>
      </c>
      <c r="C66" s="11">
        <v>50</v>
      </c>
      <c r="D66" s="11"/>
      <c r="E66" s="11">
        <v>53</v>
      </c>
      <c r="F66" s="11">
        <v>92</v>
      </c>
      <c r="G66" s="29">
        <f t="shared" si="0"/>
        <v>2</v>
      </c>
      <c r="H66" s="10">
        <f t="shared" si="2"/>
        <v>2</v>
      </c>
      <c r="I66" s="17">
        <f t="shared" si="10"/>
        <v>259</v>
      </c>
      <c r="J66" s="21">
        <f t="shared" si="3"/>
        <v>259</v>
      </c>
    </row>
    <row r="67" spans="1:10" x14ac:dyDescent="0.2">
      <c r="A67" s="13" t="s">
        <v>153</v>
      </c>
      <c r="B67" s="11"/>
      <c r="C67" s="11"/>
      <c r="D67" s="11"/>
      <c r="E67" s="11">
        <v>63</v>
      </c>
      <c r="F67" s="11"/>
      <c r="G67" s="29">
        <f t="shared" ref="G67" si="19">COUNT(C67,E67)</f>
        <v>1</v>
      </c>
      <c r="H67" s="10">
        <f>SUM(G67)</f>
        <v>1</v>
      </c>
      <c r="I67" s="17">
        <f t="shared" ref="I67" si="20">SUM(B67:F67)</f>
        <v>63</v>
      </c>
      <c r="J67" s="21">
        <f>SUM(I67)</f>
        <v>63</v>
      </c>
    </row>
    <row r="68" spans="1:10" x14ac:dyDescent="0.2">
      <c r="A68" s="13" t="s">
        <v>127</v>
      </c>
      <c r="B68" s="11"/>
      <c r="C68" s="11"/>
      <c r="D68" s="11"/>
      <c r="E68" s="11"/>
      <c r="F68" s="11"/>
      <c r="G68" s="29">
        <f t="shared" si="0"/>
        <v>0</v>
      </c>
      <c r="H68" s="10">
        <f>SUM(G68)</f>
        <v>0</v>
      </c>
      <c r="I68" s="17">
        <f t="shared" si="10"/>
        <v>0</v>
      </c>
      <c r="J68" s="21">
        <f>SUM(I68)</f>
        <v>0</v>
      </c>
    </row>
    <row r="69" spans="1:10" x14ac:dyDescent="0.2">
      <c r="A69" s="13" t="s">
        <v>68</v>
      </c>
      <c r="B69" s="11">
        <v>59</v>
      </c>
      <c r="C69" s="11"/>
      <c r="D69" s="11"/>
      <c r="E69" s="11">
        <v>53</v>
      </c>
      <c r="F69" s="11">
        <v>60</v>
      </c>
      <c r="G69" s="29">
        <f t="shared" ref="G69:G112" si="21">COUNT(C69,E69)</f>
        <v>1</v>
      </c>
      <c r="H69" s="10">
        <f t="shared" ref="H69:H112" si="22">SUM(G69)</f>
        <v>1</v>
      </c>
      <c r="I69" s="17">
        <f t="shared" si="10"/>
        <v>172</v>
      </c>
      <c r="J69" s="21">
        <f t="shared" ref="J69:J112" si="23">SUM(I69)</f>
        <v>172</v>
      </c>
    </row>
    <row r="70" spans="1:10" x14ac:dyDescent="0.2">
      <c r="A70" s="13" t="s">
        <v>62</v>
      </c>
      <c r="B70" s="11">
        <v>59</v>
      </c>
      <c r="C70" s="11">
        <v>50</v>
      </c>
      <c r="D70" s="11"/>
      <c r="E70" s="11">
        <v>53</v>
      </c>
      <c r="F70" s="11">
        <v>60</v>
      </c>
      <c r="G70" s="29">
        <f t="shared" si="21"/>
        <v>2</v>
      </c>
      <c r="H70" s="10">
        <f t="shared" si="22"/>
        <v>2</v>
      </c>
      <c r="I70" s="17">
        <f t="shared" ref="I70:I101" si="24">SUM(B70:F70)</f>
        <v>222</v>
      </c>
      <c r="J70" s="21">
        <f t="shared" si="23"/>
        <v>222</v>
      </c>
    </row>
    <row r="71" spans="1:10" x14ac:dyDescent="0.2">
      <c r="A71" s="13" t="s">
        <v>85</v>
      </c>
      <c r="B71" s="11"/>
      <c r="C71" s="11"/>
      <c r="D71" s="11"/>
      <c r="E71" s="11"/>
      <c r="F71" s="11"/>
      <c r="G71" s="29">
        <f t="shared" si="21"/>
        <v>0</v>
      </c>
      <c r="H71" s="10">
        <f t="shared" si="22"/>
        <v>0</v>
      </c>
      <c r="I71" s="17">
        <f t="shared" si="24"/>
        <v>0</v>
      </c>
      <c r="J71" s="21">
        <f t="shared" si="23"/>
        <v>0</v>
      </c>
    </row>
    <row r="72" spans="1:10" x14ac:dyDescent="0.2">
      <c r="A72" s="13" t="s">
        <v>18</v>
      </c>
      <c r="B72" s="11"/>
      <c r="C72" s="11"/>
      <c r="D72" s="11"/>
      <c r="E72" s="11"/>
      <c r="F72" s="11"/>
      <c r="G72" s="29">
        <f t="shared" si="21"/>
        <v>0</v>
      </c>
      <c r="H72" s="10">
        <f t="shared" si="22"/>
        <v>0</v>
      </c>
      <c r="I72" s="17">
        <f t="shared" si="24"/>
        <v>0</v>
      </c>
      <c r="J72" s="21">
        <f t="shared" si="23"/>
        <v>0</v>
      </c>
    </row>
    <row r="73" spans="1:10" x14ac:dyDescent="0.2">
      <c r="A73" s="13" t="s">
        <v>60</v>
      </c>
      <c r="B73" s="11"/>
      <c r="C73" s="11"/>
      <c r="D73" s="11"/>
      <c r="E73" s="11"/>
      <c r="F73" s="11"/>
      <c r="G73" s="29">
        <f t="shared" si="21"/>
        <v>0</v>
      </c>
      <c r="H73" s="10">
        <f t="shared" si="22"/>
        <v>0</v>
      </c>
      <c r="I73" s="17">
        <f t="shared" si="24"/>
        <v>0</v>
      </c>
      <c r="J73" s="21">
        <f t="shared" si="23"/>
        <v>0</v>
      </c>
    </row>
    <row r="74" spans="1:10" x14ac:dyDescent="0.2">
      <c r="A74" s="13" t="s">
        <v>74</v>
      </c>
      <c r="B74" s="11"/>
      <c r="C74" s="11"/>
      <c r="D74" s="11"/>
      <c r="E74" s="11"/>
      <c r="F74" s="11"/>
      <c r="G74" s="29">
        <f t="shared" si="21"/>
        <v>0</v>
      </c>
      <c r="H74" s="10">
        <f t="shared" si="22"/>
        <v>0</v>
      </c>
      <c r="I74" s="17">
        <f t="shared" si="24"/>
        <v>0</v>
      </c>
      <c r="J74" s="21">
        <f t="shared" si="23"/>
        <v>0</v>
      </c>
    </row>
    <row r="75" spans="1:10" x14ac:dyDescent="0.2">
      <c r="A75" s="13" t="s">
        <v>88</v>
      </c>
      <c r="B75" s="11"/>
      <c r="C75" s="11"/>
      <c r="D75" s="11"/>
      <c r="E75" s="11"/>
      <c r="F75" s="11"/>
      <c r="G75" s="29">
        <f t="shared" si="21"/>
        <v>0</v>
      </c>
      <c r="H75" s="10">
        <f t="shared" si="22"/>
        <v>0</v>
      </c>
      <c r="I75" s="17">
        <f t="shared" si="24"/>
        <v>0</v>
      </c>
      <c r="J75" s="21">
        <f t="shared" si="23"/>
        <v>0</v>
      </c>
    </row>
    <row r="76" spans="1:10" x14ac:dyDescent="0.2">
      <c r="A76" s="13" t="s">
        <v>19</v>
      </c>
      <c r="B76" s="11"/>
      <c r="C76" s="11"/>
      <c r="D76" s="11"/>
      <c r="E76" s="11"/>
      <c r="F76" s="11"/>
      <c r="G76" s="29">
        <f t="shared" si="21"/>
        <v>0</v>
      </c>
      <c r="H76" s="10">
        <f t="shared" si="22"/>
        <v>0</v>
      </c>
      <c r="I76" s="17">
        <f t="shared" si="24"/>
        <v>0</v>
      </c>
      <c r="J76" s="21">
        <f t="shared" si="23"/>
        <v>0</v>
      </c>
    </row>
    <row r="77" spans="1:10" x14ac:dyDescent="0.2">
      <c r="A77" s="13" t="s">
        <v>52</v>
      </c>
      <c r="B77" s="11"/>
      <c r="C77" s="11"/>
      <c r="D77" s="11"/>
      <c r="E77" s="11"/>
      <c r="F77" s="11"/>
      <c r="G77" s="29">
        <f t="shared" si="21"/>
        <v>0</v>
      </c>
      <c r="H77" s="10">
        <f t="shared" si="22"/>
        <v>0</v>
      </c>
      <c r="I77" s="17">
        <f t="shared" si="24"/>
        <v>0</v>
      </c>
      <c r="J77" s="21">
        <f t="shared" si="23"/>
        <v>0</v>
      </c>
    </row>
    <row r="78" spans="1:10" x14ac:dyDescent="0.2">
      <c r="A78" s="13" t="s">
        <v>57</v>
      </c>
      <c r="B78" s="11">
        <v>76</v>
      </c>
      <c r="C78" s="11">
        <v>62</v>
      </c>
      <c r="D78" s="11">
        <v>85</v>
      </c>
      <c r="E78" s="11">
        <v>63</v>
      </c>
      <c r="F78" s="11">
        <v>95</v>
      </c>
      <c r="G78" s="29">
        <f t="shared" si="21"/>
        <v>2</v>
      </c>
      <c r="H78" s="10">
        <f t="shared" si="22"/>
        <v>2</v>
      </c>
      <c r="I78" s="17">
        <f t="shared" si="24"/>
        <v>381</v>
      </c>
      <c r="J78" s="21">
        <f t="shared" si="23"/>
        <v>381</v>
      </c>
    </row>
    <row r="79" spans="1:10" x14ac:dyDescent="0.2">
      <c r="A79" s="13" t="s">
        <v>102</v>
      </c>
      <c r="B79" s="11">
        <v>47</v>
      </c>
      <c r="C79" s="11">
        <v>49</v>
      </c>
      <c r="D79" s="11"/>
      <c r="E79" s="11">
        <v>53</v>
      </c>
      <c r="F79" s="11">
        <v>57</v>
      </c>
      <c r="G79" s="29">
        <f t="shared" si="21"/>
        <v>2</v>
      </c>
      <c r="H79" s="10">
        <f t="shared" si="22"/>
        <v>2</v>
      </c>
      <c r="I79" s="17">
        <f t="shared" si="24"/>
        <v>206</v>
      </c>
      <c r="J79" s="21">
        <f t="shared" si="23"/>
        <v>206</v>
      </c>
    </row>
    <row r="80" spans="1:10" x14ac:dyDescent="0.2">
      <c r="A80" s="13" t="s">
        <v>20</v>
      </c>
      <c r="B80" s="11"/>
      <c r="C80" s="11"/>
      <c r="D80" s="11">
        <v>85</v>
      </c>
      <c r="E80" s="11">
        <v>63</v>
      </c>
      <c r="F80" s="11">
        <v>92</v>
      </c>
      <c r="G80" s="29">
        <f t="shared" si="21"/>
        <v>1</v>
      </c>
      <c r="H80" s="10">
        <f t="shared" si="22"/>
        <v>1</v>
      </c>
      <c r="I80" s="17">
        <f t="shared" si="24"/>
        <v>240</v>
      </c>
      <c r="J80" s="21">
        <f t="shared" si="23"/>
        <v>240</v>
      </c>
    </row>
    <row r="81" spans="1:10" x14ac:dyDescent="0.2">
      <c r="A81" s="13" t="s">
        <v>56</v>
      </c>
      <c r="B81" s="11"/>
      <c r="C81" s="11">
        <v>49</v>
      </c>
      <c r="D81" s="11"/>
      <c r="E81" s="11"/>
      <c r="F81" s="11"/>
      <c r="G81" s="29">
        <f t="shared" si="21"/>
        <v>1</v>
      </c>
      <c r="H81" s="10">
        <f t="shared" si="22"/>
        <v>1</v>
      </c>
      <c r="I81" s="17">
        <f t="shared" si="24"/>
        <v>49</v>
      </c>
      <c r="J81" s="21">
        <f t="shared" si="23"/>
        <v>49</v>
      </c>
    </row>
    <row r="82" spans="1:10" x14ac:dyDescent="0.2">
      <c r="A82" s="13" t="s">
        <v>21</v>
      </c>
      <c r="B82" s="11"/>
      <c r="C82" s="11"/>
      <c r="D82" s="11"/>
      <c r="E82" s="11"/>
      <c r="F82" s="11"/>
      <c r="G82" s="29">
        <f t="shared" si="21"/>
        <v>0</v>
      </c>
      <c r="H82" s="10">
        <f t="shared" si="22"/>
        <v>0</v>
      </c>
      <c r="I82" s="17">
        <f t="shared" si="24"/>
        <v>0</v>
      </c>
      <c r="J82" s="21">
        <f t="shared" si="23"/>
        <v>0</v>
      </c>
    </row>
    <row r="83" spans="1:10" x14ac:dyDescent="0.2">
      <c r="A83" s="13" t="s">
        <v>65</v>
      </c>
      <c r="B83" s="11">
        <v>76</v>
      </c>
      <c r="C83" s="11"/>
      <c r="D83" s="11"/>
      <c r="E83" s="11">
        <v>63</v>
      </c>
      <c r="F83" s="11">
        <v>95</v>
      </c>
      <c r="G83" s="29">
        <f t="shared" si="21"/>
        <v>1</v>
      </c>
      <c r="H83" s="10">
        <f t="shared" si="22"/>
        <v>1</v>
      </c>
      <c r="I83" s="17">
        <f t="shared" si="24"/>
        <v>234</v>
      </c>
      <c r="J83" s="21">
        <f t="shared" si="23"/>
        <v>234</v>
      </c>
    </row>
    <row r="84" spans="1:10" x14ac:dyDescent="0.2">
      <c r="A84" s="13" t="s">
        <v>124</v>
      </c>
      <c r="B84" s="11">
        <v>76</v>
      </c>
      <c r="C84" s="11">
        <v>62</v>
      </c>
      <c r="D84" s="11"/>
      <c r="E84" s="11">
        <v>63</v>
      </c>
      <c r="F84" s="11">
        <v>95</v>
      </c>
      <c r="G84" s="29">
        <f t="shared" si="21"/>
        <v>2</v>
      </c>
      <c r="H84" s="10">
        <f>SUM(G84)</f>
        <v>2</v>
      </c>
      <c r="I84" s="17">
        <f t="shared" si="24"/>
        <v>296</v>
      </c>
      <c r="J84" s="21">
        <f>SUM(I84)</f>
        <v>296</v>
      </c>
    </row>
    <row r="85" spans="1:10" x14ac:dyDescent="0.2">
      <c r="A85" s="13" t="s">
        <v>66</v>
      </c>
      <c r="B85" s="11"/>
      <c r="C85" s="11"/>
      <c r="D85" s="11"/>
      <c r="E85" s="11"/>
      <c r="F85" s="11"/>
      <c r="G85" s="29">
        <f t="shared" si="21"/>
        <v>0</v>
      </c>
      <c r="H85" s="10">
        <f t="shared" si="22"/>
        <v>0</v>
      </c>
      <c r="I85" s="17">
        <f t="shared" si="24"/>
        <v>0</v>
      </c>
      <c r="J85" s="21">
        <f t="shared" si="23"/>
        <v>0</v>
      </c>
    </row>
    <row r="86" spans="1:10" x14ac:dyDescent="0.2">
      <c r="A86" s="13" t="s">
        <v>22</v>
      </c>
      <c r="B86" s="11"/>
      <c r="C86" s="11"/>
      <c r="D86" s="11"/>
      <c r="E86" s="11"/>
      <c r="F86" s="11"/>
      <c r="G86" s="29">
        <f t="shared" si="21"/>
        <v>0</v>
      </c>
      <c r="H86" s="10">
        <f t="shared" si="22"/>
        <v>0</v>
      </c>
      <c r="I86" s="17">
        <f t="shared" si="24"/>
        <v>0</v>
      </c>
      <c r="J86" s="21">
        <f t="shared" si="23"/>
        <v>0</v>
      </c>
    </row>
    <row r="87" spans="1:10" x14ac:dyDescent="0.2">
      <c r="A87" s="13" t="s">
        <v>97</v>
      </c>
      <c r="B87" s="11">
        <v>76</v>
      </c>
      <c r="C87" s="11">
        <v>62</v>
      </c>
      <c r="D87" s="11">
        <v>85</v>
      </c>
      <c r="E87" s="11">
        <v>63</v>
      </c>
      <c r="F87" s="11">
        <v>92</v>
      </c>
      <c r="G87" s="29">
        <f t="shared" si="21"/>
        <v>2</v>
      </c>
      <c r="H87" s="10">
        <f t="shared" si="22"/>
        <v>2</v>
      </c>
      <c r="I87" s="17">
        <f t="shared" si="24"/>
        <v>378</v>
      </c>
      <c r="J87" s="21">
        <f t="shared" si="23"/>
        <v>378</v>
      </c>
    </row>
    <row r="88" spans="1:10" x14ac:dyDescent="0.2">
      <c r="A88" s="13" t="s">
        <v>23</v>
      </c>
      <c r="B88" s="11">
        <v>76</v>
      </c>
      <c r="C88" s="11">
        <v>62</v>
      </c>
      <c r="D88" s="11"/>
      <c r="E88" s="11">
        <v>63</v>
      </c>
      <c r="F88" s="11">
        <v>92</v>
      </c>
      <c r="G88" s="29">
        <f t="shared" si="21"/>
        <v>2</v>
      </c>
      <c r="H88" s="10">
        <f t="shared" si="22"/>
        <v>2</v>
      </c>
      <c r="I88" s="17">
        <f t="shared" si="24"/>
        <v>293</v>
      </c>
      <c r="J88" s="21">
        <f t="shared" si="23"/>
        <v>293</v>
      </c>
    </row>
    <row r="89" spans="1:10" x14ac:dyDescent="0.2">
      <c r="A89" s="13" t="s">
        <v>24</v>
      </c>
      <c r="B89" s="11"/>
      <c r="C89" s="11">
        <v>62</v>
      </c>
      <c r="D89" s="11"/>
      <c r="E89" s="11"/>
      <c r="F89" s="11"/>
      <c r="G89" s="29">
        <f t="shared" si="21"/>
        <v>1</v>
      </c>
      <c r="H89" s="10">
        <f t="shared" si="22"/>
        <v>1</v>
      </c>
      <c r="I89" s="17">
        <f t="shared" si="24"/>
        <v>62</v>
      </c>
      <c r="J89" s="21">
        <f t="shared" si="23"/>
        <v>62</v>
      </c>
    </row>
    <row r="90" spans="1:10" x14ac:dyDescent="0.2">
      <c r="A90" s="13" t="s">
        <v>142</v>
      </c>
      <c r="B90" s="11">
        <v>76</v>
      </c>
      <c r="C90" s="11"/>
      <c r="D90" s="11"/>
      <c r="E90" s="11">
        <v>63</v>
      </c>
      <c r="F90" s="11"/>
      <c r="G90" s="29">
        <f t="shared" ref="G90" si="25">COUNT(C90,E90)</f>
        <v>1</v>
      </c>
      <c r="H90" s="10">
        <f t="shared" ref="H90" si="26">SUM(G90)</f>
        <v>1</v>
      </c>
      <c r="I90" s="17">
        <f t="shared" si="24"/>
        <v>139</v>
      </c>
      <c r="J90" s="21">
        <f t="shared" ref="J90" si="27">SUM(I90)</f>
        <v>139</v>
      </c>
    </row>
    <row r="91" spans="1:10" x14ac:dyDescent="0.2">
      <c r="A91" s="13" t="s">
        <v>159</v>
      </c>
      <c r="B91" s="11"/>
      <c r="C91" s="11"/>
      <c r="D91" s="11"/>
      <c r="E91" s="11"/>
      <c r="F91" s="11"/>
      <c r="G91" s="29"/>
      <c r="H91" s="10"/>
      <c r="I91" s="17"/>
      <c r="J91" s="21"/>
    </row>
    <row r="92" spans="1:10" x14ac:dyDescent="0.2">
      <c r="A92" s="13" t="s">
        <v>70</v>
      </c>
      <c r="B92" s="11"/>
      <c r="C92" s="11"/>
      <c r="D92" s="11"/>
      <c r="E92" s="11"/>
      <c r="F92" s="11"/>
      <c r="G92" s="29">
        <f t="shared" si="21"/>
        <v>0</v>
      </c>
      <c r="H92" s="10">
        <f t="shared" si="22"/>
        <v>0</v>
      </c>
      <c r="I92" s="17">
        <f t="shared" si="24"/>
        <v>0</v>
      </c>
      <c r="J92" s="21">
        <f t="shared" si="23"/>
        <v>0</v>
      </c>
    </row>
    <row r="93" spans="1:10" x14ac:dyDescent="0.2">
      <c r="A93" s="13" t="s">
        <v>25</v>
      </c>
      <c r="B93" s="11">
        <v>64</v>
      </c>
      <c r="C93" s="11">
        <v>50</v>
      </c>
      <c r="D93" s="11"/>
      <c r="E93" s="11">
        <v>63</v>
      </c>
      <c r="F93" s="11">
        <v>92</v>
      </c>
      <c r="G93" s="29">
        <f t="shared" si="21"/>
        <v>2</v>
      </c>
      <c r="H93" s="10">
        <f t="shared" si="22"/>
        <v>2</v>
      </c>
      <c r="I93" s="17">
        <f t="shared" si="24"/>
        <v>269</v>
      </c>
      <c r="J93" s="21">
        <f t="shared" si="23"/>
        <v>269</v>
      </c>
    </row>
    <row r="94" spans="1:10" x14ac:dyDescent="0.2">
      <c r="A94" s="13" t="s">
        <v>91</v>
      </c>
      <c r="B94" s="11">
        <v>64</v>
      </c>
      <c r="C94" s="11">
        <v>50</v>
      </c>
      <c r="D94" s="11"/>
      <c r="E94" s="11">
        <v>63</v>
      </c>
      <c r="F94" s="11"/>
      <c r="G94" s="29">
        <f t="shared" si="21"/>
        <v>2</v>
      </c>
      <c r="H94" s="10">
        <f t="shared" si="22"/>
        <v>2</v>
      </c>
      <c r="I94" s="17">
        <f t="shared" si="24"/>
        <v>177</v>
      </c>
      <c r="J94" s="21">
        <f t="shared" si="23"/>
        <v>177</v>
      </c>
    </row>
    <row r="95" spans="1:10" x14ac:dyDescent="0.2">
      <c r="A95" s="13" t="s">
        <v>26</v>
      </c>
      <c r="B95" s="11">
        <v>59</v>
      </c>
      <c r="C95" s="11">
        <v>49</v>
      </c>
      <c r="D95" s="11"/>
      <c r="E95" s="11">
        <v>53</v>
      </c>
      <c r="F95" s="11">
        <v>57</v>
      </c>
      <c r="G95" s="29">
        <f t="shared" si="21"/>
        <v>2</v>
      </c>
      <c r="H95" s="10">
        <f t="shared" si="22"/>
        <v>2</v>
      </c>
      <c r="I95" s="17">
        <f t="shared" si="24"/>
        <v>218</v>
      </c>
      <c r="J95" s="21">
        <f t="shared" si="23"/>
        <v>218</v>
      </c>
    </row>
    <row r="96" spans="1:10" x14ac:dyDescent="0.2">
      <c r="A96" s="13" t="s">
        <v>78</v>
      </c>
      <c r="B96" s="11"/>
      <c r="C96" s="11"/>
      <c r="D96" s="11"/>
      <c r="E96" s="11"/>
      <c r="F96" s="11"/>
      <c r="G96" s="29">
        <f t="shared" si="21"/>
        <v>0</v>
      </c>
      <c r="H96" s="10">
        <f t="shared" si="22"/>
        <v>0</v>
      </c>
      <c r="I96" s="17">
        <f t="shared" si="24"/>
        <v>0</v>
      </c>
      <c r="J96" s="21">
        <f t="shared" si="23"/>
        <v>0</v>
      </c>
    </row>
    <row r="97" spans="1:10" x14ac:dyDescent="0.2">
      <c r="A97" s="13" t="s">
        <v>32</v>
      </c>
      <c r="B97" s="11"/>
      <c r="C97" s="11"/>
      <c r="D97" s="11"/>
      <c r="E97" s="11"/>
      <c r="F97" s="11"/>
      <c r="G97" s="29">
        <f t="shared" si="21"/>
        <v>0</v>
      </c>
      <c r="H97" s="10">
        <f t="shared" si="22"/>
        <v>0</v>
      </c>
      <c r="I97" s="17">
        <f t="shared" si="24"/>
        <v>0</v>
      </c>
      <c r="J97" s="21">
        <f t="shared" si="23"/>
        <v>0</v>
      </c>
    </row>
    <row r="98" spans="1:10" x14ac:dyDescent="0.2">
      <c r="A98" s="13" t="s">
        <v>51</v>
      </c>
      <c r="B98" s="11">
        <v>64</v>
      </c>
      <c r="C98" s="11">
        <v>50</v>
      </c>
      <c r="D98" s="11">
        <v>85</v>
      </c>
      <c r="E98" s="11">
        <v>63</v>
      </c>
      <c r="F98" s="11">
        <v>92</v>
      </c>
      <c r="G98" s="29">
        <f t="shared" si="21"/>
        <v>2</v>
      </c>
      <c r="H98" s="10">
        <f t="shared" si="22"/>
        <v>2</v>
      </c>
      <c r="I98" s="17">
        <f t="shared" si="24"/>
        <v>354</v>
      </c>
      <c r="J98" s="21">
        <f t="shared" si="23"/>
        <v>354</v>
      </c>
    </row>
    <row r="99" spans="1:10" x14ac:dyDescent="0.2">
      <c r="A99" s="13" t="s">
        <v>72</v>
      </c>
      <c r="B99" s="11"/>
      <c r="C99" s="11"/>
      <c r="D99" s="11"/>
      <c r="E99" s="11"/>
      <c r="F99" s="11"/>
      <c r="G99" s="29">
        <f t="shared" si="21"/>
        <v>0</v>
      </c>
      <c r="H99" s="10">
        <f t="shared" si="22"/>
        <v>0</v>
      </c>
      <c r="I99" s="17">
        <f t="shared" si="24"/>
        <v>0</v>
      </c>
      <c r="J99" s="21">
        <f t="shared" si="23"/>
        <v>0</v>
      </c>
    </row>
    <row r="100" spans="1:10" x14ac:dyDescent="0.2">
      <c r="A100" s="13" t="s">
        <v>75</v>
      </c>
      <c r="B100" s="11"/>
      <c r="C100" s="11"/>
      <c r="D100" s="11"/>
      <c r="E100" s="11"/>
      <c r="F100" s="11"/>
      <c r="G100" s="29">
        <f t="shared" si="21"/>
        <v>0</v>
      </c>
      <c r="H100" s="10">
        <f t="shared" si="22"/>
        <v>0</v>
      </c>
      <c r="I100" s="17">
        <f t="shared" si="24"/>
        <v>0</v>
      </c>
      <c r="J100" s="21">
        <f t="shared" si="23"/>
        <v>0</v>
      </c>
    </row>
    <row r="101" spans="1:10" x14ac:dyDescent="0.2">
      <c r="A101" s="13" t="s">
        <v>55</v>
      </c>
      <c r="B101" s="11"/>
      <c r="C101" s="11"/>
      <c r="D101" s="11"/>
      <c r="E101" s="11"/>
      <c r="F101" s="11"/>
      <c r="G101" s="29">
        <f t="shared" si="21"/>
        <v>0</v>
      </c>
      <c r="H101" s="10">
        <f t="shared" si="22"/>
        <v>0</v>
      </c>
      <c r="I101" s="17">
        <f t="shared" si="24"/>
        <v>0</v>
      </c>
      <c r="J101" s="21">
        <f t="shared" si="23"/>
        <v>0</v>
      </c>
    </row>
    <row r="102" spans="1:10" x14ac:dyDescent="0.2">
      <c r="A102" s="13" t="s">
        <v>115</v>
      </c>
      <c r="B102" s="11"/>
      <c r="C102" s="11"/>
      <c r="D102" s="11"/>
      <c r="E102" s="11"/>
      <c r="F102" s="11"/>
      <c r="G102" s="29">
        <f t="shared" si="21"/>
        <v>0</v>
      </c>
      <c r="H102" s="10">
        <f t="shared" si="22"/>
        <v>0</v>
      </c>
      <c r="I102" s="17">
        <f t="shared" ref="I102:I112" si="28">SUM(B102:F102)</f>
        <v>0</v>
      </c>
      <c r="J102" s="21">
        <f t="shared" si="23"/>
        <v>0</v>
      </c>
    </row>
    <row r="103" spans="1:10" x14ac:dyDescent="0.2">
      <c r="A103" s="13" t="s">
        <v>116</v>
      </c>
      <c r="B103" s="11"/>
      <c r="C103" s="11"/>
      <c r="D103" s="11"/>
      <c r="E103" s="11"/>
      <c r="F103" s="11"/>
      <c r="G103" s="29">
        <f t="shared" si="21"/>
        <v>0</v>
      </c>
      <c r="H103" s="10">
        <f t="shared" si="22"/>
        <v>0</v>
      </c>
      <c r="I103" s="17">
        <f t="shared" si="28"/>
        <v>0</v>
      </c>
      <c r="J103" s="21">
        <f t="shared" si="23"/>
        <v>0</v>
      </c>
    </row>
    <row r="104" spans="1:10" x14ac:dyDescent="0.2">
      <c r="A104" s="13" t="s">
        <v>99</v>
      </c>
      <c r="B104" s="11"/>
      <c r="C104" s="11">
        <v>62</v>
      </c>
      <c r="D104" s="11"/>
      <c r="E104" s="11"/>
      <c r="F104" s="11"/>
      <c r="G104" s="29">
        <f t="shared" si="21"/>
        <v>1</v>
      </c>
      <c r="H104" s="10">
        <f>SUM(G104)</f>
        <v>1</v>
      </c>
      <c r="I104" s="17">
        <f t="shared" si="28"/>
        <v>62</v>
      </c>
      <c r="J104" s="21">
        <f>SUM(I104)</f>
        <v>62</v>
      </c>
    </row>
    <row r="105" spans="1:10" x14ac:dyDescent="0.2">
      <c r="A105" s="13" t="s">
        <v>89</v>
      </c>
      <c r="B105" s="11"/>
      <c r="C105" s="11"/>
      <c r="D105" s="11"/>
      <c r="E105" s="11"/>
      <c r="F105" s="11"/>
      <c r="G105" s="29">
        <f t="shared" si="21"/>
        <v>0</v>
      </c>
      <c r="H105" s="10">
        <f>SUM(G105)</f>
        <v>0</v>
      </c>
      <c r="I105" s="17">
        <f t="shared" si="28"/>
        <v>0</v>
      </c>
      <c r="J105" s="21">
        <f>SUM(I105)</f>
        <v>0</v>
      </c>
    </row>
    <row r="106" spans="1:10" x14ac:dyDescent="0.2">
      <c r="A106" s="13" t="s">
        <v>93</v>
      </c>
      <c r="B106" s="11"/>
      <c r="C106" s="11"/>
      <c r="D106" s="11"/>
      <c r="E106" s="11"/>
      <c r="F106" s="11"/>
      <c r="G106" s="29">
        <f t="shared" si="21"/>
        <v>0</v>
      </c>
      <c r="H106" s="10">
        <f>SUM(G106)</f>
        <v>0</v>
      </c>
      <c r="I106" s="17">
        <f t="shared" si="28"/>
        <v>0</v>
      </c>
      <c r="J106" s="21">
        <f>SUM(I106)</f>
        <v>0</v>
      </c>
    </row>
    <row r="107" spans="1:10" x14ac:dyDescent="0.2">
      <c r="A107" s="24" t="s">
        <v>158</v>
      </c>
      <c r="B107" s="11"/>
      <c r="C107" s="11"/>
      <c r="D107" s="11"/>
      <c r="E107" s="11"/>
      <c r="F107" s="11"/>
      <c r="G107" s="29">
        <f t="shared" ref="G107" si="29">COUNT(C107,E107)</f>
        <v>0</v>
      </c>
      <c r="H107" s="10">
        <f>SUM(G107)</f>
        <v>0</v>
      </c>
      <c r="I107" s="17">
        <f t="shared" ref="I107" si="30">SUM(B107:F107)</f>
        <v>0</v>
      </c>
      <c r="J107" s="21">
        <f>SUM(I107)</f>
        <v>0</v>
      </c>
    </row>
    <row r="108" spans="1:10" x14ac:dyDescent="0.2">
      <c r="A108" s="24" t="s">
        <v>117</v>
      </c>
      <c r="B108" s="11">
        <v>59</v>
      </c>
      <c r="C108" s="11"/>
      <c r="D108" s="11"/>
      <c r="E108" s="11"/>
      <c r="F108" s="11"/>
      <c r="G108" s="29">
        <f t="shared" si="21"/>
        <v>0</v>
      </c>
      <c r="H108" s="10">
        <f>SUM(G108)</f>
        <v>0</v>
      </c>
      <c r="I108" s="17">
        <f t="shared" si="28"/>
        <v>59</v>
      </c>
      <c r="J108" s="21">
        <f>SUM(I108)</f>
        <v>59</v>
      </c>
    </row>
    <row r="109" spans="1:10" x14ac:dyDescent="0.2">
      <c r="A109" s="24" t="s">
        <v>122</v>
      </c>
      <c r="B109" s="11">
        <v>64</v>
      </c>
      <c r="C109" s="11">
        <v>50</v>
      </c>
      <c r="D109" s="11">
        <v>49</v>
      </c>
      <c r="E109" s="11"/>
      <c r="F109" s="11">
        <v>60</v>
      </c>
      <c r="G109" s="29">
        <f t="shared" si="21"/>
        <v>1</v>
      </c>
      <c r="H109" s="10">
        <f t="shared" si="22"/>
        <v>1</v>
      </c>
      <c r="I109" s="17">
        <f t="shared" si="28"/>
        <v>223</v>
      </c>
      <c r="J109" s="21">
        <f t="shared" si="23"/>
        <v>223</v>
      </c>
    </row>
    <row r="110" spans="1:10" x14ac:dyDescent="0.2">
      <c r="A110" s="24" t="s">
        <v>118</v>
      </c>
      <c r="B110" s="11"/>
      <c r="C110" s="11"/>
      <c r="D110" s="11">
        <v>85</v>
      </c>
      <c r="E110" s="11"/>
      <c r="F110" s="11">
        <v>92</v>
      </c>
      <c r="G110" s="29">
        <f t="shared" si="21"/>
        <v>0</v>
      </c>
      <c r="H110" s="10">
        <f>SUM(G110)</f>
        <v>0</v>
      </c>
      <c r="I110" s="17">
        <f t="shared" si="28"/>
        <v>177</v>
      </c>
      <c r="J110" s="21">
        <f>SUM(I110)</f>
        <v>177</v>
      </c>
    </row>
    <row r="111" spans="1:10" x14ac:dyDescent="0.2">
      <c r="A111" s="24" t="s">
        <v>90</v>
      </c>
      <c r="B111" s="11"/>
      <c r="C111" s="11"/>
      <c r="D111" s="11">
        <v>49</v>
      </c>
      <c r="E111" s="11">
        <v>53</v>
      </c>
      <c r="F111" s="11"/>
      <c r="G111" s="29">
        <f t="shared" si="21"/>
        <v>1</v>
      </c>
      <c r="H111" s="10">
        <f t="shared" si="22"/>
        <v>1</v>
      </c>
      <c r="I111" s="17">
        <f t="shared" si="28"/>
        <v>102</v>
      </c>
      <c r="J111" s="21">
        <f t="shared" si="23"/>
        <v>102</v>
      </c>
    </row>
    <row r="112" spans="1:10" ht="13.5" thickBot="1" x14ac:dyDescent="0.25">
      <c r="A112" s="14" t="s">
        <v>27</v>
      </c>
      <c r="B112" s="28"/>
      <c r="C112" s="28">
        <v>50</v>
      </c>
      <c r="D112" s="28"/>
      <c r="E112" s="28"/>
      <c r="F112" s="28">
        <v>60</v>
      </c>
      <c r="G112" s="25">
        <f t="shared" si="21"/>
        <v>1</v>
      </c>
      <c r="H112" s="25">
        <f t="shared" si="22"/>
        <v>1</v>
      </c>
      <c r="I112" s="26">
        <f t="shared" si="28"/>
        <v>110</v>
      </c>
      <c r="J112" s="27">
        <f t="shared" si="23"/>
        <v>110</v>
      </c>
    </row>
    <row r="114" spans="9:10" x14ac:dyDescent="0.2">
      <c r="I114" s="7"/>
      <c r="J114" s="7"/>
    </row>
  </sheetData>
  <mergeCells count="4">
    <mergeCell ref="I2:I3"/>
    <mergeCell ref="J2:J3"/>
    <mergeCell ref="G2:G3"/>
    <mergeCell ref="H2:H3"/>
  </mergeCells>
  <phoneticPr fontId="7" type="noConversion"/>
  <pageMargins left="0.78740157480314965" right="0.78740157480314965" top="0.39370078740157483" bottom="0.39370078740157483" header="0" footer="0"/>
  <pageSetup paperSize="9" orientation="portrait" copies="1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="125" zoomScaleNormal="125" workbookViewId="0">
      <pane ySplit="3" topLeftCell="A79" activePane="bottomLeft" state="frozen"/>
      <selection pane="bottomLeft" activeCell="K106" sqref="K106:N107"/>
    </sheetView>
  </sheetViews>
  <sheetFormatPr defaultColWidth="9.140625" defaultRowHeight="12.75" x14ac:dyDescent="0.2"/>
  <cols>
    <col min="1" max="1" width="17.42578125" style="6" customWidth="1"/>
    <col min="2" max="2" width="4" style="6" customWidth="1"/>
    <col min="3" max="6" width="3.85546875" style="6" customWidth="1"/>
    <col min="7" max="7" width="4.140625" style="6" bestFit="1" customWidth="1"/>
    <col min="8" max="8" width="4.28515625" style="6" customWidth="1"/>
    <col min="9" max="9" width="4" style="6" customWidth="1"/>
    <col min="10" max="10" width="4.140625" style="6" customWidth="1"/>
    <col min="11" max="14" width="5.7109375" style="6" customWidth="1"/>
    <col min="15" max="16384" width="9.140625" style="6"/>
  </cols>
  <sheetData>
    <row r="1" spans="1:14" ht="27.75" customHeight="1" thickBot="1" x14ac:dyDescent="0.3">
      <c r="A1" s="40" t="s">
        <v>130</v>
      </c>
      <c r="N1" s="41" t="s">
        <v>33</v>
      </c>
    </row>
    <row r="2" spans="1:14" s="8" customFormat="1" ht="54.75" customHeight="1" x14ac:dyDescent="0.2">
      <c r="A2" s="19"/>
      <c r="B2" s="18" t="s">
        <v>2</v>
      </c>
      <c r="C2" s="18" t="s">
        <v>1</v>
      </c>
      <c r="D2" s="18" t="s">
        <v>2</v>
      </c>
      <c r="E2" s="18" t="s">
        <v>1</v>
      </c>
      <c r="F2" s="18" t="s">
        <v>2</v>
      </c>
      <c r="G2" s="18" t="s">
        <v>1</v>
      </c>
      <c r="H2" s="18" t="s">
        <v>2</v>
      </c>
      <c r="I2" s="18" t="s">
        <v>1</v>
      </c>
      <c r="J2" s="18" t="s">
        <v>2</v>
      </c>
      <c r="K2" s="104" t="s">
        <v>143</v>
      </c>
      <c r="L2" s="102" t="s">
        <v>36</v>
      </c>
      <c r="M2" s="96" t="s">
        <v>34</v>
      </c>
      <c r="N2" s="98" t="s">
        <v>35</v>
      </c>
    </row>
    <row r="3" spans="1:14" ht="18" customHeight="1" thickBot="1" x14ac:dyDescent="0.25">
      <c r="A3" s="20"/>
      <c r="B3" s="5">
        <v>1</v>
      </c>
      <c r="C3" s="5">
        <v>7</v>
      </c>
      <c r="D3" s="5">
        <v>8</v>
      </c>
      <c r="E3" s="5">
        <v>14</v>
      </c>
      <c r="F3" s="5">
        <v>15</v>
      </c>
      <c r="G3" s="5">
        <v>21</v>
      </c>
      <c r="H3" s="5">
        <v>22</v>
      </c>
      <c r="I3" s="5">
        <v>28</v>
      </c>
      <c r="J3" s="5">
        <v>29</v>
      </c>
      <c r="K3" s="105"/>
      <c r="L3" s="103"/>
      <c r="M3" s="97"/>
      <c r="N3" s="99"/>
    </row>
    <row r="4" spans="1:14" x14ac:dyDescent="0.2">
      <c r="A4" s="13" t="s">
        <v>100</v>
      </c>
      <c r="B4" s="11">
        <v>62</v>
      </c>
      <c r="C4" s="11">
        <v>97</v>
      </c>
      <c r="D4" s="11">
        <v>67</v>
      </c>
      <c r="E4" s="11">
        <v>97</v>
      </c>
      <c r="F4" s="11">
        <v>65</v>
      </c>
      <c r="G4" s="11">
        <v>107</v>
      </c>
      <c r="H4" s="11"/>
      <c r="I4" s="11">
        <v>119</v>
      </c>
      <c r="J4" s="11"/>
      <c r="K4" s="9">
        <f>COUNT(B4,D4,F4,H4,J4)</f>
        <v>3</v>
      </c>
      <c r="L4" s="10">
        <f>SUM(feb!G4 + K4)</f>
        <v>4</v>
      </c>
      <c r="M4" s="17">
        <f t="shared" ref="M4:M36" si="0">SUM(B4:J4)</f>
        <v>614</v>
      </c>
      <c r="N4" s="21">
        <f>SUM(feb!I4 + M4)</f>
        <v>838</v>
      </c>
    </row>
    <row r="5" spans="1:14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9">
        <f>COUNT(B5,D5,F5,H5,J5)</f>
        <v>0</v>
      </c>
      <c r="L5" s="10">
        <f>SUM(feb!G5 + K5)</f>
        <v>0</v>
      </c>
      <c r="M5" s="17">
        <f t="shared" si="0"/>
        <v>0</v>
      </c>
      <c r="N5" s="21">
        <f>SUM(feb!I5 + M5)</f>
        <v>0</v>
      </c>
    </row>
    <row r="6" spans="1:14" x14ac:dyDescent="0.2">
      <c r="A6" s="13" t="s">
        <v>28</v>
      </c>
      <c r="B6" s="11">
        <v>62</v>
      </c>
      <c r="C6" s="11"/>
      <c r="D6" s="11"/>
      <c r="E6" s="11"/>
      <c r="F6" s="11"/>
      <c r="G6" s="11"/>
      <c r="H6" s="11"/>
      <c r="I6" s="11"/>
      <c r="J6" s="11"/>
      <c r="K6" s="9">
        <f t="shared" ref="K6:K68" si="1">COUNT(B6,D6,F6,H6,J6)</f>
        <v>1</v>
      </c>
      <c r="L6" s="10">
        <f>SUM(feb!G6 + K6)</f>
        <v>1</v>
      </c>
      <c r="M6" s="17">
        <f t="shared" si="0"/>
        <v>62</v>
      </c>
      <c r="N6" s="21">
        <f>SUM(feb!I6 + M6)</f>
        <v>62</v>
      </c>
    </row>
    <row r="7" spans="1:14" x14ac:dyDescent="0.2">
      <c r="A7" s="13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9">
        <f t="shared" si="1"/>
        <v>0</v>
      </c>
      <c r="L7" s="10">
        <f>SUM(feb!G7 + K7)</f>
        <v>0</v>
      </c>
      <c r="M7" s="17">
        <f t="shared" si="0"/>
        <v>0</v>
      </c>
      <c r="N7" s="21">
        <f>SUM(feb!I7 + M7)</f>
        <v>0</v>
      </c>
    </row>
    <row r="8" spans="1:14" x14ac:dyDescent="0.2">
      <c r="A8" s="13" t="s">
        <v>67</v>
      </c>
      <c r="B8" s="11"/>
      <c r="C8" s="11"/>
      <c r="D8" s="11">
        <v>52</v>
      </c>
      <c r="E8" s="11"/>
      <c r="F8" s="11"/>
      <c r="G8" s="11"/>
      <c r="H8" s="11"/>
      <c r="I8" s="11"/>
      <c r="J8" s="11"/>
      <c r="K8" s="9">
        <f t="shared" si="1"/>
        <v>1</v>
      </c>
      <c r="L8" s="10">
        <f>SUM(feb!G8 + K8)</f>
        <v>1</v>
      </c>
      <c r="M8" s="17">
        <f t="shared" si="0"/>
        <v>52</v>
      </c>
      <c r="N8" s="21">
        <f>SUM(feb!I8 + M8)</f>
        <v>52</v>
      </c>
    </row>
    <row r="9" spans="1:14" x14ac:dyDescent="0.2">
      <c r="A9" s="13" t="s">
        <v>73</v>
      </c>
      <c r="B9" s="11"/>
      <c r="C9" s="11"/>
      <c r="D9" s="11">
        <v>50</v>
      </c>
      <c r="E9" s="11"/>
      <c r="F9" s="11"/>
      <c r="G9" s="11"/>
      <c r="H9" s="11"/>
      <c r="I9" s="11"/>
      <c r="J9" s="11"/>
      <c r="K9" s="9">
        <f t="shared" si="1"/>
        <v>1</v>
      </c>
      <c r="L9" s="10">
        <f>SUM(feb!G9 + K9)</f>
        <v>1</v>
      </c>
      <c r="M9" s="17">
        <f t="shared" si="0"/>
        <v>50</v>
      </c>
      <c r="N9" s="21">
        <f>SUM(feb!I9 + M9)</f>
        <v>50</v>
      </c>
    </row>
    <row r="10" spans="1:14" x14ac:dyDescent="0.2">
      <c r="A10" s="13" t="s">
        <v>5</v>
      </c>
      <c r="B10" s="11"/>
      <c r="C10" s="11"/>
      <c r="D10" s="11">
        <v>64</v>
      </c>
      <c r="E10" s="11"/>
      <c r="F10" s="11"/>
      <c r="G10" s="11"/>
      <c r="H10" s="11"/>
      <c r="I10" s="11"/>
      <c r="J10" s="11"/>
      <c r="K10" s="9">
        <f t="shared" si="1"/>
        <v>1</v>
      </c>
      <c r="L10" s="10">
        <f>SUM(feb!G10 + K10)</f>
        <v>1</v>
      </c>
      <c r="M10" s="17">
        <f t="shared" si="0"/>
        <v>64</v>
      </c>
      <c r="N10" s="21">
        <f>SUM(feb!I10 + M10)</f>
        <v>64</v>
      </c>
    </row>
    <row r="11" spans="1:14" x14ac:dyDescent="0.2">
      <c r="A11" s="13" t="s">
        <v>71</v>
      </c>
      <c r="B11" s="11"/>
      <c r="C11" s="11">
        <v>95</v>
      </c>
      <c r="D11" s="11">
        <v>64</v>
      </c>
      <c r="E11" s="11">
        <v>97</v>
      </c>
      <c r="F11" s="11">
        <v>64</v>
      </c>
      <c r="G11" s="11"/>
      <c r="H11" s="11">
        <v>65</v>
      </c>
      <c r="I11" s="11">
        <v>116</v>
      </c>
      <c r="J11" s="11"/>
      <c r="K11" s="9">
        <f t="shared" si="1"/>
        <v>3</v>
      </c>
      <c r="L11" s="10">
        <f>SUM(feb!G11 + K11)</f>
        <v>4</v>
      </c>
      <c r="M11" s="17">
        <f t="shared" si="0"/>
        <v>501</v>
      </c>
      <c r="N11" s="21">
        <f>SUM(feb!I11 + M11)</f>
        <v>564</v>
      </c>
    </row>
    <row r="12" spans="1:14" x14ac:dyDescent="0.2">
      <c r="A12" s="13" t="s">
        <v>53</v>
      </c>
      <c r="B12" s="11"/>
      <c r="C12" s="11"/>
      <c r="D12" s="11">
        <v>64</v>
      </c>
      <c r="E12" s="11">
        <v>86</v>
      </c>
      <c r="F12" s="11">
        <v>64</v>
      </c>
      <c r="G12" s="11"/>
      <c r="H12" s="11">
        <v>51</v>
      </c>
      <c r="I12" s="11">
        <v>116</v>
      </c>
      <c r="J12" s="11"/>
      <c r="K12" s="9">
        <f t="shared" si="1"/>
        <v>3</v>
      </c>
      <c r="L12" s="10">
        <f>SUM(feb!G12 + K12)</f>
        <v>5</v>
      </c>
      <c r="M12" s="17">
        <f t="shared" si="0"/>
        <v>381</v>
      </c>
      <c r="N12" s="21">
        <f>SUM(feb!I12 + M12)</f>
        <v>735</v>
      </c>
    </row>
    <row r="13" spans="1:14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11"/>
      <c r="K13" s="9">
        <f t="shared" si="1"/>
        <v>0</v>
      </c>
      <c r="L13" s="10">
        <f>SUM(feb!G13 + K13)</f>
        <v>0</v>
      </c>
      <c r="M13" s="17">
        <f t="shared" si="0"/>
        <v>0</v>
      </c>
      <c r="N13" s="21">
        <f>SUM(feb!I13 + M13)</f>
        <v>0</v>
      </c>
    </row>
    <row r="14" spans="1:14" x14ac:dyDescent="0.2">
      <c r="A14" s="13" t="s">
        <v>6</v>
      </c>
      <c r="B14" s="11">
        <v>48</v>
      </c>
      <c r="C14" s="11">
        <v>50</v>
      </c>
      <c r="D14" s="11">
        <v>50</v>
      </c>
      <c r="E14" s="11"/>
      <c r="F14" s="11">
        <v>54</v>
      </c>
      <c r="G14" s="11"/>
      <c r="H14" s="11">
        <v>52</v>
      </c>
      <c r="I14" s="11"/>
      <c r="J14" s="11"/>
      <c r="K14" s="9">
        <f t="shared" si="1"/>
        <v>4</v>
      </c>
      <c r="L14" s="10">
        <f>SUM(feb!G14 + K14)</f>
        <v>6</v>
      </c>
      <c r="M14" s="17">
        <f t="shared" si="0"/>
        <v>254</v>
      </c>
      <c r="N14" s="21">
        <f>SUM(feb!I14 + M14)</f>
        <v>356</v>
      </c>
    </row>
    <row r="15" spans="1:14" x14ac:dyDescent="0.2">
      <c r="A15" s="13" t="s">
        <v>58</v>
      </c>
      <c r="B15" s="11"/>
      <c r="C15" s="11">
        <v>95</v>
      </c>
      <c r="D15" s="11"/>
      <c r="E15" s="11"/>
      <c r="F15" s="11"/>
      <c r="G15" s="11">
        <v>107</v>
      </c>
      <c r="H15" s="11"/>
      <c r="I15" s="11">
        <v>116</v>
      </c>
      <c r="J15" s="11"/>
      <c r="K15" s="9">
        <f t="shared" si="1"/>
        <v>0</v>
      </c>
      <c r="L15" s="10">
        <f>SUM(feb!G15 + K15)</f>
        <v>1</v>
      </c>
      <c r="M15" s="17">
        <f t="shared" si="0"/>
        <v>318</v>
      </c>
      <c r="N15" s="21">
        <f>SUM(feb!I15 + M15)</f>
        <v>473</v>
      </c>
    </row>
    <row r="16" spans="1:14" x14ac:dyDescent="0.2">
      <c r="A16" s="13" t="s">
        <v>54</v>
      </c>
      <c r="B16" s="11">
        <v>62</v>
      </c>
      <c r="C16" s="11"/>
      <c r="D16" s="11">
        <v>64</v>
      </c>
      <c r="E16" s="11"/>
      <c r="F16" s="11">
        <v>64</v>
      </c>
      <c r="G16" s="11"/>
      <c r="H16" s="11">
        <v>65</v>
      </c>
      <c r="I16" s="11"/>
      <c r="J16" s="11">
        <v>57</v>
      </c>
      <c r="K16" s="9">
        <f t="shared" si="1"/>
        <v>5</v>
      </c>
      <c r="L16" s="10">
        <f>SUM(feb!G16 + K16)</f>
        <v>5</v>
      </c>
      <c r="M16" s="17">
        <f t="shared" si="0"/>
        <v>312</v>
      </c>
      <c r="N16" s="21">
        <f>SUM(feb!I16 + M16)</f>
        <v>312</v>
      </c>
    </row>
    <row r="17" spans="1:14" x14ac:dyDescent="0.2">
      <c r="A17" s="13" t="s">
        <v>63</v>
      </c>
      <c r="B17" s="11"/>
      <c r="C17" s="11">
        <v>76</v>
      </c>
      <c r="D17" s="11">
        <v>52</v>
      </c>
      <c r="E17" s="11">
        <v>81</v>
      </c>
      <c r="F17" s="11"/>
      <c r="G17" s="11"/>
      <c r="H17" s="11">
        <v>51</v>
      </c>
      <c r="I17" s="11"/>
      <c r="J17" s="11"/>
      <c r="K17" s="9">
        <f t="shared" si="1"/>
        <v>2</v>
      </c>
      <c r="L17" s="10">
        <f>SUM(feb!G17 + K17)</f>
        <v>4</v>
      </c>
      <c r="M17" s="17">
        <f t="shared" si="0"/>
        <v>260</v>
      </c>
      <c r="N17" s="21">
        <f>SUM(feb!I17 + M17)</f>
        <v>448</v>
      </c>
    </row>
    <row r="18" spans="1:14" x14ac:dyDescent="0.2">
      <c r="A18" s="13" t="s">
        <v>126</v>
      </c>
      <c r="B18" s="11"/>
      <c r="C18" s="11"/>
      <c r="D18" s="11"/>
      <c r="E18" s="11"/>
      <c r="F18" s="11"/>
      <c r="G18" s="11"/>
      <c r="H18" s="11"/>
      <c r="I18" s="11"/>
      <c r="J18" s="11"/>
      <c r="K18" s="9">
        <f t="shared" ref="K18:K20" si="2">COUNT(B18,D18,F18,H18,J18)</f>
        <v>0</v>
      </c>
      <c r="L18" s="10">
        <f>SUM(feb!G18 + K18)</f>
        <v>0</v>
      </c>
      <c r="M18" s="17">
        <f t="shared" ref="M18:M20" si="3">SUM(B18:J18)</f>
        <v>0</v>
      </c>
      <c r="N18" s="21">
        <f>SUM(feb!I18 + M18)</f>
        <v>0</v>
      </c>
    </row>
    <row r="19" spans="1:14" x14ac:dyDescent="0.2">
      <c r="A19" s="13" t="s">
        <v>157</v>
      </c>
      <c r="B19" s="11"/>
      <c r="C19" s="11"/>
      <c r="D19" s="11"/>
      <c r="E19" s="11"/>
      <c r="F19" s="11"/>
      <c r="G19" s="11"/>
      <c r="H19" s="11">
        <v>51</v>
      </c>
      <c r="I19" s="11">
        <v>83</v>
      </c>
      <c r="J19" s="11"/>
      <c r="K19" s="9">
        <f t="shared" si="2"/>
        <v>1</v>
      </c>
      <c r="L19" s="10">
        <f>SUM(feb!G19 + K19)</f>
        <v>1</v>
      </c>
      <c r="M19" s="17">
        <f t="shared" si="3"/>
        <v>134</v>
      </c>
      <c r="N19" s="21">
        <f>SUM(feb!I19 + M19)</f>
        <v>134</v>
      </c>
    </row>
    <row r="20" spans="1:14" x14ac:dyDescent="0.2">
      <c r="A20" s="13" t="s">
        <v>79</v>
      </c>
      <c r="B20" s="11"/>
      <c r="C20" s="11">
        <v>55</v>
      </c>
      <c r="D20" s="11">
        <v>50</v>
      </c>
      <c r="E20" s="11"/>
      <c r="F20" s="11">
        <v>54</v>
      </c>
      <c r="G20" s="11"/>
      <c r="H20" s="11">
        <v>52</v>
      </c>
      <c r="I20" s="11"/>
      <c r="J20" s="11"/>
      <c r="K20" s="9">
        <f t="shared" si="2"/>
        <v>3</v>
      </c>
      <c r="L20" s="10">
        <f>SUM(feb!G20 + K20)</f>
        <v>4</v>
      </c>
      <c r="M20" s="17">
        <f t="shared" si="3"/>
        <v>211</v>
      </c>
      <c r="N20" s="21">
        <f>SUM(feb!I20 + M20)</f>
        <v>309</v>
      </c>
    </row>
    <row r="21" spans="1:14" x14ac:dyDescent="0.2">
      <c r="A21" s="13" t="s">
        <v>128</v>
      </c>
      <c r="B21" s="11"/>
      <c r="C21" s="11">
        <v>50</v>
      </c>
      <c r="D21" s="11"/>
      <c r="E21" s="11"/>
      <c r="F21" s="11"/>
      <c r="G21" s="11"/>
      <c r="H21" s="11"/>
      <c r="I21" s="11"/>
      <c r="J21" s="11"/>
      <c r="K21" s="9">
        <f t="shared" si="1"/>
        <v>0</v>
      </c>
      <c r="L21" s="10">
        <f>SUM(feb!G21 + K21)</f>
        <v>0</v>
      </c>
      <c r="M21" s="17">
        <f t="shared" si="0"/>
        <v>50</v>
      </c>
      <c r="N21" s="21">
        <f>SUM(feb!I21 + M21)</f>
        <v>138</v>
      </c>
    </row>
    <row r="22" spans="1:14" x14ac:dyDescent="0.2">
      <c r="A22" s="13" t="s">
        <v>113</v>
      </c>
      <c r="B22" s="11"/>
      <c r="C22" s="11"/>
      <c r="D22" s="11"/>
      <c r="E22" s="11"/>
      <c r="F22" s="11"/>
      <c r="G22" s="11"/>
      <c r="H22" s="11"/>
      <c r="I22" s="11"/>
      <c r="J22" s="11"/>
      <c r="K22" s="9">
        <f t="shared" si="1"/>
        <v>0</v>
      </c>
      <c r="L22" s="10">
        <f>SUM(feb!G22 + K22)</f>
        <v>1</v>
      </c>
      <c r="M22" s="17">
        <f t="shared" si="0"/>
        <v>0</v>
      </c>
      <c r="N22" s="21">
        <f>SUM(feb!I22 + M22)</f>
        <v>97</v>
      </c>
    </row>
    <row r="23" spans="1:14" x14ac:dyDescent="0.2">
      <c r="A23" s="13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9">
        <f t="shared" si="1"/>
        <v>0</v>
      </c>
      <c r="L23" s="10">
        <f>SUM(feb!G23 + K23)</f>
        <v>0</v>
      </c>
      <c r="M23" s="17">
        <f t="shared" si="0"/>
        <v>0</v>
      </c>
      <c r="N23" s="21">
        <f>SUM(feb!I23 + M23)</f>
        <v>0</v>
      </c>
    </row>
    <row r="24" spans="1:14" x14ac:dyDescent="0.2">
      <c r="A24" s="13" t="s">
        <v>86</v>
      </c>
      <c r="B24" s="11"/>
      <c r="C24" s="11"/>
      <c r="D24" s="11">
        <v>50</v>
      </c>
      <c r="E24" s="11">
        <v>59</v>
      </c>
      <c r="F24" s="11"/>
      <c r="G24" s="11"/>
      <c r="H24" s="11"/>
      <c r="I24" s="11"/>
      <c r="J24" s="11"/>
      <c r="K24" s="9">
        <f t="shared" si="1"/>
        <v>1</v>
      </c>
      <c r="L24" s="10">
        <f>SUM(feb!G24 + K24)</f>
        <v>1</v>
      </c>
      <c r="M24" s="17">
        <f t="shared" si="0"/>
        <v>109</v>
      </c>
      <c r="N24" s="21">
        <f>SUM(feb!I24 + M24)</f>
        <v>109</v>
      </c>
    </row>
    <row r="25" spans="1:14" x14ac:dyDescent="0.2">
      <c r="A25" s="13" t="s">
        <v>98</v>
      </c>
      <c r="B25" s="11"/>
      <c r="C25" s="11">
        <v>95</v>
      </c>
      <c r="D25" s="11">
        <v>64</v>
      </c>
      <c r="E25" s="11">
        <v>97</v>
      </c>
      <c r="F25" s="11">
        <v>64</v>
      </c>
      <c r="G25" s="11">
        <v>107</v>
      </c>
      <c r="H25" s="11">
        <v>65</v>
      </c>
      <c r="I25" s="11">
        <v>116</v>
      </c>
      <c r="J25" s="11">
        <v>77</v>
      </c>
      <c r="K25" s="9">
        <f t="shared" si="1"/>
        <v>4</v>
      </c>
      <c r="L25" s="10">
        <f>SUM(feb!G25 + K25)</f>
        <v>6</v>
      </c>
      <c r="M25" s="17">
        <f t="shared" si="0"/>
        <v>685</v>
      </c>
      <c r="N25" s="21">
        <f>SUM(feb!I25 + M25)</f>
        <v>1063</v>
      </c>
    </row>
    <row r="26" spans="1:14" x14ac:dyDescent="0.2">
      <c r="A26" s="13" t="s">
        <v>8</v>
      </c>
      <c r="B26" s="11"/>
      <c r="C26" s="11">
        <v>81</v>
      </c>
      <c r="D26" s="11">
        <v>52</v>
      </c>
      <c r="E26" s="11">
        <v>86</v>
      </c>
      <c r="F26" s="11">
        <v>64</v>
      </c>
      <c r="G26" s="11">
        <v>107</v>
      </c>
      <c r="H26" s="11">
        <v>65</v>
      </c>
      <c r="I26" s="11">
        <v>116</v>
      </c>
      <c r="J26" s="11">
        <v>77</v>
      </c>
      <c r="K26" s="9">
        <f t="shared" si="1"/>
        <v>4</v>
      </c>
      <c r="L26" s="10">
        <f>SUM(feb!G26 + K26)</f>
        <v>4</v>
      </c>
      <c r="M26" s="17">
        <f t="shared" si="0"/>
        <v>648</v>
      </c>
      <c r="N26" s="21">
        <f>SUM(feb!I26 + M26)</f>
        <v>648</v>
      </c>
    </row>
    <row r="27" spans="1:14" x14ac:dyDescent="0.2">
      <c r="A27" s="13" t="s">
        <v>103</v>
      </c>
      <c r="B27" s="11"/>
      <c r="C27" s="11"/>
      <c r="D27" s="11"/>
      <c r="E27" s="11"/>
      <c r="F27" s="11"/>
      <c r="G27" s="11"/>
      <c r="H27" s="11"/>
      <c r="I27" s="11"/>
      <c r="J27" s="11"/>
      <c r="K27" s="9">
        <f t="shared" si="1"/>
        <v>0</v>
      </c>
      <c r="L27" s="10">
        <f>SUM(feb!G27 + K27)</f>
        <v>1</v>
      </c>
      <c r="M27" s="17">
        <f t="shared" si="0"/>
        <v>0</v>
      </c>
      <c r="N27" s="21">
        <f>SUM(feb!I27 + M27)</f>
        <v>49</v>
      </c>
    </row>
    <row r="28" spans="1:14" x14ac:dyDescent="0.2">
      <c r="A28" s="13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9">
        <f t="shared" si="1"/>
        <v>0</v>
      </c>
      <c r="L28" s="10">
        <f>SUM(feb!G28 + K28)</f>
        <v>0</v>
      </c>
      <c r="M28" s="17">
        <f t="shared" si="0"/>
        <v>0</v>
      </c>
      <c r="N28" s="21">
        <f>SUM(feb!I28 + M28)</f>
        <v>0</v>
      </c>
    </row>
    <row r="29" spans="1:14" x14ac:dyDescent="0.2">
      <c r="A29" s="13" t="s">
        <v>119</v>
      </c>
      <c r="B29" s="11"/>
      <c r="C29" s="11">
        <v>81</v>
      </c>
      <c r="D29" s="11">
        <v>52</v>
      </c>
      <c r="E29" s="11">
        <v>81</v>
      </c>
      <c r="F29" s="11">
        <v>54</v>
      </c>
      <c r="G29" s="11"/>
      <c r="H29" s="11">
        <v>51</v>
      </c>
      <c r="I29" s="11"/>
      <c r="J29" s="11"/>
      <c r="K29" s="9">
        <f t="shared" si="1"/>
        <v>3</v>
      </c>
      <c r="L29" s="10">
        <f>SUM(feb!G29 + K29)</f>
        <v>5</v>
      </c>
      <c r="M29" s="17">
        <f t="shared" si="0"/>
        <v>319</v>
      </c>
      <c r="N29" s="21">
        <f>SUM(feb!I29 + M29)</f>
        <v>546</v>
      </c>
    </row>
    <row r="30" spans="1:14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11"/>
      <c r="K30" s="9">
        <f t="shared" si="1"/>
        <v>0</v>
      </c>
      <c r="L30" s="10">
        <f>SUM(feb!G30 + K30)</f>
        <v>0</v>
      </c>
      <c r="M30" s="17">
        <f t="shared" si="0"/>
        <v>0</v>
      </c>
      <c r="N30" s="21">
        <f>SUM(feb!I30 + M30)</f>
        <v>64</v>
      </c>
    </row>
    <row r="31" spans="1:14" x14ac:dyDescent="0.2">
      <c r="A31" s="13" t="s">
        <v>80</v>
      </c>
      <c r="B31" s="11"/>
      <c r="C31" s="11"/>
      <c r="D31" s="11"/>
      <c r="E31" s="11"/>
      <c r="F31" s="11"/>
      <c r="G31" s="11"/>
      <c r="H31" s="11"/>
      <c r="I31" s="11"/>
      <c r="J31" s="11"/>
      <c r="K31" s="9">
        <f t="shared" si="1"/>
        <v>0</v>
      </c>
      <c r="L31" s="10">
        <f>SUM(feb!G31 + K31)</f>
        <v>0</v>
      </c>
      <c r="M31" s="17">
        <f t="shared" si="0"/>
        <v>0</v>
      </c>
      <c r="N31" s="21">
        <f>SUM(feb!I31 + M31)</f>
        <v>0</v>
      </c>
    </row>
    <row r="32" spans="1:14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11"/>
      <c r="K32" s="9">
        <f t="shared" si="1"/>
        <v>0</v>
      </c>
      <c r="L32" s="10">
        <f>SUM(feb!G32 + K32)</f>
        <v>0</v>
      </c>
      <c r="M32" s="17">
        <f t="shared" si="0"/>
        <v>0</v>
      </c>
      <c r="N32" s="21">
        <f>SUM(feb!I32 + M32)</f>
        <v>64</v>
      </c>
    </row>
    <row r="33" spans="1:14" x14ac:dyDescent="0.2">
      <c r="A33" s="13" t="s">
        <v>81</v>
      </c>
      <c r="B33" s="11"/>
      <c r="C33" s="11">
        <v>81</v>
      </c>
      <c r="D33" s="11">
        <v>52</v>
      </c>
      <c r="E33" s="11">
        <v>86</v>
      </c>
      <c r="F33" s="11"/>
      <c r="G33" s="11">
        <v>85</v>
      </c>
      <c r="H33" s="11">
        <v>51</v>
      </c>
      <c r="I33" s="11">
        <v>83</v>
      </c>
      <c r="J33" s="11"/>
      <c r="K33" s="9">
        <f t="shared" si="1"/>
        <v>2</v>
      </c>
      <c r="L33" s="10">
        <f>SUM(feb!G33 + K33)</f>
        <v>4</v>
      </c>
      <c r="M33" s="17">
        <f t="shared" si="0"/>
        <v>438</v>
      </c>
      <c r="N33" s="21">
        <f>SUM(feb!I33 + M33)</f>
        <v>665</v>
      </c>
    </row>
    <row r="34" spans="1:14" x14ac:dyDescent="0.2">
      <c r="A34" s="13" t="s">
        <v>9</v>
      </c>
      <c r="B34" s="11">
        <v>62</v>
      </c>
      <c r="C34" s="11">
        <v>95</v>
      </c>
      <c r="D34" s="11">
        <v>64</v>
      </c>
      <c r="E34" s="11">
        <v>86</v>
      </c>
      <c r="F34" s="11">
        <v>64</v>
      </c>
      <c r="G34" s="11"/>
      <c r="H34" s="11">
        <v>65</v>
      </c>
      <c r="I34" s="11">
        <v>83</v>
      </c>
      <c r="J34" s="11"/>
      <c r="K34" s="9">
        <f t="shared" si="1"/>
        <v>4</v>
      </c>
      <c r="L34" s="10">
        <f>SUM(feb!G34 + K34)</f>
        <v>6</v>
      </c>
      <c r="M34" s="17">
        <f t="shared" si="0"/>
        <v>519</v>
      </c>
      <c r="N34" s="21">
        <f>SUM(feb!I34 + M34)</f>
        <v>788</v>
      </c>
    </row>
    <row r="35" spans="1:14" x14ac:dyDescent="0.2">
      <c r="A35" s="13" t="s">
        <v>10</v>
      </c>
      <c r="B35" s="11">
        <v>48</v>
      </c>
      <c r="C35" s="11">
        <v>55</v>
      </c>
      <c r="D35" s="11">
        <v>50</v>
      </c>
      <c r="E35" s="11"/>
      <c r="F35" s="11">
        <v>54</v>
      </c>
      <c r="G35" s="11"/>
      <c r="H35" s="11"/>
      <c r="I35" s="11"/>
      <c r="J35" s="11"/>
      <c r="K35" s="9">
        <f t="shared" si="1"/>
        <v>3</v>
      </c>
      <c r="L35" s="10">
        <f>SUM(feb!G35 + K35)</f>
        <v>3</v>
      </c>
      <c r="M35" s="17">
        <f t="shared" si="0"/>
        <v>207</v>
      </c>
      <c r="N35" s="21">
        <f>SUM(feb!I35 + M35)</f>
        <v>248</v>
      </c>
    </row>
    <row r="36" spans="1:14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11"/>
      <c r="K36" s="9">
        <f t="shared" si="1"/>
        <v>0</v>
      </c>
      <c r="L36" s="10">
        <f>SUM(feb!G36 + K36)</f>
        <v>0</v>
      </c>
      <c r="M36" s="17">
        <f t="shared" si="0"/>
        <v>0</v>
      </c>
      <c r="N36" s="21">
        <f>SUM(feb!I36 + M36)</f>
        <v>0</v>
      </c>
    </row>
    <row r="37" spans="1:14" x14ac:dyDescent="0.2">
      <c r="A37" s="13" t="s">
        <v>11</v>
      </c>
      <c r="B37" s="11">
        <v>62</v>
      </c>
      <c r="C37" s="11">
        <v>95</v>
      </c>
      <c r="D37" s="11">
        <v>64</v>
      </c>
      <c r="E37" s="11"/>
      <c r="F37" s="11">
        <v>64</v>
      </c>
      <c r="G37" s="11"/>
      <c r="H37" s="11">
        <v>65</v>
      </c>
      <c r="I37" s="11">
        <v>116</v>
      </c>
      <c r="J37" s="11"/>
      <c r="K37" s="9">
        <f t="shared" si="1"/>
        <v>4</v>
      </c>
      <c r="L37" s="10">
        <f>SUM(feb!G37 + K37)</f>
        <v>6</v>
      </c>
      <c r="M37" s="17">
        <f t="shared" ref="M37:M69" si="4">SUM(B37:J37)</f>
        <v>466</v>
      </c>
      <c r="N37" s="21">
        <f>SUM(feb!I37 + M37)</f>
        <v>759</v>
      </c>
    </row>
    <row r="38" spans="1:14" x14ac:dyDescent="0.2">
      <c r="A38" s="13" t="s">
        <v>123</v>
      </c>
      <c r="B38" s="11"/>
      <c r="C38" s="11">
        <v>97</v>
      </c>
      <c r="D38" s="11">
        <v>67</v>
      </c>
      <c r="E38" s="11">
        <v>97</v>
      </c>
      <c r="F38" s="11">
        <v>65</v>
      </c>
      <c r="G38" s="11"/>
      <c r="H38" s="11">
        <v>70</v>
      </c>
      <c r="I38" s="11">
        <v>119</v>
      </c>
      <c r="J38" s="11"/>
      <c r="K38" s="9">
        <f t="shared" si="1"/>
        <v>3</v>
      </c>
      <c r="L38" s="10">
        <f>SUM(feb!G38 + K38)</f>
        <v>5</v>
      </c>
      <c r="M38" s="17">
        <f t="shared" si="4"/>
        <v>515</v>
      </c>
      <c r="N38" s="21">
        <f>SUM(feb!I38 + M38)</f>
        <v>811</v>
      </c>
    </row>
    <row r="39" spans="1:14" x14ac:dyDescent="0.2">
      <c r="A39" s="33" t="s">
        <v>95</v>
      </c>
      <c r="B39" s="11"/>
      <c r="C39" s="11">
        <v>97</v>
      </c>
      <c r="D39" s="11"/>
      <c r="E39" s="11">
        <v>97</v>
      </c>
      <c r="F39" s="11">
        <v>65</v>
      </c>
      <c r="G39" s="11"/>
      <c r="H39" s="11"/>
      <c r="I39" s="11"/>
      <c r="J39" s="11"/>
      <c r="K39" s="9">
        <f t="shared" si="1"/>
        <v>1</v>
      </c>
      <c r="L39" s="10">
        <f>SUM(feb!G39 + K39)</f>
        <v>3</v>
      </c>
      <c r="M39" s="17">
        <f t="shared" si="4"/>
        <v>259</v>
      </c>
      <c r="N39" s="21">
        <f>SUM(feb!I39 + M39)</f>
        <v>555</v>
      </c>
    </row>
    <row r="40" spans="1:14" x14ac:dyDescent="0.2">
      <c r="A40" s="33" t="s">
        <v>112</v>
      </c>
      <c r="B40" s="11"/>
      <c r="C40" s="11"/>
      <c r="D40" s="11"/>
      <c r="E40" s="11"/>
      <c r="F40" s="11"/>
      <c r="G40" s="11"/>
      <c r="H40" s="11"/>
      <c r="I40" s="11"/>
      <c r="J40" s="11"/>
      <c r="K40" s="9">
        <f t="shared" si="1"/>
        <v>0</v>
      </c>
      <c r="L40" s="10">
        <f>SUM(feb!G40 + K40)</f>
        <v>0</v>
      </c>
      <c r="M40" s="17">
        <f t="shared" si="4"/>
        <v>0</v>
      </c>
      <c r="N40" s="21">
        <f>SUM(feb!I40 + M40)</f>
        <v>0</v>
      </c>
    </row>
    <row r="41" spans="1:14" x14ac:dyDescent="0.2">
      <c r="A41" s="33" t="s">
        <v>114</v>
      </c>
      <c r="B41" s="11">
        <v>62</v>
      </c>
      <c r="C41" s="11"/>
      <c r="D41" s="11"/>
      <c r="E41" s="11"/>
      <c r="F41" s="11">
        <v>65</v>
      </c>
      <c r="G41" s="11"/>
      <c r="H41" s="11">
        <v>70</v>
      </c>
      <c r="I41" s="11"/>
      <c r="J41" s="11"/>
      <c r="K41" s="9">
        <f t="shared" si="1"/>
        <v>3</v>
      </c>
      <c r="L41" s="10">
        <f>SUM(feb!G41 + K41)</f>
        <v>5</v>
      </c>
      <c r="M41" s="17">
        <f t="shared" si="4"/>
        <v>197</v>
      </c>
      <c r="N41" s="21">
        <f>SUM(feb!I41 + M41)</f>
        <v>322</v>
      </c>
    </row>
    <row r="42" spans="1:14" x14ac:dyDescent="0.2">
      <c r="A42" s="33" t="s">
        <v>125</v>
      </c>
      <c r="B42" s="11"/>
      <c r="C42" s="11">
        <v>97</v>
      </c>
      <c r="D42" s="11">
        <v>67</v>
      </c>
      <c r="E42" s="11">
        <v>97</v>
      </c>
      <c r="F42" s="11">
        <v>65</v>
      </c>
      <c r="G42" s="11"/>
      <c r="H42" s="11"/>
      <c r="I42" s="11">
        <v>119</v>
      </c>
      <c r="J42" s="11"/>
      <c r="K42" s="9">
        <f t="shared" ref="K42:K44" si="5">COUNT(B42,D42,F42,H42,J42)</f>
        <v>2</v>
      </c>
      <c r="L42" s="10">
        <f>SUM(feb!G42 + K42)</f>
        <v>4</v>
      </c>
      <c r="M42" s="17">
        <f t="shared" ref="M42:M44" si="6">SUM(B42:J42)</f>
        <v>445</v>
      </c>
      <c r="N42" s="21">
        <f>SUM(feb!I42 + M42)</f>
        <v>750</v>
      </c>
    </row>
    <row r="43" spans="1:14" x14ac:dyDescent="0.2">
      <c r="A43" s="33" t="s">
        <v>156</v>
      </c>
      <c r="B43" s="11"/>
      <c r="C43" s="11"/>
      <c r="D43" s="11"/>
      <c r="E43" s="11">
        <v>32</v>
      </c>
      <c r="F43" s="11">
        <v>54</v>
      </c>
      <c r="G43" s="11">
        <v>51</v>
      </c>
      <c r="H43" s="11">
        <v>51</v>
      </c>
      <c r="I43" s="11"/>
      <c r="J43" s="11"/>
      <c r="K43" s="9">
        <f t="shared" si="5"/>
        <v>2</v>
      </c>
      <c r="L43" s="10">
        <f>SUM(feb!G43 + K43)</f>
        <v>2</v>
      </c>
      <c r="M43" s="17">
        <f t="shared" si="6"/>
        <v>188</v>
      </c>
      <c r="N43" s="21">
        <f>SUM(feb!I43 + M43)</f>
        <v>188</v>
      </c>
    </row>
    <row r="44" spans="1:14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11"/>
      <c r="K44" s="9">
        <f t="shared" si="5"/>
        <v>0</v>
      </c>
      <c r="L44" s="10">
        <f>SUM(feb!G44 + K44)</f>
        <v>0</v>
      </c>
      <c r="M44" s="17">
        <f t="shared" si="6"/>
        <v>0</v>
      </c>
      <c r="N44" s="21">
        <f>SUM(feb!I44 + M44)</f>
        <v>0</v>
      </c>
    </row>
    <row r="45" spans="1:14" x14ac:dyDescent="0.2">
      <c r="A45" s="33" t="s">
        <v>108</v>
      </c>
      <c r="B45" s="11"/>
      <c r="C45" s="11"/>
      <c r="D45" s="11">
        <v>64</v>
      </c>
      <c r="E45" s="11">
        <v>97</v>
      </c>
      <c r="F45" s="11"/>
      <c r="G45" s="11"/>
      <c r="H45" s="11">
        <v>65</v>
      </c>
      <c r="I45" s="11"/>
      <c r="J45" s="11"/>
      <c r="K45" s="9">
        <f t="shared" si="1"/>
        <v>2</v>
      </c>
      <c r="L45" s="10">
        <f>SUM(feb!G45 + K45)</f>
        <v>4</v>
      </c>
      <c r="M45" s="17">
        <f t="shared" si="4"/>
        <v>226</v>
      </c>
      <c r="N45" s="21">
        <f>SUM(feb!I45 + M45)</f>
        <v>443</v>
      </c>
    </row>
    <row r="46" spans="1:14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11"/>
      <c r="K46" s="9">
        <f t="shared" si="1"/>
        <v>0</v>
      </c>
      <c r="L46" s="10">
        <f>SUM(feb!G46 + K46)</f>
        <v>0</v>
      </c>
      <c r="M46" s="17">
        <f t="shared" si="4"/>
        <v>0</v>
      </c>
      <c r="N46" s="21">
        <f>SUM(feb!I46 + M46)</f>
        <v>0</v>
      </c>
    </row>
    <row r="47" spans="1:14" x14ac:dyDescent="0.2">
      <c r="A47" s="13" t="s">
        <v>92</v>
      </c>
      <c r="B47" s="11"/>
      <c r="C47" s="11"/>
      <c r="D47" s="11"/>
      <c r="E47" s="11"/>
      <c r="F47" s="11"/>
      <c r="G47" s="11"/>
      <c r="H47" s="11"/>
      <c r="I47" s="11"/>
      <c r="J47" s="11"/>
      <c r="K47" s="9">
        <f t="shared" si="1"/>
        <v>0</v>
      </c>
      <c r="L47" s="10">
        <f>SUM(feb!G47 + K47)</f>
        <v>0</v>
      </c>
      <c r="M47" s="17">
        <f t="shared" si="4"/>
        <v>0</v>
      </c>
      <c r="N47" s="21">
        <f>SUM(feb!I47 + M47)</f>
        <v>0</v>
      </c>
    </row>
    <row r="48" spans="1:14" x14ac:dyDescent="0.2">
      <c r="A48" s="13" t="s">
        <v>13</v>
      </c>
      <c r="B48" s="11"/>
      <c r="C48" s="11">
        <v>50</v>
      </c>
      <c r="D48" s="11">
        <v>50</v>
      </c>
      <c r="E48" s="11"/>
      <c r="F48" s="11"/>
      <c r="G48" s="11"/>
      <c r="H48" s="11"/>
      <c r="I48" s="11"/>
      <c r="J48" s="11"/>
      <c r="K48" s="9">
        <f t="shared" si="1"/>
        <v>1</v>
      </c>
      <c r="L48" s="10">
        <f>SUM(feb!G48 + K48)</f>
        <v>2</v>
      </c>
      <c r="M48" s="17">
        <f t="shared" si="4"/>
        <v>100</v>
      </c>
      <c r="N48" s="21">
        <f>SUM(feb!I48 + M48)</f>
        <v>208</v>
      </c>
    </row>
    <row r="49" spans="1:14" x14ac:dyDescent="0.2">
      <c r="A49" s="13" t="s">
        <v>61</v>
      </c>
      <c r="B49" s="11"/>
      <c r="C49" s="11">
        <v>55</v>
      </c>
      <c r="D49" s="11">
        <v>50</v>
      </c>
      <c r="E49" s="11">
        <v>59</v>
      </c>
      <c r="F49" s="11"/>
      <c r="G49" s="11">
        <v>51</v>
      </c>
      <c r="H49" s="11">
        <v>52</v>
      </c>
      <c r="I49" s="11">
        <v>65</v>
      </c>
      <c r="J49" s="11"/>
      <c r="K49" s="9">
        <f t="shared" ref="K49:K53" si="7">COUNT(B49,D49,F49,H49,J49)</f>
        <v>2</v>
      </c>
      <c r="L49" s="10">
        <f>SUM(feb!G49 + K49)</f>
        <v>4</v>
      </c>
      <c r="M49" s="17">
        <f t="shared" ref="M49:M53" si="8">SUM(B49:J49)</f>
        <v>332</v>
      </c>
      <c r="N49" s="21">
        <f>SUM(feb!I49 + M49)</f>
        <v>599</v>
      </c>
    </row>
    <row r="50" spans="1:14" x14ac:dyDescent="0.2">
      <c r="A50" s="13" t="s">
        <v>154</v>
      </c>
      <c r="B50" s="11"/>
      <c r="C50" s="11"/>
      <c r="D50" s="11"/>
      <c r="E50" s="11">
        <v>81</v>
      </c>
      <c r="F50" s="11"/>
      <c r="G50" s="11"/>
      <c r="H50" s="11"/>
      <c r="I50" s="11">
        <v>83</v>
      </c>
      <c r="J50" s="11"/>
      <c r="K50" s="9">
        <f t="shared" si="7"/>
        <v>0</v>
      </c>
      <c r="L50" s="10">
        <f>SUM(feb!G50 + K50)</f>
        <v>0</v>
      </c>
      <c r="M50" s="17">
        <f t="shared" si="8"/>
        <v>164</v>
      </c>
      <c r="N50" s="21">
        <f>SUM(feb!I50 + M50)</f>
        <v>164</v>
      </c>
    </row>
    <row r="51" spans="1:14" x14ac:dyDescent="0.2">
      <c r="A51" s="13" t="s">
        <v>96</v>
      </c>
      <c r="B51" s="11"/>
      <c r="C51" s="11">
        <v>97</v>
      </c>
      <c r="D51" s="11">
        <v>67</v>
      </c>
      <c r="E51" s="11">
        <v>97</v>
      </c>
      <c r="F51" s="11"/>
      <c r="G51" s="11"/>
      <c r="H51" s="11">
        <v>70</v>
      </c>
      <c r="I51" s="11">
        <v>119</v>
      </c>
      <c r="J51" s="11"/>
      <c r="K51" s="9">
        <f t="shared" si="7"/>
        <v>2</v>
      </c>
      <c r="L51" s="10">
        <f>SUM(feb!G51 + K51)</f>
        <v>4</v>
      </c>
      <c r="M51" s="17">
        <f t="shared" si="8"/>
        <v>450</v>
      </c>
      <c r="N51" s="21">
        <f>SUM(feb!I51 + M51)</f>
        <v>831</v>
      </c>
    </row>
    <row r="52" spans="1:14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11"/>
      <c r="K52" s="9">
        <f t="shared" si="7"/>
        <v>0</v>
      </c>
      <c r="L52" s="10">
        <f>SUM(feb!G52 + K52)</f>
        <v>0</v>
      </c>
      <c r="M52" s="17">
        <f t="shared" si="8"/>
        <v>0</v>
      </c>
      <c r="N52" s="21">
        <f>SUM(feb!I52 + M52)</f>
        <v>0</v>
      </c>
    </row>
    <row r="53" spans="1:14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11"/>
      <c r="K53" s="9">
        <f t="shared" si="7"/>
        <v>0</v>
      </c>
      <c r="L53" s="10">
        <f>SUM(feb!G53 + K53)</f>
        <v>0</v>
      </c>
      <c r="M53" s="17">
        <f t="shared" si="8"/>
        <v>0</v>
      </c>
      <c r="N53" s="21">
        <f>SUM(feb!I53 + M53)</f>
        <v>0</v>
      </c>
    </row>
    <row r="54" spans="1:14" x14ac:dyDescent="0.2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9">
        <f t="shared" si="1"/>
        <v>0</v>
      </c>
      <c r="L54" s="10">
        <f>SUM(feb!G54 + K54)</f>
        <v>0</v>
      </c>
      <c r="M54" s="17">
        <f t="shared" si="4"/>
        <v>0</v>
      </c>
      <c r="N54" s="21">
        <f>SUM(feb!I54 + M54)</f>
        <v>0</v>
      </c>
    </row>
    <row r="55" spans="1:14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11"/>
      <c r="K55" s="9">
        <f t="shared" si="1"/>
        <v>0</v>
      </c>
      <c r="L55" s="10">
        <f>SUM(feb!G55 + K55)</f>
        <v>0</v>
      </c>
      <c r="M55" s="17">
        <f t="shared" si="4"/>
        <v>0</v>
      </c>
      <c r="N55" s="21">
        <f>SUM(feb!I55 + M55)</f>
        <v>0</v>
      </c>
    </row>
    <row r="56" spans="1:14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11"/>
      <c r="K56" s="9">
        <f t="shared" si="1"/>
        <v>0</v>
      </c>
      <c r="L56" s="10">
        <f>SUM(feb!G56 + K56)</f>
        <v>0</v>
      </c>
      <c r="M56" s="17">
        <f t="shared" si="4"/>
        <v>0</v>
      </c>
      <c r="N56" s="21">
        <f>SUM(feb!I56 + M56)</f>
        <v>0</v>
      </c>
    </row>
    <row r="57" spans="1:14" x14ac:dyDescent="0.2">
      <c r="A57" s="13" t="s">
        <v>94</v>
      </c>
      <c r="B57" s="11">
        <v>62</v>
      </c>
      <c r="C57" s="11"/>
      <c r="D57" s="11">
        <v>64</v>
      </c>
      <c r="E57" s="11">
        <v>86</v>
      </c>
      <c r="F57" s="11">
        <v>64</v>
      </c>
      <c r="G57" s="11"/>
      <c r="H57" s="11">
        <v>51</v>
      </c>
      <c r="I57" s="11">
        <v>83</v>
      </c>
      <c r="J57" s="11"/>
      <c r="K57" s="9">
        <f t="shared" si="1"/>
        <v>4</v>
      </c>
      <c r="L57" s="10">
        <f>SUM(feb!G57 + K57)</f>
        <v>5</v>
      </c>
      <c r="M57" s="17">
        <f t="shared" si="4"/>
        <v>410</v>
      </c>
      <c r="N57" s="21">
        <f>SUM(feb!I57 + M57)</f>
        <v>552</v>
      </c>
    </row>
    <row r="58" spans="1:14" x14ac:dyDescent="0.2">
      <c r="A58" s="13" t="s">
        <v>15</v>
      </c>
      <c r="B58" s="11">
        <v>62</v>
      </c>
      <c r="C58" s="11"/>
      <c r="D58" s="11"/>
      <c r="E58" s="11">
        <v>97</v>
      </c>
      <c r="F58" s="11">
        <v>64</v>
      </c>
      <c r="G58" s="11">
        <v>122</v>
      </c>
      <c r="H58" s="11">
        <v>65</v>
      </c>
      <c r="I58" s="11">
        <v>116</v>
      </c>
      <c r="J58" s="11"/>
      <c r="K58" s="9">
        <v>4</v>
      </c>
      <c r="L58" s="10">
        <f>SUM(feb!G58 + K58)</f>
        <v>6</v>
      </c>
      <c r="M58" s="17">
        <f t="shared" si="4"/>
        <v>526</v>
      </c>
      <c r="N58" s="21">
        <f>SUM(feb!I58 + M58)</f>
        <v>819</v>
      </c>
    </row>
    <row r="59" spans="1:14" x14ac:dyDescent="0.2">
      <c r="A59" s="13" t="s">
        <v>64</v>
      </c>
      <c r="B59" s="11">
        <v>48</v>
      </c>
      <c r="C59" s="11">
        <v>55</v>
      </c>
      <c r="D59" s="11">
        <v>50</v>
      </c>
      <c r="E59" s="11">
        <v>32</v>
      </c>
      <c r="F59" s="11">
        <v>54</v>
      </c>
      <c r="G59" s="11"/>
      <c r="H59" s="11">
        <v>52</v>
      </c>
      <c r="I59" s="11"/>
      <c r="J59" s="11"/>
      <c r="K59" s="9">
        <f t="shared" si="1"/>
        <v>4</v>
      </c>
      <c r="L59" s="10">
        <f>SUM(feb!G59 + K59)</f>
        <v>6</v>
      </c>
      <c r="M59" s="17">
        <f t="shared" si="4"/>
        <v>291</v>
      </c>
      <c r="N59" s="21">
        <f>SUM(feb!I59 + M59)</f>
        <v>530</v>
      </c>
    </row>
    <row r="60" spans="1:14" x14ac:dyDescent="0.2">
      <c r="A60" s="13" t="s">
        <v>16</v>
      </c>
      <c r="B60" s="11"/>
      <c r="C60" s="11"/>
      <c r="D60" s="11">
        <v>50</v>
      </c>
      <c r="E60" s="11"/>
      <c r="F60" s="11"/>
      <c r="G60" s="11"/>
      <c r="H60" s="11"/>
      <c r="I60" s="11"/>
      <c r="J60" s="11"/>
      <c r="K60" s="9">
        <f t="shared" si="1"/>
        <v>1</v>
      </c>
      <c r="L60" s="10">
        <f>SUM(feb!G60 + K60)</f>
        <v>1</v>
      </c>
      <c r="M60" s="17">
        <f t="shared" si="4"/>
        <v>50</v>
      </c>
      <c r="N60" s="21">
        <f>SUM(feb!I60 + M60)</f>
        <v>50</v>
      </c>
    </row>
    <row r="61" spans="1:14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11"/>
      <c r="K61" s="9">
        <f t="shared" si="1"/>
        <v>0</v>
      </c>
      <c r="L61" s="10">
        <f>SUM(feb!G61 + K61)</f>
        <v>0</v>
      </c>
      <c r="M61" s="17">
        <f t="shared" si="4"/>
        <v>0</v>
      </c>
      <c r="N61" s="21">
        <f>SUM(feb!I61 + M61)</f>
        <v>0</v>
      </c>
    </row>
    <row r="62" spans="1:14" x14ac:dyDescent="0.2">
      <c r="A62" s="13" t="s">
        <v>59</v>
      </c>
      <c r="B62" s="11"/>
      <c r="C62" s="11"/>
      <c r="D62" s="11">
        <v>64</v>
      </c>
      <c r="E62" s="11">
        <v>86</v>
      </c>
      <c r="F62" s="11"/>
      <c r="G62" s="11"/>
      <c r="H62" s="11">
        <v>65</v>
      </c>
      <c r="I62" s="11"/>
      <c r="J62" s="11"/>
      <c r="K62" s="9">
        <f t="shared" si="1"/>
        <v>2</v>
      </c>
      <c r="L62" s="10">
        <f>SUM(feb!G62 + K62)</f>
        <v>4</v>
      </c>
      <c r="M62" s="17">
        <f t="shared" si="4"/>
        <v>215</v>
      </c>
      <c r="N62" s="21">
        <f>SUM(feb!I62 + M62)</f>
        <v>432</v>
      </c>
    </row>
    <row r="63" spans="1:14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11"/>
      <c r="K63" s="9">
        <f t="shared" si="1"/>
        <v>0</v>
      </c>
      <c r="L63" s="10">
        <f>SUM(feb!G63 + K63)</f>
        <v>0</v>
      </c>
      <c r="M63" s="17">
        <f t="shared" si="4"/>
        <v>0</v>
      </c>
      <c r="N63" s="21">
        <f>SUM(feb!I63 + M63)</f>
        <v>0</v>
      </c>
    </row>
    <row r="64" spans="1:14" x14ac:dyDescent="0.2">
      <c r="A64" s="13" t="s">
        <v>101</v>
      </c>
      <c r="B64" s="11"/>
      <c r="C64" s="11"/>
      <c r="D64" s="11">
        <v>52</v>
      </c>
      <c r="E64" s="11"/>
      <c r="F64" s="11">
        <v>54</v>
      </c>
      <c r="G64" s="11"/>
      <c r="H64" s="11"/>
      <c r="I64" s="11"/>
      <c r="J64" s="11"/>
      <c r="K64" s="9">
        <f t="shared" si="1"/>
        <v>2</v>
      </c>
      <c r="L64" s="10">
        <f>SUM(feb!G64 + K64)</f>
        <v>2</v>
      </c>
      <c r="M64" s="17">
        <f t="shared" si="4"/>
        <v>106</v>
      </c>
      <c r="N64" s="21">
        <f>SUM(feb!I64 + M64)</f>
        <v>106</v>
      </c>
    </row>
    <row r="65" spans="1:14" x14ac:dyDescent="0.2">
      <c r="A65" s="13" t="s">
        <v>83</v>
      </c>
      <c r="B65" s="11"/>
      <c r="C65" s="11"/>
      <c r="D65" s="11"/>
      <c r="E65" s="11"/>
      <c r="F65" s="11"/>
      <c r="G65" s="11"/>
      <c r="H65" s="11"/>
      <c r="I65" s="11"/>
      <c r="J65" s="11"/>
      <c r="K65" s="9">
        <f t="shared" si="1"/>
        <v>0</v>
      </c>
      <c r="L65" s="10">
        <f>SUM(feb!G65 + K65)</f>
        <v>0</v>
      </c>
      <c r="M65" s="17">
        <f t="shared" si="4"/>
        <v>0</v>
      </c>
      <c r="N65" s="21">
        <f>SUM(feb!I65 + M65)</f>
        <v>0</v>
      </c>
    </row>
    <row r="66" spans="1:14" x14ac:dyDescent="0.2">
      <c r="A66" s="13" t="s">
        <v>84</v>
      </c>
      <c r="B66" s="11"/>
      <c r="C66" s="11">
        <v>81</v>
      </c>
      <c r="D66" s="11">
        <v>64</v>
      </c>
      <c r="E66" s="11">
        <v>86</v>
      </c>
      <c r="F66" s="11">
        <v>64</v>
      </c>
      <c r="G66" s="11">
        <v>85</v>
      </c>
      <c r="H66" s="11"/>
      <c r="I66" s="11"/>
      <c r="J66" s="11"/>
      <c r="K66" s="9">
        <f t="shared" si="1"/>
        <v>2</v>
      </c>
      <c r="L66" s="10">
        <f>SUM(feb!G66 + K66)</f>
        <v>4</v>
      </c>
      <c r="M66" s="17">
        <f t="shared" si="4"/>
        <v>380</v>
      </c>
      <c r="N66" s="21">
        <f>SUM(feb!I66 + M66)</f>
        <v>639</v>
      </c>
    </row>
    <row r="67" spans="1:14" x14ac:dyDescent="0.2">
      <c r="A67" s="13" t="s">
        <v>153</v>
      </c>
      <c r="B67" s="11">
        <v>62</v>
      </c>
      <c r="C67" s="11"/>
      <c r="D67" s="11">
        <v>67</v>
      </c>
      <c r="E67" s="11"/>
      <c r="F67" s="11">
        <v>65</v>
      </c>
      <c r="G67" s="11"/>
      <c r="H67" s="11">
        <v>70</v>
      </c>
      <c r="I67" s="11"/>
      <c r="J67" s="11"/>
      <c r="K67" s="9">
        <f t="shared" ref="K67" si="9">COUNT(B67,D67,F67,H67,J67)</f>
        <v>4</v>
      </c>
      <c r="L67" s="10">
        <f>SUM(feb!G67 + K67)</f>
        <v>5</v>
      </c>
      <c r="M67" s="17">
        <f t="shared" ref="M67" si="10">SUM(B67:J67)</f>
        <v>264</v>
      </c>
      <c r="N67" s="21">
        <f>SUM(feb!I67 + M67)</f>
        <v>327</v>
      </c>
    </row>
    <row r="68" spans="1:14" x14ac:dyDescent="0.2">
      <c r="A68" s="13" t="s">
        <v>127</v>
      </c>
      <c r="B68" s="11"/>
      <c r="C68" s="11"/>
      <c r="D68" s="11"/>
      <c r="E68" s="11"/>
      <c r="F68" s="11"/>
      <c r="G68" s="11"/>
      <c r="H68" s="11"/>
      <c r="I68" s="11"/>
      <c r="J68" s="11"/>
      <c r="K68" s="9">
        <f t="shared" si="1"/>
        <v>0</v>
      </c>
      <c r="L68" s="10">
        <f>SUM(feb!G68 + K68)</f>
        <v>0</v>
      </c>
      <c r="M68" s="17">
        <f t="shared" si="4"/>
        <v>0</v>
      </c>
      <c r="N68" s="21">
        <f>SUM(feb!I68 + M68)</f>
        <v>0</v>
      </c>
    </row>
    <row r="69" spans="1:14" x14ac:dyDescent="0.2">
      <c r="A69" s="13" t="s">
        <v>68</v>
      </c>
      <c r="B69" s="11"/>
      <c r="C69" s="11">
        <v>40</v>
      </c>
      <c r="D69" s="11">
        <v>52</v>
      </c>
      <c r="E69" s="11">
        <v>81</v>
      </c>
      <c r="F69" s="11">
        <v>54</v>
      </c>
      <c r="G69" s="11"/>
      <c r="H69" s="11"/>
      <c r="I69" s="11"/>
      <c r="J69" s="11"/>
      <c r="K69" s="9">
        <f t="shared" ref="K69:K112" si="11">COUNT(B69,D69,F69,H69,J69)</f>
        <v>2</v>
      </c>
      <c r="L69" s="10">
        <f>SUM(feb!G69 + K69)</f>
        <v>3</v>
      </c>
      <c r="M69" s="17">
        <f t="shared" si="4"/>
        <v>227</v>
      </c>
      <c r="N69" s="21">
        <f>SUM(feb!I69 + M69)</f>
        <v>399</v>
      </c>
    </row>
    <row r="70" spans="1:14" x14ac:dyDescent="0.2">
      <c r="A70" s="13" t="s">
        <v>62</v>
      </c>
      <c r="B70" s="11"/>
      <c r="C70" s="11">
        <v>76</v>
      </c>
      <c r="D70" s="11"/>
      <c r="E70" s="11">
        <v>81</v>
      </c>
      <c r="F70" s="11">
        <v>54</v>
      </c>
      <c r="G70" s="11"/>
      <c r="H70" s="11">
        <v>51</v>
      </c>
      <c r="I70" s="11">
        <v>83</v>
      </c>
      <c r="J70" s="11"/>
      <c r="K70" s="9">
        <f t="shared" si="11"/>
        <v>2</v>
      </c>
      <c r="L70" s="10">
        <f>SUM(feb!G70 + K70)</f>
        <v>4</v>
      </c>
      <c r="M70" s="17">
        <f t="shared" ref="M70:M88" si="12">SUM(B70:J70)</f>
        <v>345</v>
      </c>
      <c r="N70" s="21">
        <f>SUM(feb!I70 + M70)</f>
        <v>567</v>
      </c>
    </row>
    <row r="71" spans="1:14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11"/>
      <c r="K71" s="9">
        <f t="shared" si="11"/>
        <v>0</v>
      </c>
      <c r="L71" s="10">
        <f>SUM(feb!G71 + K71)</f>
        <v>0</v>
      </c>
      <c r="M71" s="17">
        <f t="shared" si="12"/>
        <v>0</v>
      </c>
      <c r="N71" s="21">
        <f>SUM(feb!I71 + M71)</f>
        <v>0</v>
      </c>
    </row>
    <row r="72" spans="1:14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11"/>
      <c r="K72" s="9">
        <f t="shared" si="11"/>
        <v>0</v>
      </c>
      <c r="L72" s="10">
        <f>SUM(feb!G72 + K72)</f>
        <v>0</v>
      </c>
      <c r="M72" s="17">
        <f t="shared" si="12"/>
        <v>0</v>
      </c>
      <c r="N72" s="21">
        <f>SUM(feb!I72 + M72)</f>
        <v>0</v>
      </c>
    </row>
    <row r="73" spans="1:14" x14ac:dyDescent="0.2">
      <c r="A73" s="13" t="s">
        <v>60</v>
      </c>
      <c r="B73" s="11"/>
      <c r="C73" s="11"/>
      <c r="D73" s="11"/>
      <c r="E73" s="11"/>
      <c r="F73" s="11"/>
      <c r="G73" s="11"/>
      <c r="H73" s="11"/>
      <c r="I73" s="11"/>
      <c r="J73" s="11"/>
      <c r="K73" s="9">
        <f t="shared" si="11"/>
        <v>0</v>
      </c>
      <c r="L73" s="10">
        <f>SUM(feb!G73 + K73)</f>
        <v>0</v>
      </c>
      <c r="M73" s="17">
        <f t="shared" si="12"/>
        <v>0</v>
      </c>
      <c r="N73" s="21">
        <f>SUM(feb!I73 + M73)</f>
        <v>0</v>
      </c>
    </row>
    <row r="74" spans="1:14" x14ac:dyDescent="0.2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11"/>
      <c r="K74" s="9">
        <f t="shared" si="11"/>
        <v>0</v>
      </c>
      <c r="L74" s="10">
        <f>SUM(feb!G74 + K74)</f>
        <v>0</v>
      </c>
      <c r="M74" s="17">
        <f t="shared" si="12"/>
        <v>0</v>
      </c>
      <c r="N74" s="21">
        <f>SUM(feb!I74 + M74)</f>
        <v>0</v>
      </c>
    </row>
    <row r="75" spans="1:14" x14ac:dyDescent="0.2">
      <c r="A75" s="13" t="s">
        <v>88</v>
      </c>
      <c r="B75" s="11"/>
      <c r="C75" s="11"/>
      <c r="D75" s="11"/>
      <c r="E75" s="11">
        <v>86</v>
      </c>
      <c r="F75" s="11"/>
      <c r="G75" s="11"/>
      <c r="H75" s="11">
        <v>65</v>
      </c>
      <c r="I75" s="11"/>
      <c r="J75" s="11"/>
      <c r="K75" s="9">
        <f t="shared" si="11"/>
        <v>1</v>
      </c>
      <c r="L75" s="10">
        <f>SUM(feb!G75 + K75)</f>
        <v>1</v>
      </c>
      <c r="M75" s="17">
        <f t="shared" si="12"/>
        <v>151</v>
      </c>
      <c r="N75" s="21">
        <f>SUM(feb!I75 + M75)</f>
        <v>151</v>
      </c>
    </row>
    <row r="76" spans="1:14" x14ac:dyDescent="0.2">
      <c r="A76" s="13" t="s">
        <v>19</v>
      </c>
      <c r="B76" s="11"/>
      <c r="C76" s="11"/>
      <c r="D76" s="11">
        <v>64</v>
      </c>
      <c r="E76" s="11">
        <v>112</v>
      </c>
      <c r="F76" s="11"/>
      <c r="G76" s="11"/>
      <c r="H76" s="11"/>
      <c r="I76" s="11"/>
      <c r="J76" s="11"/>
      <c r="K76" s="9">
        <v>2</v>
      </c>
      <c r="L76" s="10">
        <f>SUM(feb!G76 + K76)</f>
        <v>2</v>
      </c>
      <c r="M76" s="17">
        <f t="shared" si="12"/>
        <v>176</v>
      </c>
      <c r="N76" s="21">
        <f>SUM(feb!I76 + M76)</f>
        <v>176</v>
      </c>
    </row>
    <row r="77" spans="1:14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11"/>
      <c r="K77" s="9">
        <f t="shared" si="11"/>
        <v>0</v>
      </c>
      <c r="L77" s="10">
        <f>SUM(feb!G77 + K77)</f>
        <v>0</v>
      </c>
      <c r="M77" s="17">
        <f t="shared" si="12"/>
        <v>0</v>
      </c>
      <c r="N77" s="21">
        <f>SUM(feb!I77 + M77)</f>
        <v>0</v>
      </c>
    </row>
    <row r="78" spans="1:14" x14ac:dyDescent="0.2">
      <c r="A78" s="13" t="s">
        <v>57</v>
      </c>
      <c r="B78" s="11">
        <v>62</v>
      </c>
      <c r="C78" s="11">
        <v>97</v>
      </c>
      <c r="D78" s="11">
        <v>67</v>
      </c>
      <c r="E78" s="11">
        <v>97</v>
      </c>
      <c r="F78" s="11">
        <v>65</v>
      </c>
      <c r="G78" s="11">
        <v>106</v>
      </c>
      <c r="H78" s="11">
        <v>70</v>
      </c>
      <c r="I78" s="11">
        <v>119</v>
      </c>
      <c r="J78" s="11">
        <v>77</v>
      </c>
      <c r="K78" s="9">
        <f t="shared" si="11"/>
        <v>5</v>
      </c>
      <c r="L78" s="10">
        <f>SUM(feb!G78 + K78)</f>
        <v>7</v>
      </c>
      <c r="M78" s="17">
        <f t="shared" si="12"/>
        <v>760</v>
      </c>
      <c r="N78" s="21">
        <f>SUM(feb!I78 + M78)</f>
        <v>1141</v>
      </c>
    </row>
    <row r="79" spans="1:14" x14ac:dyDescent="0.2">
      <c r="A79" s="13" t="s">
        <v>102</v>
      </c>
      <c r="B79" s="11">
        <v>48</v>
      </c>
      <c r="C79" s="11">
        <v>55</v>
      </c>
      <c r="D79" s="11">
        <v>50</v>
      </c>
      <c r="E79" s="11"/>
      <c r="F79" s="11"/>
      <c r="G79" s="11"/>
      <c r="H79" s="11">
        <v>52</v>
      </c>
      <c r="I79" s="11">
        <v>65</v>
      </c>
      <c r="J79" s="11"/>
      <c r="K79" s="9">
        <f t="shared" si="11"/>
        <v>3</v>
      </c>
      <c r="L79" s="10">
        <f>SUM(feb!G79 + K79)</f>
        <v>5</v>
      </c>
      <c r="M79" s="17">
        <f t="shared" si="12"/>
        <v>270</v>
      </c>
      <c r="N79" s="21">
        <f>SUM(feb!I79 + M79)</f>
        <v>476</v>
      </c>
    </row>
    <row r="80" spans="1:14" x14ac:dyDescent="0.2">
      <c r="A80" s="13" t="s">
        <v>20</v>
      </c>
      <c r="B80" s="11">
        <v>62</v>
      </c>
      <c r="C80" s="11">
        <v>95</v>
      </c>
      <c r="D80" s="11">
        <v>64</v>
      </c>
      <c r="E80" s="11">
        <v>97</v>
      </c>
      <c r="F80" s="11">
        <v>64</v>
      </c>
      <c r="G80" s="11">
        <v>107</v>
      </c>
      <c r="H80" s="11">
        <v>65</v>
      </c>
      <c r="I80" s="11">
        <v>116</v>
      </c>
      <c r="J80" s="11">
        <v>57</v>
      </c>
      <c r="K80" s="9">
        <f t="shared" si="11"/>
        <v>5</v>
      </c>
      <c r="L80" s="10">
        <f>SUM(feb!G80 + K80)</f>
        <v>6</v>
      </c>
      <c r="M80" s="17">
        <f t="shared" si="12"/>
        <v>727</v>
      </c>
      <c r="N80" s="21">
        <f>SUM(feb!I80 + M80)</f>
        <v>967</v>
      </c>
    </row>
    <row r="81" spans="1:14" x14ac:dyDescent="0.2">
      <c r="A81" s="13" t="s">
        <v>56</v>
      </c>
      <c r="B81" s="11"/>
      <c r="C81" s="11">
        <v>55</v>
      </c>
      <c r="D81" s="11">
        <v>50</v>
      </c>
      <c r="E81" s="11"/>
      <c r="F81" s="11"/>
      <c r="G81" s="11"/>
      <c r="H81" s="11"/>
      <c r="I81" s="11"/>
      <c r="J81" s="11"/>
      <c r="K81" s="9">
        <f t="shared" si="11"/>
        <v>1</v>
      </c>
      <c r="L81" s="10">
        <f>SUM(feb!G81 + K81)</f>
        <v>2</v>
      </c>
      <c r="M81" s="17">
        <f t="shared" si="12"/>
        <v>105</v>
      </c>
      <c r="N81" s="21">
        <f>SUM(feb!I81 + M81)</f>
        <v>154</v>
      </c>
    </row>
    <row r="82" spans="1:14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11"/>
      <c r="K82" s="9">
        <f t="shared" si="11"/>
        <v>0</v>
      </c>
      <c r="L82" s="10">
        <f>SUM(feb!G82 + K82)</f>
        <v>0</v>
      </c>
      <c r="M82" s="17">
        <f t="shared" si="12"/>
        <v>0</v>
      </c>
      <c r="N82" s="21">
        <f>SUM(feb!I82 + M82)</f>
        <v>0</v>
      </c>
    </row>
    <row r="83" spans="1:14" x14ac:dyDescent="0.2">
      <c r="A83" s="13" t="s">
        <v>65</v>
      </c>
      <c r="B83" s="11"/>
      <c r="C83" s="11">
        <v>97</v>
      </c>
      <c r="D83" s="11">
        <v>67</v>
      </c>
      <c r="E83" s="11">
        <v>97</v>
      </c>
      <c r="F83" s="11"/>
      <c r="G83" s="11"/>
      <c r="H83" s="11">
        <v>65</v>
      </c>
      <c r="I83" s="11">
        <v>119</v>
      </c>
      <c r="J83" s="11"/>
      <c r="K83" s="9">
        <f t="shared" si="11"/>
        <v>2</v>
      </c>
      <c r="L83" s="10">
        <f>SUM(feb!G83 + K83)</f>
        <v>3</v>
      </c>
      <c r="M83" s="17">
        <f t="shared" si="12"/>
        <v>445</v>
      </c>
      <c r="N83" s="21">
        <f>SUM(feb!I83 + M83)</f>
        <v>679</v>
      </c>
    </row>
    <row r="84" spans="1:14" x14ac:dyDescent="0.2">
      <c r="A84" s="13" t="s">
        <v>124</v>
      </c>
      <c r="B84" s="11"/>
      <c r="C84" s="11"/>
      <c r="D84" s="11"/>
      <c r="E84" s="11">
        <v>97</v>
      </c>
      <c r="F84" s="11">
        <v>65</v>
      </c>
      <c r="G84" s="11">
        <v>106</v>
      </c>
      <c r="H84" s="11">
        <v>70</v>
      </c>
      <c r="I84" s="11">
        <v>119</v>
      </c>
      <c r="J84" s="11"/>
      <c r="K84" s="9">
        <f t="shared" si="11"/>
        <v>2</v>
      </c>
      <c r="L84" s="10">
        <f>SUM(feb!G84 + K84)</f>
        <v>4</v>
      </c>
      <c r="M84" s="17">
        <f t="shared" si="12"/>
        <v>457</v>
      </c>
      <c r="N84" s="21">
        <f>SUM(feb!I84 + M84)</f>
        <v>753</v>
      </c>
    </row>
    <row r="85" spans="1:14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9">
        <f t="shared" si="11"/>
        <v>0</v>
      </c>
      <c r="L85" s="10">
        <f>SUM(feb!G85 + K85)</f>
        <v>0</v>
      </c>
      <c r="M85" s="17">
        <f t="shared" si="12"/>
        <v>0</v>
      </c>
      <c r="N85" s="21">
        <f>SUM(feb!I85 + M85)</f>
        <v>0</v>
      </c>
    </row>
    <row r="86" spans="1:14" x14ac:dyDescent="0.2">
      <c r="A86" s="13" t="s">
        <v>22</v>
      </c>
      <c r="B86" s="11"/>
      <c r="C86" s="11"/>
      <c r="D86" s="11"/>
      <c r="E86" s="11"/>
      <c r="F86" s="11"/>
      <c r="G86" s="11"/>
      <c r="H86" s="11"/>
      <c r="I86" s="11"/>
      <c r="J86" s="11"/>
      <c r="K86" s="9">
        <f t="shared" si="11"/>
        <v>0</v>
      </c>
      <c r="L86" s="10">
        <f>SUM(feb!G86 + K86)</f>
        <v>0</v>
      </c>
      <c r="M86" s="17">
        <f t="shared" si="12"/>
        <v>0</v>
      </c>
      <c r="N86" s="21">
        <f>SUM(feb!I86 + M86)</f>
        <v>0</v>
      </c>
    </row>
    <row r="87" spans="1:14" x14ac:dyDescent="0.2">
      <c r="A87" s="13" t="s">
        <v>97</v>
      </c>
      <c r="B87" s="11">
        <v>62</v>
      </c>
      <c r="C87" s="11">
        <v>95</v>
      </c>
      <c r="D87" s="11">
        <v>64</v>
      </c>
      <c r="E87" s="11">
        <v>97</v>
      </c>
      <c r="F87" s="11">
        <v>64</v>
      </c>
      <c r="G87" s="11">
        <v>107</v>
      </c>
      <c r="H87" s="11">
        <v>65</v>
      </c>
      <c r="I87" s="11">
        <v>116</v>
      </c>
      <c r="J87" s="11">
        <v>77</v>
      </c>
      <c r="K87" s="9">
        <f t="shared" si="11"/>
        <v>5</v>
      </c>
      <c r="L87" s="10">
        <f>SUM(feb!G87 + K87)</f>
        <v>7</v>
      </c>
      <c r="M87" s="17">
        <f t="shared" si="12"/>
        <v>747</v>
      </c>
      <c r="N87" s="21">
        <f>SUM(feb!I87 + M87)</f>
        <v>1125</v>
      </c>
    </row>
    <row r="88" spans="1:14" x14ac:dyDescent="0.2">
      <c r="A88" s="13" t="s">
        <v>23</v>
      </c>
      <c r="B88" s="11">
        <v>62</v>
      </c>
      <c r="C88" s="11">
        <v>95</v>
      </c>
      <c r="D88" s="11">
        <v>64</v>
      </c>
      <c r="E88" s="11">
        <v>112</v>
      </c>
      <c r="F88" s="11">
        <v>64</v>
      </c>
      <c r="G88" s="11">
        <v>107</v>
      </c>
      <c r="H88" s="11">
        <v>65</v>
      </c>
      <c r="I88" s="11"/>
      <c r="J88" s="11"/>
      <c r="K88" s="9">
        <v>5</v>
      </c>
      <c r="L88" s="10">
        <f>SUM(feb!G88 + K88)</f>
        <v>7</v>
      </c>
      <c r="M88" s="17">
        <f t="shared" si="12"/>
        <v>569</v>
      </c>
      <c r="N88" s="21">
        <f>SUM(feb!I88 + M88)</f>
        <v>862</v>
      </c>
    </row>
    <row r="89" spans="1:14" x14ac:dyDescent="0.2">
      <c r="A89" s="13" t="s">
        <v>24</v>
      </c>
      <c r="B89" s="11">
        <v>62</v>
      </c>
      <c r="C89" s="11"/>
      <c r="D89" s="11">
        <v>67</v>
      </c>
      <c r="E89" s="11"/>
      <c r="F89" s="11">
        <v>65</v>
      </c>
      <c r="G89" s="11"/>
      <c r="H89" s="11"/>
      <c r="I89" s="11"/>
      <c r="J89" s="11"/>
      <c r="K89" s="9">
        <f t="shared" ref="K89:K92" si="13">COUNT(B89,D89,F89,H89,J89)</f>
        <v>3</v>
      </c>
      <c r="L89" s="10">
        <f>SUM(feb!G89 + K89)</f>
        <v>4</v>
      </c>
      <c r="M89" s="17">
        <f t="shared" ref="M89:M92" si="14">SUM(B89:J89)</f>
        <v>194</v>
      </c>
      <c r="N89" s="21">
        <f>SUM(feb!I89 + M89)</f>
        <v>256</v>
      </c>
    </row>
    <row r="90" spans="1:14" x14ac:dyDescent="0.2">
      <c r="A90" s="13" t="s">
        <v>142</v>
      </c>
      <c r="B90" s="11"/>
      <c r="C90" s="11">
        <v>95</v>
      </c>
      <c r="D90" s="11">
        <v>64</v>
      </c>
      <c r="E90" s="11">
        <v>97</v>
      </c>
      <c r="F90" s="11">
        <v>64</v>
      </c>
      <c r="G90" s="11"/>
      <c r="H90" s="11"/>
      <c r="I90" s="11"/>
      <c r="J90" s="11"/>
      <c r="K90" s="9">
        <f t="shared" si="13"/>
        <v>2</v>
      </c>
      <c r="L90" s="10">
        <f>SUM(feb!G90 + K90)</f>
        <v>3</v>
      </c>
      <c r="M90" s="17">
        <f t="shared" si="14"/>
        <v>320</v>
      </c>
      <c r="N90" s="21">
        <f>SUM(feb!I90 + M90)</f>
        <v>459</v>
      </c>
    </row>
    <row r="91" spans="1:14" x14ac:dyDescent="0.2">
      <c r="A91" s="13" t="s">
        <v>159</v>
      </c>
      <c r="B91" s="11"/>
      <c r="C91" s="11"/>
      <c r="D91" s="11"/>
      <c r="E91" s="11"/>
      <c r="F91" s="11"/>
      <c r="G91" s="11"/>
      <c r="H91" s="11"/>
      <c r="I91" s="11"/>
      <c r="J91" s="11"/>
      <c r="K91" s="9">
        <f t="shared" ref="K91" si="15">COUNT(B91,D91,F91,H91,J91)</f>
        <v>0</v>
      </c>
      <c r="L91" s="10">
        <f>SUM(feb!G91 + K91)</f>
        <v>0</v>
      </c>
      <c r="M91" s="17">
        <f t="shared" ref="M91" si="16">SUM(B91:J91)</f>
        <v>0</v>
      </c>
      <c r="N91" s="21">
        <f>SUM(feb!I91 + M91)</f>
        <v>0</v>
      </c>
    </row>
    <row r="92" spans="1:14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11"/>
      <c r="K92" s="9">
        <f t="shared" si="13"/>
        <v>0</v>
      </c>
      <c r="L92" s="10">
        <f>SUM(feb!G92 + K92)</f>
        <v>0</v>
      </c>
      <c r="M92" s="17">
        <f t="shared" si="14"/>
        <v>0</v>
      </c>
      <c r="N92" s="21">
        <f>SUM(feb!I92 + M92)</f>
        <v>0</v>
      </c>
    </row>
    <row r="93" spans="1:14" x14ac:dyDescent="0.2">
      <c r="A93" s="13" t="s">
        <v>25</v>
      </c>
      <c r="B93" s="11">
        <v>62</v>
      </c>
      <c r="C93" s="11">
        <v>95</v>
      </c>
      <c r="D93" s="11">
        <v>52</v>
      </c>
      <c r="E93" s="11">
        <v>86</v>
      </c>
      <c r="F93" s="11"/>
      <c r="G93" s="11"/>
      <c r="H93" s="11">
        <v>51</v>
      </c>
      <c r="I93" s="11">
        <v>35</v>
      </c>
      <c r="J93" s="11"/>
      <c r="K93" s="9">
        <f t="shared" si="11"/>
        <v>3</v>
      </c>
      <c r="L93" s="10">
        <f>SUM(feb!G93 + K93)</f>
        <v>5</v>
      </c>
      <c r="M93" s="17">
        <f t="shared" ref="M93:M112" si="17">SUM(B93:J93)</f>
        <v>381</v>
      </c>
      <c r="N93" s="21">
        <f>SUM(feb!I93 + M93)</f>
        <v>650</v>
      </c>
    </row>
    <row r="94" spans="1:14" x14ac:dyDescent="0.2">
      <c r="A94" s="13" t="s">
        <v>91</v>
      </c>
      <c r="B94" s="11"/>
      <c r="C94" s="11"/>
      <c r="D94" s="11">
        <v>52</v>
      </c>
      <c r="E94" s="11">
        <v>86</v>
      </c>
      <c r="F94" s="11"/>
      <c r="G94" s="11"/>
      <c r="H94" s="11"/>
      <c r="I94" s="11">
        <v>83</v>
      </c>
      <c r="J94" s="11"/>
      <c r="K94" s="9">
        <f t="shared" si="11"/>
        <v>1</v>
      </c>
      <c r="L94" s="10">
        <f>SUM(feb!G94 + K94)</f>
        <v>3</v>
      </c>
      <c r="M94" s="17">
        <f t="shared" si="17"/>
        <v>221</v>
      </c>
      <c r="N94" s="21">
        <f>SUM(feb!I94 + M94)</f>
        <v>398</v>
      </c>
    </row>
    <row r="95" spans="1:14" x14ac:dyDescent="0.2">
      <c r="A95" s="13" t="s">
        <v>26</v>
      </c>
      <c r="B95" s="11"/>
      <c r="C95" s="11">
        <v>50</v>
      </c>
      <c r="D95" s="11">
        <v>50</v>
      </c>
      <c r="E95" s="11">
        <v>59</v>
      </c>
      <c r="F95" s="11">
        <v>54</v>
      </c>
      <c r="G95" s="11"/>
      <c r="H95" s="11">
        <v>52</v>
      </c>
      <c r="I95" s="11"/>
      <c r="J95" s="11"/>
      <c r="K95" s="9">
        <f t="shared" si="11"/>
        <v>3</v>
      </c>
      <c r="L95" s="10">
        <f>SUM(feb!G95 + K95)</f>
        <v>5</v>
      </c>
      <c r="M95" s="17">
        <f t="shared" si="17"/>
        <v>265</v>
      </c>
      <c r="N95" s="21">
        <f>SUM(feb!I95 + M95)</f>
        <v>483</v>
      </c>
    </row>
    <row r="96" spans="1:14" x14ac:dyDescent="0.2">
      <c r="A96" s="13" t="s">
        <v>78</v>
      </c>
      <c r="B96" s="11"/>
      <c r="C96" s="11"/>
      <c r="D96" s="11"/>
      <c r="E96" s="11"/>
      <c r="F96" s="11"/>
      <c r="G96" s="11"/>
      <c r="H96" s="11"/>
      <c r="I96" s="11"/>
      <c r="J96" s="11"/>
      <c r="K96" s="9">
        <f t="shared" si="11"/>
        <v>0</v>
      </c>
      <c r="L96" s="10">
        <f>SUM(feb!G96 + K96)</f>
        <v>0</v>
      </c>
      <c r="M96" s="17">
        <f t="shared" si="17"/>
        <v>0</v>
      </c>
      <c r="N96" s="21">
        <f>SUM(feb!I96 + M96)</f>
        <v>0</v>
      </c>
    </row>
    <row r="97" spans="1:14" x14ac:dyDescent="0.2">
      <c r="A97" s="13" t="s">
        <v>32</v>
      </c>
      <c r="B97" s="11"/>
      <c r="C97" s="11"/>
      <c r="D97" s="11"/>
      <c r="E97" s="11"/>
      <c r="F97" s="11"/>
      <c r="G97" s="11"/>
      <c r="H97" s="11"/>
      <c r="I97" s="11"/>
      <c r="J97" s="11"/>
      <c r="K97" s="9">
        <f t="shared" si="11"/>
        <v>0</v>
      </c>
      <c r="L97" s="10">
        <f>SUM(feb!G97 + K97)</f>
        <v>0</v>
      </c>
      <c r="M97" s="17">
        <f t="shared" si="17"/>
        <v>0</v>
      </c>
      <c r="N97" s="21">
        <f>SUM(feb!I97 + M97)</f>
        <v>0</v>
      </c>
    </row>
    <row r="98" spans="1:14" x14ac:dyDescent="0.2">
      <c r="A98" s="13" t="s">
        <v>51</v>
      </c>
      <c r="B98" s="11">
        <v>62</v>
      </c>
      <c r="C98" s="11">
        <v>95</v>
      </c>
      <c r="D98" s="11">
        <v>64</v>
      </c>
      <c r="E98" s="11">
        <v>86</v>
      </c>
      <c r="F98" s="11">
        <v>64</v>
      </c>
      <c r="G98" s="11">
        <v>107</v>
      </c>
      <c r="H98" s="11">
        <v>51</v>
      </c>
      <c r="I98" s="11">
        <v>116</v>
      </c>
      <c r="J98" s="11"/>
      <c r="K98" s="9">
        <f t="shared" si="11"/>
        <v>4</v>
      </c>
      <c r="L98" s="10">
        <f>SUM(feb!G98 + K98)</f>
        <v>6</v>
      </c>
      <c r="M98" s="17">
        <f t="shared" si="17"/>
        <v>645</v>
      </c>
      <c r="N98" s="21">
        <f>SUM(feb!I98 + M98)</f>
        <v>999</v>
      </c>
    </row>
    <row r="99" spans="1:14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11"/>
      <c r="K99" s="9">
        <f t="shared" si="11"/>
        <v>0</v>
      </c>
      <c r="L99" s="10">
        <f>SUM(feb!G99 + K99)</f>
        <v>0</v>
      </c>
      <c r="M99" s="17">
        <f t="shared" si="17"/>
        <v>0</v>
      </c>
      <c r="N99" s="21">
        <f>SUM(feb!I99 + M99)</f>
        <v>0</v>
      </c>
    </row>
    <row r="100" spans="1:14" x14ac:dyDescent="0.2">
      <c r="A100" s="13" t="s">
        <v>75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9">
        <f t="shared" si="11"/>
        <v>0</v>
      </c>
      <c r="L100" s="10">
        <f>SUM(feb!G100 + K100)</f>
        <v>0</v>
      </c>
      <c r="M100" s="17">
        <f t="shared" si="17"/>
        <v>0</v>
      </c>
      <c r="N100" s="21">
        <f>SUM(feb!I100 + M100)</f>
        <v>0</v>
      </c>
    </row>
    <row r="101" spans="1:14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9">
        <f t="shared" si="11"/>
        <v>0</v>
      </c>
      <c r="L101" s="10">
        <f>SUM(feb!G101 + K101)</f>
        <v>0</v>
      </c>
      <c r="M101" s="17">
        <f t="shared" si="17"/>
        <v>0</v>
      </c>
      <c r="N101" s="21">
        <f>SUM(feb!I101 + M101)</f>
        <v>0</v>
      </c>
    </row>
    <row r="102" spans="1:14" x14ac:dyDescent="0.2">
      <c r="A102" s="13" t="s">
        <v>115</v>
      </c>
      <c r="B102" s="11"/>
      <c r="C102" s="11"/>
      <c r="D102" s="11"/>
      <c r="E102" s="11"/>
      <c r="F102" s="11"/>
      <c r="G102" s="11">
        <v>107</v>
      </c>
      <c r="H102" s="11"/>
      <c r="I102" s="11"/>
      <c r="J102" s="11"/>
      <c r="K102" s="9">
        <f t="shared" si="11"/>
        <v>0</v>
      </c>
      <c r="L102" s="10">
        <f>SUM(feb!G102 + K102)</f>
        <v>0</v>
      </c>
      <c r="M102" s="17">
        <f t="shared" si="17"/>
        <v>107</v>
      </c>
      <c r="N102" s="21">
        <f>SUM(feb!I102 + M102)</f>
        <v>107</v>
      </c>
    </row>
    <row r="103" spans="1:14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9">
        <f t="shared" si="11"/>
        <v>0</v>
      </c>
      <c r="L103" s="10">
        <f>SUM(feb!G103 + K103)</f>
        <v>0</v>
      </c>
      <c r="M103" s="17">
        <f t="shared" si="17"/>
        <v>0</v>
      </c>
      <c r="N103" s="21">
        <f>SUM(feb!I103 + M103)</f>
        <v>0</v>
      </c>
    </row>
    <row r="104" spans="1:14" ht="12.75" customHeight="1" x14ac:dyDescent="0.2">
      <c r="A104" s="13" t="s">
        <v>99</v>
      </c>
      <c r="B104" s="11"/>
      <c r="C104" s="11">
        <v>95</v>
      </c>
      <c r="D104" s="11">
        <v>67</v>
      </c>
      <c r="E104" s="11"/>
      <c r="F104" s="11"/>
      <c r="G104" s="11"/>
      <c r="H104" s="11">
        <v>65</v>
      </c>
      <c r="I104" s="11"/>
      <c r="J104" s="11"/>
      <c r="K104" s="9">
        <f t="shared" si="11"/>
        <v>2</v>
      </c>
      <c r="L104" s="10">
        <f>SUM(feb!G104 + K104)</f>
        <v>3</v>
      </c>
      <c r="M104" s="17">
        <f t="shared" si="17"/>
        <v>227</v>
      </c>
      <c r="N104" s="21">
        <f>SUM(feb!I104 + M104)</f>
        <v>289</v>
      </c>
    </row>
    <row r="105" spans="1:14" ht="12.75" customHeight="1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9">
        <f t="shared" si="11"/>
        <v>0</v>
      </c>
      <c r="L105" s="10">
        <f>SUM(feb!G105 + K105)</f>
        <v>0</v>
      </c>
      <c r="M105" s="17">
        <f t="shared" si="17"/>
        <v>0</v>
      </c>
      <c r="N105" s="21">
        <f>SUM(feb!I105 + M105)</f>
        <v>0</v>
      </c>
    </row>
    <row r="106" spans="1:14" ht="12.75" customHeight="1" x14ac:dyDescent="0.2">
      <c r="A106" s="13" t="s">
        <v>93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9">
        <f t="shared" si="11"/>
        <v>0</v>
      </c>
      <c r="L106" s="10">
        <f>SUM(feb!G106 + K106)</f>
        <v>0</v>
      </c>
      <c r="M106" s="17">
        <f t="shared" si="17"/>
        <v>0</v>
      </c>
      <c r="N106" s="21">
        <f>SUM(feb!I106 + M106)</f>
        <v>0</v>
      </c>
    </row>
    <row r="107" spans="1:14" ht="12.75" customHeight="1" x14ac:dyDescent="0.2">
      <c r="A107" s="24" t="s">
        <v>158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9">
        <f t="shared" ref="K107" si="18">COUNT(B107,D107,F107,H107,J107)</f>
        <v>0</v>
      </c>
      <c r="L107" s="10">
        <f>SUM(feb!G107 + K107)</f>
        <v>0</v>
      </c>
      <c r="M107" s="17">
        <f t="shared" ref="M107" si="19">SUM(B107:J107)</f>
        <v>0</v>
      </c>
      <c r="N107" s="21">
        <f>SUM(feb!I107 + M107)</f>
        <v>0</v>
      </c>
    </row>
    <row r="108" spans="1:14" ht="12.75" customHeight="1" x14ac:dyDescent="0.2">
      <c r="A108" s="24" t="s">
        <v>117</v>
      </c>
      <c r="B108" s="11"/>
      <c r="C108" s="11"/>
      <c r="D108" s="11"/>
      <c r="E108" s="11"/>
      <c r="F108" s="11"/>
      <c r="G108" s="11"/>
      <c r="H108" s="11"/>
      <c r="I108" s="11">
        <v>65</v>
      </c>
      <c r="J108" s="11"/>
      <c r="K108" s="9">
        <f t="shared" si="11"/>
        <v>0</v>
      </c>
      <c r="L108" s="10">
        <f>SUM(feb!G108 + K108)</f>
        <v>0</v>
      </c>
      <c r="M108" s="17">
        <f t="shared" si="17"/>
        <v>65</v>
      </c>
      <c r="N108" s="21">
        <f>SUM(feb!I108 + M108)</f>
        <v>124</v>
      </c>
    </row>
    <row r="109" spans="1:14" ht="12.75" customHeight="1" x14ac:dyDescent="0.2">
      <c r="A109" s="24" t="s">
        <v>122</v>
      </c>
      <c r="B109" s="11"/>
      <c r="C109" s="11">
        <v>81</v>
      </c>
      <c r="D109" s="11">
        <v>52</v>
      </c>
      <c r="E109" s="11">
        <v>81</v>
      </c>
      <c r="F109" s="11">
        <v>54</v>
      </c>
      <c r="G109" s="11"/>
      <c r="H109" s="11">
        <v>51</v>
      </c>
      <c r="I109" s="11">
        <v>83</v>
      </c>
      <c r="J109" s="11"/>
      <c r="K109" s="9">
        <f t="shared" si="11"/>
        <v>3</v>
      </c>
      <c r="L109" s="10">
        <f>SUM(feb!G109 + K109)</f>
        <v>4</v>
      </c>
      <c r="M109" s="17">
        <f t="shared" si="17"/>
        <v>402</v>
      </c>
      <c r="N109" s="21">
        <f>SUM(feb!I109 + M109)</f>
        <v>625</v>
      </c>
    </row>
    <row r="110" spans="1:14" ht="12.75" customHeight="1" x14ac:dyDescent="0.2">
      <c r="A110" s="24" t="s">
        <v>118</v>
      </c>
      <c r="B110" s="11"/>
      <c r="C110" s="11">
        <v>95</v>
      </c>
      <c r="D110" s="11"/>
      <c r="E110" s="11"/>
      <c r="F110" s="11">
        <v>64</v>
      </c>
      <c r="G110" s="11"/>
      <c r="H110" s="11"/>
      <c r="I110" s="11">
        <v>116</v>
      </c>
      <c r="J110" s="11"/>
      <c r="K110" s="9">
        <f t="shared" si="11"/>
        <v>1</v>
      </c>
      <c r="L110" s="10">
        <f>SUM(feb!G110 + K110)</f>
        <v>1</v>
      </c>
      <c r="M110" s="17">
        <f t="shared" si="17"/>
        <v>275</v>
      </c>
      <c r="N110" s="21">
        <f>SUM(feb!I110 + M110)</f>
        <v>452</v>
      </c>
    </row>
    <row r="111" spans="1:14" ht="12.75" customHeight="1" x14ac:dyDescent="0.2">
      <c r="A111" s="24" t="s">
        <v>90</v>
      </c>
      <c r="B111" s="11">
        <v>48</v>
      </c>
      <c r="C111" s="11">
        <v>55</v>
      </c>
      <c r="D111" s="11"/>
      <c r="E111" s="11"/>
      <c r="F111" s="11">
        <v>54</v>
      </c>
      <c r="G111" s="11"/>
      <c r="H111" s="11">
        <v>52</v>
      </c>
      <c r="I111" s="11"/>
      <c r="J111" s="11"/>
      <c r="K111" s="9">
        <f t="shared" si="11"/>
        <v>3</v>
      </c>
      <c r="L111" s="10">
        <f>SUM(feb!G111 + K111)</f>
        <v>4</v>
      </c>
      <c r="M111" s="17">
        <f t="shared" si="17"/>
        <v>209</v>
      </c>
      <c r="N111" s="21">
        <f>SUM(feb!I111 + M111)</f>
        <v>311</v>
      </c>
    </row>
    <row r="112" spans="1:14" ht="12.75" customHeight="1" thickBot="1" x14ac:dyDescent="0.25">
      <c r="A112" s="14" t="s">
        <v>27</v>
      </c>
      <c r="B112" s="28"/>
      <c r="C112" s="28">
        <v>76</v>
      </c>
      <c r="D112" s="28">
        <v>52</v>
      </c>
      <c r="E112" s="28">
        <v>81</v>
      </c>
      <c r="F112" s="28"/>
      <c r="G112" s="28"/>
      <c r="H112" s="28">
        <v>51</v>
      </c>
      <c r="I112" s="28">
        <v>83</v>
      </c>
      <c r="J112" s="28"/>
      <c r="K112" s="52">
        <f t="shared" si="11"/>
        <v>2</v>
      </c>
      <c r="L112" s="25">
        <f>SUM(feb!G112 + K112)</f>
        <v>3</v>
      </c>
      <c r="M112" s="26">
        <f t="shared" si="17"/>
        <v>343</v>
      </c>
      <c r="N112" s="27">
        <f>SUM(feb!I112 + M112)</f>
        <v>453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="145" zoomScaleNormal="145" workbookViewId="0">
      <pane ySplit="3" topLeftCell="A4" activePane="bottomLeft" state="frozen"/>
      <selection pane="bottomLeft" activeCell="B4" sqref="B4"/>
    </sheetView>
  </sheetViews>
  <sheetFormatPr defaultColWidth="9.140625" defaultRowHeight="12.75" x14ac:dyDescent="0.2"/>
  <cols>
    <col min="1" max="1" width="16" style="6" customWidth="1"/>
    <col min="2" max="2" width="4" style="6" customWidth="1"/>
    <col min="3" max="4" width="3.85546875" style="6" customWidth="1"/>
    <col min="5" max="9" width="4" style="6" customWidth="1"/>
    <col min="10" max="10" width="3.85546875" style="6" customWidth="1"/>
    <col min="11" max="14" width="5.7109375" style="6" customWidth="1"/>
    <col min="15" max="16384" width="9.140625" style="6"/>
  </cols>
  <sheetData>
    <row r="1" spans="1:14" ht="27.75" customHeight="1" thickBot="1" x14ac:dyDescent="0.3">
      <c r="A1" s="40" t="s">
        <v>131</v>
      </c>
      <c r="N1" s="41" t="s">
        <v>33</v>
      </c>
    </row>
    <row r="2" spans="1:14" s="8" customFormat="1" ht="54.75" customHeight="1" x14ac:dyDescent="0.2">
      <c r="A2" s="19"/>
      <c r="B2" s="18" t="s">
        <v>1</v>
      </c>
      <c r="C2" s="18" t="s">
        <v>2</v>
      </c>
      <c r="D2" s="18" t="s">
        <v>3</v>
      </c>
      <c r="E2" s="18" t="s">
        <v>1</v>
      </c>
      <c r="F2" s="18" t="s">
        <v>2</v>
      </c>
      <c r="G2" s="18" t="s">
        <v>1</v>
      </c>
      <c r="H2" s="18" t="s">
        <v>2</v>
      </c>
      <c r="I2" s="18" t="s">
        <v>1</v>
      </c>
      <c r="J2" s="18" t="s">
        <v>2</v>
      </c>
      <c r="K2" s="104" t="s">
        <v>143</v>
      </c>
      <c r="L2" s="102" t="s">
        <v>36</v>
      </c>
      <c r="M2" s="96" t="s">
        <v>34</v>
      </c>
      <c r="N2" s="98" t="s">
        <v>35</v>
      </c>
    </row>
    <row r="3" spans="1:14" ht="18" customHeight="1" thickBot="1" x14ac:dyDescent="0.25">
      <c r="A3" s="20"/>
      <c r="B3" s="5">
        <v>4</v>
      </c>
      <c r="C3" s="5">
        <v>5</v>
      </c>
      <c r="D3" s="5">
        <v>6</v>
      </c>
      <c r="E3" s="5">
        <v>11</v>
      </c>
      <c r="F3" s="5">
        <v>12</v>
      </c>
      <c r="G3" s="5">
        <v>18</v>
      </c>
      <c r="H3" s="5">
        <v>19</v>
      </c>
      <c r="I3" s="5">
        <v>25</v>
      </c>
      <c r="J3" s="5">
        <v>26</v>
      </c>
      <c r="K3" s="105"/>
      <c r="L3" s="103"/>
      <c r="M3" s="97"/>
      <c r="N3" s="99"/>
    </row>
    <row r="4" spans="1:14" x14ac:dyDescent="0.2">
      <c r="A4" s="13" t="s">
        <v>100</v>
      </c>
      <c r="B4" s="11">
        <v>252</v>
      </c>
      <c r="C4" s="11"/>
      <c r="D4" s="11"/>
      <c r="E4" s="11">
        <v>135</v>
      </c>
      <c r="F4" s="11"/>
      <c r="G4" s="11"/>
      <c r="H4" s="11"/>
      <c r="I4" s="11"/>
      <c r="J4" s="11"/>
      <c r="K4" s="9">
        <v>1</v>
      </c>
      <c r="L4" s="10">
        <f>SUM(feb!G4 + mrt!K4 +K4)</f>
        <v>5</v>
      </c>
      <c r="M4" s="17">
        <f t="shared" ref="M4:M36" si="0">SUM(B4:J4)</f>
        <v>387</v>
      </c>
      <c r="N4" s="21">
        <f>SUM(feb!I4 + mrt!M4 +M4)</f>
        <v>1225</v>
      </c>
    </row>
    <row r="5" spans="1:14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9">
        <f t="shared" ref="K5:K70" si="1">COUNT(C5,D5,F5,H5,J5)</f>
        <v>0</v>
      </c>
      <c r="L5" s="10">
        <f>SUM(feb!G5 + mrt!K5 +K5)</f>
        <v>0</v>
      </c>
      <c r="M5" s="17">
        <f t="shared" si="0"/>
        <v>0</v>
      </c>
      <c r="N5" s="21">
        <f>SUM(feb!I5 + mrt!M5 +M5)</f>
        <v>0</v>
      </c>
    </row>
    <row r="6" spans="1:14" x14ac:dyDescent="0.2">
      <c r="A6" s="13" t="s">
        <v>28</v>
      </c>
      <c r="B6" s="11"/>
      <c r="C6" s="11"/>
      <c r="D6" s="11"/>
      <c r="E6" s="11"/>
      <c r="F6" s="11"/>
      <c r="G6" s="11"/>
      <c r="H6" s="11">
        <v>79</v>
      </c>
      <c r="I6" s="11"/>
      <c r="J6" s="11">
        <v>62</v>
      </c>
      <c r="K6" s="9">
        <f t="shared" si="1"/>
        <v>2</v>
      </c>
      <c r="L6" s="10">
        <f>SUM(feb!G6 + mrt!K6 +K6)</f>
        <v>3</v>
      </c>
      <c r="M6" s="17">
        <f t="shared" si="0"/>
        <v>141</v>
      </c>
      <c r="N6" s="21">
        <f>SUM(feb!I6 + mrt!M6 +M6)</f>
        <v>203</v>
      </c>
    </row>
    <row r="7" spans="1:14" x14ac:dyDescent="0.2">
      <c r="A7" s="13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9">
        <f t="shared" si="1"/>
        <v>0</v>
      </c>
      <c r="L7" s="10">
        <f>SUM(feb!G7 + mrt!K7 +K7)</f>
        <v>0</v>
      </c>
      <c r="M7" s="17">
        <f t="shared" si="0"/>
        <v>0</v>
      </c>
      <c r="N7" s="21">
        <f>SUM(feb!I7 + mrt!M7 +M7)</f>
        <v>0</v>
      </c>
    </row>
    <row r="8" spans="1:14" x14ac:dyDescent="0.2">
      <c r="A8" s="13" t="s">
        <v>67</v>
      </c>
      <c r="B8" s="11"/>
      <c r="C8" s="11"/>
      <c r="D8" s="11"/>
      <c r="E8" s="11"/>
      <c r="F8" s="11"/>
      <c r="G8" s="11"/>
      <c r="H8" s="11"/>
      <c r="I8" s="11"/>
      <c r="J8" s="11">
        <v>62</v>
      </c>
      <c r="K8" s="9">
        <f t="shared" si="1"/>
        <v>1</v>
      </c>
      <c r="L8" s="10">
        <f>SUM(feb!G8 + mrt!K8 +K8)</f>
        <v>2</v>
      </c>
      <c r="M8" s="17">
        <f t="shared" si="0"/>
        <v>62</v>
      </c>
      <c r="N8" s="21">
        <f>SUM(feb!I8 + mrt!M8 +M8)</f>
        <v>114</v>
      </c>
    </row>
    <row r="9" spans="1:14" x14ac:dyDescent="0.2">
      <c r="A9" s="13" t="s">
        <v>73</v>
      </c>
      <c r="B9" s="11"/>
      <c r="C9" s="11"/>
      <c r="D9" s="11"/>
      <c r="E9" s="11"/>
      <c r="F9" s="11"/>
      <c r="G9" s="11"/>
      <c r="H9" s="11">
        <v>52</v>
      </c>
      <c r="I9" s="11"/>
      <c r="J9" s="11"/>
      <c r="K9" s="9">
        <f t="shared" si="1"/>
        <v>1</v>
      </c>
      <c r="L9" s="10">
        <f>SUM(feb!G9 + mrt!K9 +K9)</f>
        <v>2</v>
      </c>
      <c r="M9" s="17">
        <f t="shared" si="0"/>
        <v>52</v>
      </c>
      <c r="N9" s="21">
        <f>SUM(feb!I9 + mrt!M9 +M9)</f>
        <v>102</v>
      </c>
    </row>
    <row r="10" spans="1:14" x14ac:dyDescent="0.2">
      <c r="A10" s="13" t="s">
        <v>5</v>
      </c>
      <c r="B10" s="11"/>
      <c r="C10" s="11">
        <v>76</v>
      </c>
      <c r="D10" s="11">
        <v>75</v>
      </c>
      <c r="E10" s="11"/>
      <c r="F10" s="11">
        <v>74</v>
      </c>
      <c r="G10" s="11"/>
      <c r="H10" s="11">
        <v>79</v>
      </c>
      <c r="I10" s="11"/>
      <c r="J10" s="11">
        <v>62</v>
      </c>
      <c r="K10" s="9">
        <f t="shared" si="1"/>
        <v>5</v>
      </c>
      <c r="L10" s="10">
        <f>SUM(feb!G10 + mrt!K10 +K10)</f>
        <v>6</v>
      </c>
      <c r="M10" s="17">
        <f t="shared" si="0"/>
        <v>366</v>
      </c>
      <c r="N10" s="21">
        <f>SUM(feb!I10 + mrt!M10 +M10)</f>
        <v>430</v>
      </c>
    </row>
    <row r="11" spans="1:14" x14ac:dyDescent="0.2">
      <c r="A11" s="13" t="s">
        <v>71</v>
      </c>
      <c r="B11" s="11">
        <v>70</v>
      </c>
      <c r="C11" s="11"/>
      <c r="D11" s="11">
        <v>75</v>
      </c>
      <c r="E11" s="11">
        <v>114</v>
      </c>
      <c r="F11" s="11"/>
      <c r="G11" s="11"/>
      <c r="H11" s="11">
        <v>79</v>
      </c>
      <c r="I11" s="11">
        <v>123</v>
      </c>
      <c r="J11" s="11">
        <v>62</v>
      </c>
      <c r="K11" s="9">
        <f t="shared" si="1"/>
        <v>3</v>
      </c>
      <c r="L11" s="10">
        <f>SUM(feb!G11 + mrt!K11 +K11)</f>
        <v>7</v>
      </c>
      <c r="M11" s="17">
        <f t="shared" si="0"/>
        <v>523</v>
      </c>
      <c r="N11" s="21">
        <f>SUM(feb!I11 + mrt!M11 +M11)</f>
        <v>1087</v>
      </c>
    </row>
    <row r="12" spans="1:14" x14ac:dyDescent="0.2">
      <c r="A12" s="13" t="s">
        <v>53</v>
      </c>
      <c r="B12" s="11"/>
      <c r="C12" s="11">
        <v>76</v>
      </c>
      <c r="D12" s="11">
        <v>60</v>
      </c>
      <c r="E12" s="11">
        <v>85</v>
      </c>
      <c r="F12" s="11">
        <v>74</v>
      </c>
      <c r="G12" s="11"/>
      <c r="H12" s="11">
        <v>79</v>
      </c>
      <c r="I12" s="11"/>
      <c r="J12" s="11">
        <v>62</v>
      </c>
      <c r="K12" s="9">
        <f t="shared" si="1"/>
        <v>5</v>
      </c>
      <c r="L12" s="10">
        <f>SUM(feb!G12 + mrt!K12 +K12)</f>
        <v>10</v>
      </c>
      <c r="M12" s="17">
        <f t="shared" si="0"/>
        <v>436</v>
      </c>
      <c r="N12" s="21">
        <f>SUM(feb!I12 + mrt!M12 +M12)</f>
        <v>1171</v>
      </c>
    </row>
    <row r="13" spans="1:14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11"/>
      <c r="K13" s="9">
        <f t="shared" si="1"/>
        <v>0</v>
      </c>
      <c r="L13" s="10">
        <f>SUM(feb!G13 + mrt!K13 +K13)</f>
        <v>0</v>
      </c>
      <c r="M13" s="17">
        <f t="shared" si="0"/>
        <v>0</v>
      </c>
      <c r="N13" s="21">
        <f>SUM(feb!I13 + mrt!M13 +M13)</f>
        <v>0</v>
      </c>
    </row>
    <row r="14" spans="1:14" ht="13.5" customHeight="1" x14ac:dyDescent="0.2">
      <c r="A14" s="13" t="s">
        <v>6</v>
      </c>
      <c r="B14" s="11"/>
      <c r="C14" s="11">
        <v>52</v>
      </c>
      <c r="D14" s="11">
        <v>61</v>
      </c>
      <c r="E14" s="11"/>
      <c r="F14" s="11">
        <v>58</v>
      </c>
      <c r="G14" s="11">
        <v>65</v>
      </c>
      <c r="H14" s="11">
        <v>52</v>
      </c>
      <c r="I14" s="11"/>
      <c r="J14" s="11">
        <v>53</v>
      </c>
      <c r="K14" s="9">
        <f t="shared" si="1"/>
        <v>5</v>
      </c>
      <c r="L14" s="10">
        <f>SUM(feb!G14 + mrt!K14 +K14)</f>
        <v>11</v>
      </c>
      <c r="M14" s="17">
        <f t="shared" si="0"/>
        <v>341</v>
      </c>
      <c r="N14" s="21">
        <f>SUM(feb!I14 + mrt!M14 +M14)</f>
        <v>697</v>
      </c>
    </row>
    <row r="15" spans="1:14" x14ac:dyDescent="0.2">
      <c r="A15" s="13" t="s">
        <v>58</v>
      </c>
      <c r="B15" s="11"/>
      <c r="C15" s="11">
        <v>76</v>
      </c>
      <c r="D15" s="11"/>
      <c r="E15" s="11"/>
      <c r="F15" s="11"/>
      <c r="G15" s="11"/>
      <c r="H15" s="11"/>
      <c r="I15" s="11">
        <v>123</v>
      </c>
      <c r="J15" s="11">
        <v>62</v>
      </c>
      <c r="K15" s="9">
        <f t="shared" si="1"/>
        <v>2</v>
      </c>
      <c r="L15" s="10">
        <f>SUM(feb!G15 + mrt!K15 +K15)</f>
        <v>3</v>
      </c>
      <c r="M15" s="17">
        <f t="shared" si="0"/>
        <v>261</v>
      </c>
      <c r="N15" s="21">
        <f>SUM(feb!I15 + mrt!M15 +M15)</f>
        <v>734</v>
      </c>
    </row>
    <row r="16" spans="1:14" x14ac:dyDescent="0.2">
      <c r="A16" s="13" t="s">
        <v>54</v>
      </c>
      <c r="B16" s="11"/>
      <c r="C16" s="11"/>
      <c r="D16" s="11"/>
      <c r="E16" s="11"/>
      <c r="F16" s="11">
        <v>74</v>
      </c>
      <c r="G16" s="11"/>
      <c r="H16" s="11">
        <v>79</v>
      </c>
      <c r="I16" s="11"/>
      <c r="J16" s="11">
        <v>62</v>
      </c>
      <c r="K16" s="9">
        <f t="shared" si="1"/>
        <v>3</v>
      </c>
      <c r="L16" s="10">
        <f>SUM(feb!G16 + mrt!K16 +K16)</f>
        <v>8</v>
      </c>
      <c r="M16" s="17">
        <f t="shared" si="0"/>
        <v>215</v>
      </c>
      <c r="N16" s="21">
        <f>SUM(feb!I16 + mrt!M16 +M16)</f>
        <v>527</v>
      </c>
    </row>
    <row r="17" spans="1:14" x14ac:dyDescent="0.2">
      <c r="A17" s="13" t="s">
        <v>63</v>
      </c>
      <c r="B17" s="11"/>
      <c r="C17" s="11">
        <v>76</v>
      </c>
      <c r="D17" s="11">
        <v>75</v>
      </c>
      <c r="E17" s="11">
        <v>114</v>
      </c>
      <c r="F17" s="11">
        <v>74</v>
      </c>
      <c r="G17" s="11">
        <v>113</v>
      </c>
      <c r="H17" s="11">
        <v>79</v>
      </c>
      <c r="I17" s="11"/>
      <c r="J17" s="11"/>
      <c r="K17" s="9">
        <f t="shared" si="1"/>
        <v>4</v>
      </c>
      <c r="L17" s="10">
        <f>SUM(feb!G17 + mrt!K17 +K17)</f>
        <v>8</v>
      </c>
      <c r="M17" s="17">
        <f t="shared" si="0"/>
        <v>531</v>
      </c>
      <c r="N17" s="21">
        <f>SUM(feb!I17 + mrt!M17 +M17)</f>
        <v>979</v>
      </c>
    </row>
    <row r="18" spans="1:14" x14ac:dyDescent="0.2">
      <c r="A18" s="13" t="s">
        <v>126</v>
      </c>
      <c r="B18" s="11"/>
      <c r="C18" s="11"/>
      <c r="D18" s="11"/>
      <c r="E18" s="11"/>
      <c r="F18" s="11"/>
      <c r="G18" s="11"/>
      <c r="H18" s="11"/>
      <c r="I18" s="11"/>
      <c r="J18" s="11"/>
      <c r="K18" s="9">
        <f t="shared" ref="K18:K21" si="2">COUNT(C18,D18,F18,H18,J18)</f>
        <v>0</v>
      </c>
      <c r="L18" s="10">
        <f>SUM(feb!G18 + mrt!K18 +K18)</f>
        <v>0</v>
      </c>
      <c r="M18" s="17">
        <f t="shared" ref="M18:M21" si="3">SUM(B18:J18)</f>
        <v>0</v>
      </c>
      <c r="N18" s="21">
        <f>SUM(feb!I18 + mrt!M18 +M18)</f>
        <v>0</v>
      </c>
    </row>
    <row r="19" spans="1:14" x14ac:dyDescent="0.2">
      <c r="A19" s="13" t="s">
        <v>157</v>
      </c>
      <c r="B19" s="11"/>
      <c r="C19" s="11">
        <v>76</v>
      </c>
      <c r="D19" s="11">
        <v>60</v>
      </c>
      <c r="E19" s="11">
        <v>85</v>
      </c>
      <c r="F19" s="11">
        <v>71</v>
      </c>
      <c r="G19" s="11"/>
      <c r="H19" s="11"/>
      <c r="I19" s="11"/>
      <c r="J19" s="11">
        <v>62</v>
      </c>
      <c r="K19" s="9">
        <f t="shared" si="2"/>
        <v>4</v>
      </c>
      <c r="L19" s="10">
        <f>SUM(feb!G19 + mrt!K19 +K19)</f>
        <v>5</v>
      </c>
      <c r="M19" s="17">
        <f t="shared" si="3"/>
        <v>354</v>
      </c>
      <c r="N19" s="21">
        <f>SUM(feb!I19 + mrt!M19 +M19)</f>
        <v>488</v>
      </c>
    </row>
    <row r="20" spans="1:14" x14ac:dyDescent="0.2">
      <c r="A20" s="13" t="s">
        <v>79</v>
      </c>
      <c r="B20" s="11">
        <v>57</v>
      </c>
      <c r="C20" s="11"/>
      <c r="D20" s="11">
        <v>61</v>
      </c>
      <c r="E20" s="11"/>
      <c r="F20" s="11"/>
      <c r="G20" s="11"/>
      <c r="H20" s="11"/>
      <c r="I20" s="11"/>
      <c r="J20" s="11">
        <v>53</v>
      </c>
      <c r="K20" s="9">
        <f t="shared" si="2"/>
        <v>2</v>
      </c>
      <c r="L20" s="10">
        <f>SUM(feb!G20 + mrt!K20 +K20)</f>
        <v>6</v>
      </c>
      <c r="M20" s="17">
        <f t="shared" si="3"/>
        <v>171</v>
      </c>
      <c r="N20" s="21">
        <f>SUM(feb!I20 + mrt!M20 +M20)</f>
        <v>480</v>
      </c>
    </row>
    <row r="21" spans="1:14" x14ac:dyDescent="0.2">
      <c r="A21" s="13" t="s">
        <v>128</v>
      </c>
      <c r="B21" s="11"/>
      <c r="C21" s="11"/>
      <c r="D21" s="11"/>
      <c r="E21" s="11"/>
      <c r="F21" s="11"/>
      <c r="G21" s="11"/>
      <c r="H21" s="11"/>
      <c r="I21" s="11"/>
      <c r="J21" s="11"/>
      <c r="K21" s="9">
        <f t="shared" si="2"/>
        <v>0</v>
      </c>
      <c r="L21" s="10">
        <f>SUM(feb!G21 + mrt!K21 +K21)</f>
        <v>0</v>
      </c>
      <c r="M21" s="17">
        <f t="shared" si="3"/>
        <v>0</v>
      </c>
      <c r="N21" s="21">
        <f>SUM(feb!I21 + mrt!M21 +M21)</f>
        <v>138</v>
      </c>
    </row>
    <row r="22" spans="1:14" x14ac:dyDescent="0.2">
      <c r="A22" s="13" t="s">
        <v>113</v>
      </c>
      <c r="B22" s="11"/>
      <c r="C22" s="11"/>
      <c r="D22" s="11"/>
      <c r="E22" s="11"/>
      <c r="F22" s="11"/>
      <c r="G22" s="11"/>
      <c r="H22" s="11"/>
      <c r="I22" s="11"/>
      <c r="J22" s="11"/>
      <c r="K22" s="9">
        <f t="shared" si="1"/>
        <v>0</v>
      </c>
      <c r="L22" s="10">
        <f>SUM(feb!G22 + mrt!K22 +K22)</f>
        <v>1</v>
      </c>
      <c r="M22" s="17">
        <f t="shared" si="0"/>
        <v>0</v>
      </c>
      <c r="N22" s="21">
        <f>SUM(feb!I22 + mrt!M22 +M22)</f>
        <v>97</v>
      </c>
    </row>
    <row r="23" spans="1:14" x14ac:dyDescent="0.2">
      <c r="A23" s="13" t="s">
        <v>7</v>
      </c>
      <c r="B23" s="11"/>
      <c r="C23" s="11"/>
      <c r="D23" s="11"/>
      <c r="E23" s="11"/>
      <c r="F23" s="11"/>
      <c r="G23" s="11"/>
      <c r="H23" s="11"/>
      <c r="I23" s="11"/>
      <c r="J23" s="11">
        <v>53</v>
      </c>
      <c r="K23" s="9">
        <f t="shared" si="1"/>
        <v>1</v>
      </c>
      <c r="L23" s="10">
        <f>SUM(feb!G23 + mrt!K23 +K23)</f>
        <v>1</v>
      </c>
      <c r="M23" s="17">
        <f t="shared" si="0"/>
        <v>53</v>
      </c>
      <c r="N23" s="21">
        <f>SUM(feb!I23 + mrt!M23 +M23)</f>
        <v>53</v>
      </c>
    </row>
    <row r="24" spans="1:14" x14ac:dyDescent="0.2">
      <c r="A24" s="13" t="s">
        <v>86</v>
      </c>
      <c r="B24" s="11"/>
      <c r="C24" s="11"/>
      <c r="D24" s="11"/>
      <c r="E24" s="11"/>
      <c r="F24" s="11"/>
      <c r="G24" s="11"/>
      <c r="H24" s="11"/>
      <c r="I24" s="11"/>
      <c r="J24" s="11">
        <v>53</v>
      </c>
      <c r="K24" s="9">
        <f t="shared" si="1"/>
        <v>1</v>
      </c>
      <c r="L24" s="10">
        <f>SUM(feb!G24 + mrt!K24 +K24)</f>
        <v>2</v>
      </c>
      <c r="M24" s="17">
        <f t="shared" si="0"/>
        <v>53</v>
      </c>
      <c r="N24" s="21">
        <f>SUM(feb!I24 + mrt!M24 +M24)</f>
        <v>162</v>
      </c>
    </row>
    <row r="25" spans="1:14" x14ac:dyDescent="0.2">
      <c r="A25" s="13" t="s">
        <v>98</v>
      </c>
      <c r="B25" s="11">
        <v>70</v>
      </c>
      <c r="C25" s="11">
        <v>76</v>
      </c>
      <c r="D25" s="11">
        <v>75</v>
      </c>
      <c r="E25" s="11">
        <v>114</v>
      </c>
      <c r="F25" s="11"/>
      <c r="G25" s="11">
        <v>113</v>
      </c>
      <c r="H25" s="11">
        <v>79</v>
      </c>
      <c r="I25" s="11"/>
      <c r="J25" s="11"/>
      <c r="K25" s="9">
        <f t="shared" si="1"/>
        <v>3</v>
      </c>
      <c r="L25" s="10">
        <f>SUM(feb!G25 + mrt!K25 +K25)</f>
        <v>9</v>
      </c>
      <c r="M25" s="17">
        <f t="shared" si="0"/>
        <v>527</v>
      </c>
      <c r="N25" s="21">
        <f>SUM(feb!I25 + mrt!M25 +M25)</f>
        <v>1590</v>
      </c>
    </row>
    <row r="26" spans="1:14" x14ac:dyDescent="0.2">
      <c r="A26" s="13" t="s">
        <v>8</v>
      </c>
      <c r="B26" s="11"/>
      <c r="C26" s="11">
        <v>76</v>
      </c>
      <c r="D26" s="11">
        <v>75</v>
      </c>
      <c r="E26" s="11">
        <v>135</v>
      </c>
      <c r="F26" s="11">
        <v>74</v>
      </c>
      <c r="G26" s="11"/>
      <c r="H26" s="11"/>
      <c r="I26" s="11">
        <v>123</v>
      </c>
      <c r="J26" s="11">
        <v>62</v>
      </c>
      <c r="K26" s="9">
        <f t="shared" si="1"/>
        <v>4</v>
      </c>
      <c r="L26" s="10">
        <f>SUM(feb!G26 + mrt!K26 +K26)</f>
        <v>8</v>
      </c>
      <c r="M26" s="17">
        <f t="shared" si="0"/>
        <v>545</v>
      </c>
      <c r="N26" s="21">
        <f>SUM(feb!I26 + mrt!M26 +M26)</f>
        <v>1193</v>
      </c>
    </row>
    <row r="27" spans="1:14" x14ac:dyDescent="0.2">
      <c r="A27" s="13" t="s">
        <v>103</v>
      </c>
      <c r="B27" s="11"/>
      <c r="C27" s="11">
        <v>52</v>
      </c>
      <c r="D27" s="11"/>
      <c r="E27" s="11">
        <v>58</v>
      </c>
      <c r="F27" s="11">
        <v>58</v>
      </c>
      <c r="G27" s="11"/>
      <c r="H27" s="11">
        <v>52</v>
      </c>
      <c r="I27" s="11"/>
      <c r="J27" s="11"/>
      <c r="K27" s="9">
        <f t="shared" si="1"/>
        <v>3</v>
      </c>
      <c r="L27" s="10">
        <f>SUM(feb!G27 + mrt!K27 +K27)</f>
        <v>4</v>
      </c>
      <c r="M27" s="17">
        <f t="shared" si="0"/>
        <v>220</v>
      </c>
      <c r="N27" s="21">
        <f>SUM(feb!I27 + mrt!M27 +M27)</f>
        <v>269</v>
      </c>
    </row>
    <row r="28" spans="1:14" x14ac:dyDescent="0.2">
      <c r="A28" s="13" t="s">
        <v>31</v>
      </c>
      <c r="B28" s="11"/>
      <c r="C28" s="11"/>
      <c r="D28" s="11">
        <v>75</v>
      </c>
      <c r="E28" s="11"/>
      <c r="F28" s="11"/>
      <c r="G28" s="11"/>
      <c r="H28" s="11">
        <v>79</v>
      </c>
      <c r="I28" s="11"/>
      <c r="J28" s="11"/>
      <c r="K28" s="9">
        <f t="shared" si="1"/>
        <v>2</v>
      </c>
      <c r="L28" s="10">
        <f>SUM(feb!G28 + mrt!K28 +K28)</f>
        <v>2</v>
      </c>
      <c r="M28" s="17">
        <f t="shared" si="0"/>
        <v>154</v>
      </c>
      <c r="N28" s="21">
        <f>SUM(feb!I28 + mrt!M28 +M28)</f>
        <v>154</v>
      </c>
    </row>
    <row r="29" spans="1:14" x14ac:dyDescent="0.2">
      <c r="A29" s="13" t="s">
        <v>119</v>
      </c>
      <c r="B29" s="11"/>
      <c r="C29" s="11">
        <v>76</v>
      </c>
      <c r="D29" s="11">
        <v>61</v>
      </c>
      <c r="E29" s="11">
        <v>37</v>
      </c>
      <c r="F29" s="11">
        <v>71</v>
      </c>
      <c r="G29" s="11">
        <v>113</v>
      </c>
      <c r="H29" s="11"/>
      <c r="I29" s="11"/>
      <c r="J29" s="11"/>
      <c r="K29" s="9">
        <f t="shared" si="1"/>
        <v>3</v>
      </c>
      <c r="L29" s="10">
        <f>SUM(feb!G29 + mrt!K29 +K29)</f>
        <v>8</v>
      </c>
      <c r="M29" s="17">
        <f t="shared" si="0"/>
        <v>358</v>
      </c>
      <c r="N29" s="21">
        <f>SUM(feb!I29 + mrt!M29 +M29)</f>
        <v>904</v>
      </c>
    </row>
    <row r="30" spans="1:14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11"/>
      <c r="K30" s="9">
        <f t="shared" si="1"/>
        <v>0</v>
      </c>
      <c r="L30" s="10">
        <f>SUM(feb!G30 + mrt!K30 +K30)</f>
        <v>0</v>
      </c>
      <c r="M30" s="17">
        <f t="shared" si="0"/>
        <v>0</v>
      </c>
      <c r="N30" s="21">
        <f>SUM(feb!I30 + mrt!M30 +M30)</f>
        <v>64</v>
      </c>
    </row>
    <row r="31" spans="1:14" x14ac:dyDescent="0.2">
      <c r="A31" s="13" t="s">
        <v>80</v>
      </c>
      <c r="B31" s="11"/>
      <c r="C31" s="11">
        <v>76</v>
      </c>
      <c r="D31" s="11"/>
      <c r="E31" s="11"/>
      <c r="F31" s="11">
        <v>74</v>
      </c>
      <c r="G31" s="11"/>
      <c r="H31" s="11"/>
      <c r="I31" s="11"/>
      <c r="J31" s="11"/>
      <c r="K31" s="9">
        <f t="shared" si="1"/>
        <v>2</v>
      </c>
      <c r="L31" s="10">
        <f>SUM(feb!G31 + mrt!K31 +K31)</f>
        <v>2</v>
      </c>
      <c r="M31" s="17">
        <f t="shared" si="0"/>
        <v>150</v>
      </c>
      <c r="N31" s="21">
        <f>SUM(feb!I31 + mrt!M31 +M31)</f>
        <v>150</v>
      </c>
    </row>
    <row r="32" spans="1:14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11"/>
      <c r="K32" s="9">
        <f t="shared" si="1"/>
        <v>0</v>
      </c>
      <c r="L32" s="10">
        <f>SUM(feb!G32 + mrt!K32 +K32)</f>
        <v>0</v>
      </c>
      <c r="M32" s="17">
        <f t="shared" si="0"/>
        <v>0</v>
      </c>
      <c r="N32" s="21">
        <f>SUM(feb!I32 + mrt!M32 +M32)</f>
        <v>64</v>
      </c>
    </row>
    <row r="33" spans="1:14" x14ac:dyDescent="0.2">
      <c r="A33" s="13" t="s">
        <v>81</v>
      </c>
      <c r="B33" s="11"/>
      <c r="C33" s="11">
        <v>45</v>
      </c>
      <c r="D33" s="11"/>
      <c r="E33" s="11"/>
      <c r="F33" s="11">
        <v>71</v>
      </c>
      <c r="G33" s="11">
        <v>113</v>
      </c>
      <c r="H33" s="11">
        <v>52</v>
      </c>
      <c r="I33" s="11">
        <v>86</v>
      </c>
      <c r="J33" s="11">
        <v>62</v>
      </c>
      <c r="K33" s="9">
        <f t="shared" si="1"/>
        <v>4</v>
      </c>
      <c r="L33" s="10">
        <f>SUM(feb!G33 + mrt!K33 +K33)</f>
        <v>8</v>
      </c>
      <c r="M33" s="17">
        <f t="shared" si="0"/>
        <v>429</v>
      </c>
      <c r="N33" s="21">
        <f>SUM(feb!I33 + mrt!M33 +M33)</f>
        <v>1094</v>
      </c>
    </row>
    <row r="34" spans="1:14" x14ac:dyDescent="0.2">
      <c r="A34" s="13" t="s">
        <v>9</v>
      </c>
      <c r="B34" s="11"/>
      <c r="C34" s="11">
        <v>76</v>
      </c>
      <c r="D34" s="11">
        <v>75</v>
      </c>
      <c r="E34" s="11"/>
      <c r="F34" s="11">
        <v>74</v>
      </c>
      <c r="G34" s="11">
        <v>113</v>
      </c>
      <c r="H34" s="11"/>
      <c r="I34" s="11"/>
      <c r="J34" s="11"/>
      <c r="K34" s="9">
        <f t="shared" si="1"/>
        <v>3</v>
      </c>
      <c r="L34" s="10">
        <f>SUM(feb!G34 + mrt!K34 +K34)</f>
        <v>9</v>
      </c>
      <c r="M34" s="17">
        <f t="shared" si="0"/>
        <v>338</v>
      </c>
      <c r="N34" s="21">
        <f>SUM(feb!I34 + mrt!M34 +M34)</f>
        <v>1126</v>
      </c>
    </row>
    <row r="35" spans="1:14" x14ac:dyDescent="0.2">
      <c r="A35" s="13" t="s">
        <v>10</v>
      </c>
      <c r="B35" s="11">
        <v>40</v>
      </c>
      <c r="C35" s="11"/>
      <c r="D35" s="11"/>
      <c r="E35" s="11"/>
      <c r="F35" s="11"/>
      <c r="G35" s="11"/>
      <c r="H35" s="11"/>
      <c r="I35" s="11"/>
      <c r="J35" s="11">
        <v>53</v>
      </c>
      <c r="K35" s="9">
        <f t="shared" si="1"/>
        <v>1</v>
      </c>
      <c r="L35" s="10">
        <f>SUM(feb!G35 + mrt!K35 +K35)</f>
        <v>4</v>
      </c>
      <c r="M35" s="17">
        <f t="shared" si="0"/>
        <v>93</v>
      </c>
      <c r="N35" s="21">
        <f>SUM(feb!I35 + mrt!M35 +M35)</f>
        <v>341</v>
      </c>
    </row>
    <row r="36" spans="1:14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11"/>
      <c r="K36" s="9">
        <f t="shared" si="1"/>
        <v>0</v>
      </c>
      <c r="L36" s="10">
        <f>SUM(feb!G36 + mrt!K36 +K36)</f>
        <v>0</v>
      </c>
      <c r="M36" s="17">
        <f t="shared" si="0"/>
        <v>0</v>
      </c>
      <c r="N36" s="21">
        <f>SUM(feb!I36 + mrt!M36 +M36)</f>
        <v>0</v>
      </c>
    </row>
    <row r="37" spans="1:14" x14ac:dyDescent="0.2">
      <c r="A37" s="13" t="s">
        <v>11</v>
      </c>
      <c r="B37" s="11"/>
      <c r="C37" s="11">
        <v>76</v>
      </c>
      <c r="D37" s="11">
        <v>75</v>
      </c>
      <c r="E37" s="11"/>
      <c r="F37" s="11">
        <v>74</v>
      </c>
      <c r="G37" s="11">
        <v>113</v>
      </c>
      <c r="H37" s="11">
        <v>79</v>
      </c>
      <c r="I37" s="11"/>
      <c r="J37" s="11">
        <v>62</v>
      </c>
      <c r="K37" s="9">
        <f t="shared" si="1"/>
        <v>5</v>
      </c>
      <c r="L37" s="10">
        <f>SUM(feb!G37 + mrt!K37 +K37)</f>
        <v>11</v>
      </c>
      <c r="M37" s="17">
        <f t="shared" ref="M37:M69" si="4">SUM(B37:J37)</f>
        <v>479</v>
      </c>
      <c r="N37" s="21">
        <f>SUM(feb!I37 + mrt!M37 +M37)</f>
        <v>1238</v>
      </c>
    </row>
    <row r="38" spans="1:14" x14ac:dyDescent="0.2">
      <c r="A38" s="13" t="s">
        <v>123</v>
      </c>
      <c r="B38" s="11">
        <v>252</v>
      </c>
      <c r="C38" s="11"/>
      <c r="D38" s="11"/>
      <c r="E38" s="11">
        <v>135</v>
      </c>
      <c r="F38" s="11"/>
      <c r="G38" s="11"/>
      <c r="H38" s="11">
        <v>77</v>
      </c>
      <c r="I38" s="11"/>
      <c r="J38" s="11">
        <v>62</v>
      </c>
      <c r="K38" s="9">
        <v>3</v>
      </c>
      <c r="L38" s="10">
        <f>SUM(feb!G38 + mrt!K38 +K38)</f>
        <v>8</v>
      </c>
      <c r="M38" s="17">
        <f t="shared" si="4"/>
        <v>526</v>
      </c>
      <c r="N38" s="21">
        <f>SUM(feb!I38 + mrt!M38 +M38)</f>
        <v>1337</v>
      </c>
    </row>
    <row r="39" spans="1:14" x14ac:dyDescent="0.2">
      <c r="A39" s="33" t="s">
        <v>95</v>
      </c>
      <c r="B39" s="11"/>
      <c r="C39" s="11">
        <v>80</v>
      </c>
      <c r="D39" s="11">
        <v>75</v>
      </c>
      <c r="E39" s="11">
        <v>135</v>
      </c>
      <c r="F39" s="11"/>
      <c r="G39" s="11"/>
      <c r="H39" s="11"/>
      <c r="I39" s="11"/>
      <c r="J39" s="11">
        <v>62</v>
      </c>
      <c r="K39" s="9">
        <f t="shared" si="1"/>
        <v>3</v>
      </c>
      <c r="L39" s="10">
        <f>SUM(feb!G39 + mrt!K39 +K39)</f>
        <v>6</v>
      </c>
      <c r="M39" s="17">
        <f t="shared" si="4"/>
        <v>352</v>
      </c>
      <c r="N39" s="21">
        <f>SUM(feb!I39 + mrt!M39 +M39)</f>
        <v>907</v>
      </c>
    </row>
    <row r="40" spans="1:14" x14ac:dyDescent="0.2">
      <c r="A40" s="33" t="s">
        <v>112</v>
      </c>
      <c r="B40" s="11"/>
      <c r="C40" s="11"/>
      <c r="D40" s="11"/>
      <c r="E40" s="11"/>
      <c r="F40" s="11"/>
      <c r="G40" s="11"/>
      <c r="H40" s="11"/>
      <c r="I40" s="11"/>
      <c r="J40" s="11">
        <v>62</v>
      </c>
      <c r="K40" s="9">
        <f t="shared" si="1"/>
        <v>1</v>
      </c>
      <c r="L40" s="10">
        <f>SUM(feb!G40 + mrt!K40 +K40)</f>
        <v>1</v>
      </c>
      <c r="M40" s="17">
        <f t="shared" si="4"/>
        <v>62</v>
      </c>
      <c r="N40" s="21">
        <f>SUM(feb!I40 + mrt!M40 +M40)</f>
        <v>62</v>
      </c>
    </row>
    <row r="41" spans="1:14" x14ac:dyDescent="0.2">
      <c r="A41" s="33" t="s">
        <v>114</v>
      </c>
      <c r="B41" s="11"/>
      <c r="C41" s="11"/>
      <c r="D41" s="11">
        <v>75</v>
      </c>
      <c r="E41" s="11">
        <v>135</v>
      </c>
      <c r="F41" s="11"/>
      <c r="G41" s="11"/>
      <c r="H41" s="11">
        <v>77</v>
      </c>
      <c r="I41" s="11"/>
      <c r="J41" s="11"/>
      <c r="K41" s="9">
        <f t="shared" si="1"/>
        <v>2</v>
      </c>
      <c r="L41" s="10">
        <f>SUM(feb!G41 + mrt!K41 +K41)</f>
        <v>7</v>
      </c>
      <c r="M41" s="17">
        <f t="shared" si="4"/>
        <v>287</v>
      </c>
      <c r="N41" s="21">
        <f>SUM(feb!I41 + mrt!M41 +M41)</f>
        <v>609</v>
      </c>
    </row>
    <row r="42" spans="1:14" x14ac:dyDescent="0.2">
      <c r="A42" s="33" t="s">
        <v>125</v>
      </c>
      <c r="B42" s="11">
        <v>252</v>
      </c>
      <c r="C42" s="11"/>
      <c r="D42" s="11"/>
      <c r="E42" s="11">
        <v>135</v>
      </c>
      <c r="F42" s="11">
        <v>74</v>
      </c>
      <c r="G42" s="11">
        <v>116</v>
      </c>
      <c r="H42" s="11"/>
      <c r="I42" s="11"/>
      <c r="J42" s="11"/>
      <c r="K42" s="9">
        <v>2</v>
      </c>
      <c r="L42" s="10">
        <f>SUM(feb!G42 + mrt!K42 +K42)</f>
        <v>6</v>
      </c>
      <c r="M42" s="17">
        <f t="shared" ref="M42:M45" si="5">SUM(B42:J42)</f>
        <v>577</v>
      </c>
      <c r="N42" s="21">
        <f>SUM(feb!I42 + mrt!M42 +M42)</f>
        <v>1327</v>
      </c>
    </row>
    <row r="43" spans="1:14" x14ac:dyDescent="0.2">
      <c r="A43" s="33" t="s">
        <v>156</v>
      </c>
      <c r="B43" s="11"/>
      <c r="C43" s="11">
        <v>52</v>
      </c>
      <c r="D43" s="11">
        <v>60</v>
      </c>
      <c r="E43" s="11">
        <v>85</v>
      </c>
      <c r="F43" s="11">
        <v>71</v>
      </c>
      <c r="G43" s="11">
        <v>113</v>
      </c>
      <c r="H43" s="11"/>
      <c r="I43" s="11"/>
      <c r="J43" s="11"/>
      <c r="K43" s="9">
        <f t="shared" ref="K43:K45" si="6">COUNT(C43,D43,F43,H43,J43)</f>
        <v>3</v>
      </c>
      <c r="L43" s="10">
        <f>SUM(feb!G43 + mrt!K43 +K43)</f>
        <v>5</v>
      </c>
      <c r="M43" s="17">
        <f t="shared" si="5"/>
        <v>381</v>
      </c>
      <c r="N43" s="21">
        <f>SUM(feb!I43 + mrt!M43 +M43)</f>
        <v>569</v>
      </c>
    </row>
    <row r="44" spans="1:14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11"/>
      <c r="K44" s="9">
        <f t="shared" si="6"/>
        <v>0</v>
      </c>
      <c r="L44" s="10">
        <f>SUM(feb!G44 + mrt!K44 +K44)</f>
        <v>0</v>
      </c>
      <c r="M44" s="17">
        <f t="shared" si="5"/>
        <v>0</v>
      </c>
      <c r="N44" s="21">
        <f>SUM(feb!I44 + mrt!M44 +M44)</f>
        <v>0</v>
      </c>
    </row>
    <row r="45" spans="1:14" x14ac:dyDescent="0.2">
      <c r="A45" s="33" t="s">
        <v>108</v>
      </c>
      <c r="B45" s="11"/>
      <c r="C45" s="11"/>
      <c r="D45" s="11">
        <v>75</v>
      </c>
      <c r="E45" s="11"/>
      <c r="F45" s="11">
        <v>74</v>
      </c>
      <c r="G45" s="11"/>
      <c r="H45" s="11">
        <v>79</v>
      </c>
      <c r="I45" s="11"/>
      <c r="J45" s="11">
        <v>62</v>
      </c>
      <c r="K45" s="9">
        <f t="shared" si="6"/>
        <v>4</v>
      </c>
      <c r="L45" s="10">
        <f>SUM(feb!G45 + mrt!K45 +K45)</f>
        <v>8</v>
      </c>
      <c r="M45" s="17">
        <f t="shared" si="5"/>
        <v>290</v>
      </c>
      <c r="N45" s="21">
        <f>SUM(feb!I45 + mrt!M45 +M45)</f>
        <v>733</v>
      </c>
    </row>
    <row r="46" spans="1:14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11">
        <v>62</v>
      </c>
      <c r="K46" s="9">
        <f t="shared" si="1"/>
        <v>1</v>
      </c>
      <c r="L46" s="10">
        <f>SUM(feb!G46 + mrt!K46 +K46)</f>
        <v>1</v>
      </c>
      <c r="M46" s="17">
        <f t="shared" si="4"/>
        <v>62</v>
      </c>
      <c r="N46" s="21">
        <f>SUM(feb!I46 + mrt!M46 +M46)</f>
        <v>62</v>
      </c>
    </row>
    <row r="47" spans="1:14" x14ac:dyDescent="0.2">
      <c r="A47" s="13" t="s">
        <v>92</v>
      </c>
      <c r="B47" s="11"/>
      <c r="C47" s="11"/>
      <c r="D47" s="11"/>
      <c r="E47" s="11"/>
      <c r="F47" s="11"/>
      <c r="G47" s="11"/>
      <c r="H47" s="11"/>
      <c r="I47" s="11"/>
      <c r="J47" s="11"/>
      <c r="K47" s="9">
        <f t="shared" si="1"/>
        <v>0</v>
      </c>
      <c r="L47" s="10">
        <f>SUM(feb!G47 + mrt!K47 +K47)</f>
        <v>0</v>
      </c>
      <c r="M47" s="17">
        <f t="shared" si="4"/>
        <v>0</v>
      </c>
      <c r="N47" s="21">
        <f>SUM(feb!I47 + mrt!M47 +M47)</f>
        <v>0</v>
      </c>
    </row>
    <row r="48" spans="1:14" x14ac:dyDescent="0.2">
      <c r="A48" s="13" t="s">
        <v>13</v>
      </c>
      <c r="B48" s="11"/>
      <c r="C48" s="11">
        <v>52</v>
      </c>
      <c r="D48" s="11"/>
      <c r="E48" s="11"/>
      <c r="F48" s="11">
        <v>58</v>
      </c>
      <c r="G48" s="11">
        <v>35</v>
      </c>
      <c r="H48" s="11">
        <v>52</v>
      </c>
      <c r="I48" s="11"/>
      <c r="J48" s="11"/>
      <c r="K48" s="9">
        <f t="shared" si="1"/>
        <v>3</v>
      </c>
      <c r="L48" s="10">
        <f>SUM(feb!G48 + mrt!K48 +K48)</f>
        <v>5</v>
      </c>
      <c r="M48" s="17">
        <f t="shared" si="4"/>
        <v>197</v>
      </c>
      <c r="N48" s="21">
        <f>SUM(feb!I48 + mrt!M48 +M48)</f>
        <v>405</v>
      </c>
    </row>
    <row r="49" spans="1:14" x14ac:dyDescent="0.2">
      <c r="A49" s="13" t="s">
        <v>61</v>
      </c>
      <c r="B49" s="11">
        <v>57</v>
      </c>
      <c r="C49" s="11">
        <v>52</v>
      </c>
      <c r="D49" s="11">
        <v>61</v>
      </c>
      <c r="E49" s="11">
        <v>58</v>
      </c>
      <c r="F49" s="11">
        <v>58</v>
      </c>
      <c r="G49" s="11">
        <v>67</v>
      </c>
      <c r="H49" s="11">
        <v>52</v>
      </c>
      <c r="I49" s="11">
        <v>70</v>
      </c>
      <c r="J49" s="11">
        <v>75</v>
      </c>
      <c r="K49" s="9">
        <f t="shared" ref="K49:K53" si="7">COUNT(C49,D49,F49,H49,J49)</f>
        <v>5</v>
      </c>
      <c r="L49" s="10">
        <f>SUM(feb!G49 + mrt!K49 +K49)</f>
        <v>9</v>
      </c>
      <c r="M49" s="17">
        <f t="shared" ref="M49:M53" si="8">SUM(B49:J49)</f>
        <v>550</v>
      </c>
      <c r="N49" s="21">
        <f>SUM(feb!I49 + mrt!M49 +M49)</f>
        <v>1149</v>
      </c>
    </row>
    <row r="50" spans="1:14" x14ac:dyDescent="0.2">
      <c r="A50" s="13" t="s">
        <v>154</v>
      </c>
      <c r="B50" s="11"/>
      <c r="C50" s="11"/>
      <c r="D50" s="11"/>
      <c r="E50" s="11"/>
      <c r="F50" s="11">
        <v>74</v>
      </c>
      <c r="G50" s="11">
        <v>113</v>
      </c>
      <c r="H50" s="11"/>
      <c r="I50" s="11"/>
      <c r="J50" s="11"/>
      <c r="K50" s="9">
        <f t="shared" si="7"/>
        <v>1</v>
      </c>
      <c r="L50" s="10">
        <f>SUM(feb!G50 + mrt!K50 +K50)</f>
        <v>1</v>
      </c>
      <c r="M50" s="17">
        <f t="shared" si="8"/>
        <v>187</v>
      </c>
      <c r="N50" s="21">
        <f>SUM(feb!I50 + mrt!M50 +M50)</f>
        <v>351</v>
      </c>
    </row>
    <row r="51" spans="1:14" x14ac:dyDescent="0.2">
      <c r="A51" s="13" t="s">
        <v>96</v>
      </c>
      <c r="B51" s="11"/>
      <c r="C51" s="11"/>
      <c r="D51" s="11">
        <v>75</v>
      </c>
      <c r="E51" s="11">
        <v>135</v>
      </c>
      <c r="F51" s="11"/>
      <c r="G51" s="11"/>
      <c r="H51" s="11">
        <v>77</v>
      </c>
      <c r="I51" s="11"/>
      <c r="J51" s="11">
        <v>62</v>
      </c>
      <c r="K51" s="9">
        <f t="shared" si="7"/>
        <v>3</v>
      </c>
      <c r="L51" s="10">
        <f>SUM(feb!G51 + mrt!K51 +K51)</f>
        <v>7</v>
      </c>
      <c r="M51" s="17">
        <f t="shared" si="8"/>
        <v>349</v>
      </c>
      <c r="N51" s="21">
        <f>SUM(feb!I51 + mrt!M51 +M51)</f>
        <v>1180</v>
      </c>
    </row>
    <row r="52" spans="1:14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11"/>
      <c r="K52" s="9">
        <f t="shared" si="7"/>
        <v>0</v>
      </c>
      <c r="L52" s="10">
        <f>SUM(feb!G52 + mrt!K52 +K52)</f>
        <v>0</v>
      </c>
      <c r="M52" s="17">
        <f t="shared" si="8"/>
        <v>0</v>
      </c>
      <c r="N52" s="21">
        <f>SUM(feb!I52 + mrt!M52 +M52)</f>
        <v>0</v>
      </c>
    </row>
    <row r="53" spans="1:14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11"/>
      <c r="K53" s="9">
        <f t="shared" si="7"/>
        <v>0</v>
      </c>
      <c r="L53" s="10">
        <f>SUM(feb!G53 + mrt!K53 +K53)</f>
        <v>0</v>
      </c>
      <c r="M53" s="17">
        <f t="shared" si="8"/>
        <v>0</v>
      </c>
      <c r="N53" s="21">
        <f>SUM(feb!I53 + mrt!M53 +M53)</f>
        <v>0</v>
      </c>
    </row>
    <row r="54" spans="1:14" x14ac:dyDescent="0.2">
      <c r="A54" s="13" t="s">
        <v>30</v>
      </c>
      <c r="B54" s="11"/>
      <c r="C54" s="11"/>
      <c r="D54" s="11">
        <v>75</v>
      </c>
      <c r="E54" s="11"/>
      <c r="F54" s="11">
        <v>74</v>
      </c>
      <c r="G54" s="11"/>
      <c r="H54" s="11">
        <v>79</v>
      </c>
      <c r="I54" s="11"/>
      <c r="J54" s="11">
        <v>62</v>
      </c>
      <c r="K54" s="9">
        <f t="shared" si="1"/>
        <v>4</v>
      </c>
      <c r="L54" s="10">
        <f>SUM(feb!G54 + mrt!K54 +K54)</f>
        <v>4</v>
      </c>
      <c r="M54" s="17">
        <f t="shared" si="4"/>
        <v>290</v>
      </c>
      <c r="N54" s="21">
        <f>SUM(feb!I54 + mrt!M54 +M54)</f>
        <v>290</v>
      </c>
    </row>
    <row r="55" spans="1:14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11"/>
      <c r="K55" s="9">
        <f t="shared" si="1"/>
        <v>0</v>
      </c>
      <c r="L55" s="10">
        <f>SUM(feb!G55 + mrt!K55 +K55)</f>
        <v>0</v>
      </c>
      <c r="M55" s="17">
        <f t="shared" si="4"/>
        <v>0</v>
      </c>
      <c r="N55" s="21">
        <f>SUM(feb!I55 + mrt!M55 +M55)</f>
        <v>0</v>
      </c>
    </row>
    <row r="56" spans="1:14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11"/>
      <c r="K56" s="9">
        <f t="shared" si="1"/>
        <v>0</v>
      </c>
      <c r="L56" s="10">
        <f>SUM(feb!G56 + mrt!K56 +K56)</f>
        <v>0</v>
      </c>
      <c r="M56" s="17">
        <f t="shared" si="4"/>
        <v>0</v>
      </c>
      <c r="N56" s="21">
        <f>SUM(feb!I56 + mrt!M56 +M56)</f>
        <v>0</v>
      </c>
    </row>
    <row r="57" spans="1:14" x14ac:dyDescent="0.2">
      <c r="A57" s="13" t="s">
        <v>94</v>
      </c>
      <c r="B57" s="11"/>
      <c r="C57" s="11">
        <v>76</v>
      </c>
      <c r="D57" s="11"/>
      <c r="E57" s="11"/>
      <c r="F57" s="11">
        <v>74</v>
      </c>
      <c r="G57" s="11">
        <v>113</v>
      </c>
      <c r="H57" s="11"/>
      <c r="I57" s="11"/>
      <c r="J57" s="11">
        <v>62</v>
      </c>
      <c r="K57" s="9">
        <f t="shared" si="1"/>
        <v>3</v>
      </c>
      <c r="L57" s="10">
        <f>SUM(feb!G57 + mrt!K57 +K57)</f>
        <v>8</v>
      </c>
      <c r="M57" s="17">
        <f t="shared" si="4"/>
        <v>325</v>
      </c>
      <c r="N57" s="21">
        <f>SUM(feb!I57 + mrt!M57 +M57)</f>
        <v>877</v>
      </c>
    </row>
    <row r="58" spans="1:14" x14ac:dyDescent="0.2">
      <c r="A58" s="13" t="s">
        <v>15</v>
      </c>
      <c r="B58" s="11">
        <v>70</v>
      </c>
      <c r="C58" s="11">
        <v>76</v>
      </c>
      <c r="D58" s="11">
        <v>75</v>
      </c>
      <c r="E58" s="11">
        <v>135</v>
      </c>
      <c r="F58" s="11">
        <v>74</v>
      </c>
      <c r="G58" s="11">
        <v>113</v>
      </c>
      <c r="H58" s="11">
        <v>79</v>
      </c>
      <c r="I58" s="11">
        <v>123</v>
      </c>
      <c r="J58" s="11">
        <v>62</v>
      </c>
      <c r="K58" s="9">
        <f t="shared" si="1"/>
        <v>5</v>
      </c>
      <c r="L58" s="10">
        <f>SUM(feb!G58 + mrt!K58 +K58)</f>
        <v>11</v>
      </c>
      <c r="M58" s="17">
        <f t="shared" si="4"/>
        <v>807</v>
      </c>
      <c r="N58" s="21">
        <f>SUM(feb!I58 + mrt!M58 +M58)</f>
        <v>1626</v>
      </c>
    </row>
    <row r="59" spans="1:14" x14ac:dyDescent="0.2">
      <c r="A59" s="13" t="s">
        <v>64</v>
      </c>
      <c r="B59" s="11"/>
      <c r="C59" s="11"/>
      <c r="D59" s="11"/>
      <c r="E59" s="11">
        <v>58</v>
      </c>
      <c r="F59" s="11">
        <v>71</v>
      </c>
      <c r="G59" s="11">
        <v>51</v>
      </c>
      <c r="H59" s="11">
        <v>52</v>
      </c>
      <c r="I59" s="11"/>
      <c r="J59" s="11">
        <v>53</v>
      </c>
      <c r="K59" s="9">
        <f t="shared" si="1"/>
        <v>3</v>
      </c>
      <c r="L59" s="10">
        <f>SUM(feb!G59 + mrt!K59 +K59)</f>
        <v>9</v>
      </c>
      <c r="M59" s="17">
        <f t="shared" si="4"/>
        <v>285</v>
      </c>
      <c r="N59" s="21">
        <f>SUM(feb!I59 + mrt!M59 +M59)</f>
        <v>815</v>
      </c>
    </row>
    <row r="60" spans="1:14" x14ac:dyDescent="0.2">
      <c r="A60" s="13" t="s">
        <v>16</v>
      </c>
      <c r="B60" s="11"/>
      <c r="C60" s="11"/>
      <c r="D60" s="11"/>
      <c r="E60" s="11"/>
      <c r="F60" s="11">
        <v>58</v>
      </c>
      <c r="G60" s="11"/>
      <c r="H60" s="11"/>
      <c r="I60" s="11"/>
      <c r="J60" s="11"/>
      <c r="K60" s="9">
        <f t="shared" si="1"/>
        <v>1</v>
      </c>
      <c r="L60" s="10">
        <f>SUM(feb!G60 + mrt!K60 +K60)</f>
        <v>2</v>
      </c>
      <c r="M60" s="17">
        <f t="shared" si="4"/>
        <v>58</v>
      </c>
      <c r="N60" s="21">
        <f>SUM(feb!I60 + mrt!M60 +M60)</f>
        <v>108</v>
      </c>
    </row>
    <row r="61" spans="1:14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11"/>
      <c r="K61" s="9">
        <f t="shared" si="1"/>
        <v>0</v>
      </c>
      <c r="L61" s="10">
        <f>SUM(feb!G61 + mrt!K61 +K61)</f>
        <v>0</v>
      </c>
      <c r="M61" s="17">
        <f t="shared" si="4"/>
        <v>0</v>
      </c>
      <c r="N61" s="21">
        <f>SUM(feb!I61 + mrt!M61 +M61)</f>
        <v>0</v>
      </c>
    </row>
    <row r="62" spans="1:14" x14ac:dyDescent="0.2">
      <c r="A62" s="13" t="s">
        <v>59</v>
      </c>
      <c r="B62" s="11"/>
      <c r="C62" s="11"/>
      <c r="D62" s="11"/>
      <c r="E62" s="11"/>
      <c r="F62" s="11">
        <v>74</v>
      </c>
      <c r="G62" s="11"/>
      <c r="H62" s="11">
        <v>79</v>
      </c>
      <c r="I62" s="11"/>
      <c r="J62" s="11">
        <v>62</v>
      </c>
      <c r="K62" s="9">
        <f t="shared" si="1"/>
        <v>3</v>
      </c>
      <c r="L62" s="10">
        <f>SUM(feb!G62 + mrt!K62 +K62)</f>
        <v>7</v>
      </c>
      <c r="M62" s="17">
        <f t="shared" si="4"/>
        <v>215</v>
      </c>
      <c r="N62" s="21">
        <f>SUM(feb!I62 + mrt!M62 +M62)</f>
        <v>647</v>
      </c>
    </row>
    <row r="63" spans="1:14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11">
        <v>53</v>
      </c>
      <c r="K63" s="9">
        <f t="shared" si="1"/>
        <v>1</v>
      </c>
      <c r="L63" s="10">
        <f>SUM(feb!G63 + mrt!K63 +K63)</f>
        <v>1</v>
      </c>
      <c r="M63" s="17">
        <f t="shared" si="4"/>
        <v>53</v>
      </c>
      <c r="N63" s="21">
        <f>SUM(feb!I63 + mrt!M63 +M63)</f>
        <v>53</v>
      </c>
    </row>
    <row r="64" spans="1:14" x14ac:dyDescent="0.2">
      <c r="A64" s="13" t="s">
        <v>101</v>
      </c>
      <c r="B64" s="11"/>
      <c r="C64" s="11"/>
      <c r="D64" s="11"/>
      <c r="E64" s="11"/>
      <c r="F64" s="11"/>
      <c r="G64" s="11"/>
      <c r="H64" s="11">
        <v>79</v>
      </c>
      <c r="I64" s="11"/>
      <c r="J64" s="11"/>
      <c r="K64" s="9">
        <f t="shared" si="1"/>
        <v>1</v>
      </c>
      <c r="L64" s="10">
        <f>SUM(feb!G64 + mrt!K64 +K64)</f>
        <v>3</v>
      </c>
      <c r="M64" s="17">
        <f t="shared" si="4"/>
        <v>79</v>
      </c>
      <c r="N64" s="21">
        <f>SUM(feb!I64 + mrt!M64 +M64)</f>
        <v>185</v>
      </c>
    </row>
    <row r="65" spans="1:14" x14ac:dyDescent="0.2">
      <c r="A65" s="13" t="s">
        <v>83</v>
      </c>
      <c r="B65" s="11"/>
      <c r="C65" s="11"/>
      <c r="D65" s="11"/>
      <c r="E65" s="11"/>
      <c r="F65" s="11"/>
      <c r="G65" s="11"/>
      <c r="H65" s="11"/>
      <c r="I65" s="11"/>
      <c r="J65" s="11"/>
      <c r="K65" s="9">
        <f t="shared" si="1"/>
        <v>0</v>
      </c>
      <c r="L65" s="10">
        <f>SUM(feb!G65 + mrt!K65 +K65)</f>
        <v>0</v>
      </c>
      <c r="M65" s="17">
        <f t="shared" si="4"/>
        <v>0</v>
      </c>
      <c r="N65" s="21">
        <f>SUM(feb!I65 + mrt!M65 +M65)</f>
        <v>0</v>
      </c>
    </row>
    <row r="66" spans="1:14" x14ac:dyDescent="0.2">
      <c r="A66" s="13" t="s">
        <v>84</v>
      </c>
      <c r="B66" s="11"/>
      <c r="C66" s="11">
        <v>76</v>
      </c>
      <c r="D66" s="11"/>
      <c r="E66" s="11"/>
      <c r="F66" s="11"/>
      <c r="G66" s="11"/>
      <c r="H66" s="11"/>
      <c r="I66" s="11"/>
      <c r="J66" s="11"/>
      <c r="K66" s="9">
        <f t="shared" si="1"/>
        <v>1</v>
      </c>
      <c r="L66" s="10">
        <f>SUM(feb!G66 + mrt!K66 +K66)</f>
        <v>5</v>
      </c>
      <c r="M66" s="17">
        <f t="shared" si="4"/>
        <v>76</v>
      </c>
      <c r="N66" s="21">
        <f>SUM(feb!I66 + mrt!M66 +M66)</f>
        <v>715</v>
      </c>
    </row>
    <row r="67" spans="1:14" x14ac:dyDescent="0.2">
      <c r="A67" s="13" t="s">
        <v>153</v>
      </c>
      <c r="B67" s="11"/>
      <c r="C67" s="11"/>
      <c r="D67" s="11"/>
      <c r="E67" s="11"/>
      <c r="F67" s="11"/>
      <c r="G67" s="11"/>
      <c r="H67" s="11"/>
      <c r="I67" s="11"/>
      <c r="J67" s="11"/>
      <c r="K67" s="9">
        <f t="shared" ref="K67" si="9">COUNT(C67,D67,F67,H67,J67)</f>
        <v>0</v>
      </c>
      <c r="L67" s="10">
        <f>SUM(feb!G67 + mrt!K67 +K67)</f>
        <v>5</v>
      </c>
      <c r="M67" s="17">
        <f t="shared" ref="M67" si="10">SUM(B67:J67)</f>
        <v>0</v>
      </c>
      <c r="N67" s="21">
        <f>SUM(feb!I67 + mrt!M67 +M67)</f>
        <v>327</v>
      </c>
    </row>
    <row r="68" spans="1:14" x14ac:dyDescent="0.2">
      <c r="A68" s="13" t="s">
        <v>127</v>
      </c>
      <c r="B68" s="11"/>
      <c r="C68" s="11"/>
      <c r="D68" s="11"/>
      <c r="E68" s="11"/>
      <c r="F68" s="11"/>
      <c r="G68" s="11"/>
      <c r="H68" s="11"/>
      <c r="I68" s="11"/>
      <c r="J68" s="11"/>
      <c r="K68" s="9">
        <f t="shared" si="1"/>
        <v>0</v>
      </c>
      <c r="L68" s="10">
        <f>SUM(feb!G68 + mrt!K68 +K68)</f>
        <v>0</v>
      </c>
      <c r="M68" s="17">
        <f t="shared" si="4"/>
        <v>0</v>
      </c>
      <c r="N68" s="21">
        <f>SUM(feb!I68 + mrt!M68 +M68)</f>
        <v>0</v>
      </c>
    </row>
    <row r="69" spans="1:14" x14ac:dyDescent="0.2">
      <c r="A69" s="13" t="s">
        <v>68</v>
      </c>
      <c r="B69" s="11"/>
      <c r="C69" s="11"/>
      <c r="D69" s="11"/>
      <c r="E69" s="11"/>
      <c r="F69" s="11">
        <v>71</v>
      </c>
      <c r="G69" s="11"/>
      <c r="H69" s="11"/>
      <c r="I69" s="11"/>
      <c r="J69" s="11"/>
      <c r="K69" s="9">
        <f t="shared" si="1"/>
        <v>1</v>
      </c>
      <c r="L69" s="10">
        <f>SUM(feb!G69 + mrt!K69 +K69)</f>
        <v>4</v>
      </c>
      <c r="M69" s="17">
        <f t="shared" si="4"/>
        <v>71</v>
      </c>
      <c r="N69" s="21">
        <f>SUM(feb!I69 + mrt!M69 +M69)</f>
        <v>470</v>
      </c>
    </row>
    <row r="70" spans="1:14" x14ac:dyDescent="0.2">
      <c r="A70" s="13" t="s">
        <v>62</v>
      </c>
      <c r="B70" s="11"/>
      <c r="C70" s="11">
        <v>76</v>
      </c>
      <c r="D70" s="11"/>
      <c r="E70" s="11">
        <v>85</v>
      </c>
      <c r="F70" s="11">
        <v>71</v>
      </c>
      <c r="G70" s="11">
        <v>113</v>
      </c>
      <c r="H70" s="11"/>
      <c r="I70" s="11">
        <v>86</v>
      </c>
      <c r="J70" s="11"/>
      <c r="K70" s="9">
        <f t="shared" si="1"/>
        <v>2</v>
      </c>
      <c r="L70" s="10">
        <f>SUM(feb!G70 + mrt!K70 +K70)</f>
        <v>6</v>
      </c>
      <c r="M70" s="17">
        <f t="shared" ref="M70:M89" si="11">SUM(B70:J70)</f>
        <v>431</v>
      </c>
      <c r="N70" s="21">
        <f>SUM(feb!I70 + mrt!M70 +M70)</f>
        <v>998</v>
      </c>
    </row>
    <row r="71" spans="1:14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11"/>
      <c r="K71" s="9">
        <f t="shared" ref="K71:K112" si="12">COUNT(C71,D71,F71,H71,J71)</f>
        <v>0</v>
      </c>
      <c r="L71" s="10">
        <f>SUM(feb!G71 + mrt!K71 +K71)</f>
        <v>0</v>
      </c>
      <c r="M71" s="17">
        <f t="shared" si="11"/>
        <v>0</v>
      </c>
      <c r="N71" s="21">
        <f>SUM(feb!I71 + mrt!M71 +M71)</f>
        <v>0</v>
      </c>
    </row>
    <row r="72" spans="1:14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11"/>
      <c r="K72" s="9">
        <f t="shared" si="12"/>
        <v>0</v>
      </c>
      <c r="L72" s="10">
        <f>SUM(feb!G72 + mrt!K72 +K72)</f>
        <v>0</v>
      </c>
      <c r="M72" s="17">
        <f t="shared" si="11"/>
        <v>0</v>
      </c>
      <c r="N72" s="21">
        <f>SUM(feb!I72 + mrt!M72 +M72)</f>
        <v>0</v>
      </c>
    </row>
    <row r="73" spans="1:14" x14ac:dyDescent="0.2">
      <c r="A73" s="13" t="s">
        <v>60</v>
      </c>
      <c r="B73" s="11"/>
      <c r="C73" s="11"/>
      <c r="D73" s="11"/>
      <c r="E73" s="11"/>
      <c r="F73" s="11">
        <v>58</v>
      </c>
      <c r="G73" s="11"/>
      <c r="H73" s="11"/>
      <c r="I73" s="11"/>
      <c r="J73" s="11">
        <v>30</v>
      </c>
      <c r="K73" s="9">
        <f t="shared" si="12"/>
        <v>2</v>
      </c>
      <c r="L73" s="10">
        <f>SUM(feb!G73 + mrt!K73 +K73)</f>
        <v>2</v>
      </c>
      <c r="M73" s="17">
        <f t="shared" si="11"/>
        <v>88</v>
      </c>
      <c r="N73" s="21">
        <f>SUM(feb!I73 + mrt!M73 +M73)</f>
        <v>88</v>
      </c>
    </row>
    <row r="74" spans="1:14" x14ac:dyDescent="0.2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11"/>
      <c r="K74" s="9">
        <f t="shared" si="12"/>
        <v>0</v>
      </c>
      <c r="L74" s="10">
        <f>SUM(feb!G74 + mrt!K74 +K74)</f>
        <v>0</v>
      </c>
      <c r="M74" s="17">
        <f t="shared" si="11"/>
        <v>0</v>
      </c>
      <c r="N74" s="21">
        <f>SUM(feb!I74 + mrt!M74 +M74)</f>
        <v>0</v>
      </c>
    </row>
    <row r="75" spans="1:14" x14ac:dyDescent="0.2">
      <c r="A75" s="13" t="s">
        <v>88</v>
      </c>
      <c r="B75" s="11"/>
      <c r="C75" s="11"/>
      <c r="D75" s="11"/>
      <c r="E75" s="11"/>
      <c r="F75" s="11">
        <v>74</v>
      </c>
      <c r="G75" s="11">
        <v>119</v>
      </c>
      <c r="H75" s="11"/>
      <c r="I75" s="11"/>
      <c r="J75" s="11">
        <v>62</v>
      </c>
      <c r="K75" s="9">
        <v>3</v>
      </c>
      <c r="L75" s="10">
        <f>SUM(feb!G75 + mrt!K75 +K75)</f>
        <v>4</v>
      </c>
      <c r="M75" s="17">
        <f t="shared" si="11"/>
        <v>255</v>
      </c>
      <c r="N75" s="21">
        <f>SUM(feb!I75 + mrt!M75 +M75)</f>
        <v>406</v>
      </c>
    </row>
    <row r="76" spans="1:14" x14ac:dyDescent="0.2">
      <c r="A76" s="13" t="s">
        <v>19</v>
      </c>
      <c r="B76" s="11"/>
      <c r="C76" s="11"/>
      <c r="D76" s="11"/>
      <c r="E76" s="11"/>
      <c r="F76" s="11">
        <v>74</v>
      </c>
      <c r="G76" s="11"/>
      <c r="H76" s="11">
        <v>79</v>
      </c>
      <c r="I76" s="11"/>
      <c r="J76" s="11">
        <v>62</v>
      </c>
      <c r="K76" s="9">
        <f t="shared" si="12"/>
        <v>3</v>
      </c>
      <c r="L76" s="10">
        <f>SUM(feb!G76 + mrt!K76 +K76)</f>
        <v>5</v>
      </c>
      <c r="M76" s="17">
        <f t="shared" si="11"/>
        <v>215</v>
      </c>
      <c r="N76" s="21">
        <f>SUM(feb!I76 + mrt!M76 +M76)</f>
        <v>391</v>
      </c>
    </row>
    <row r="77" spans="1:14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11"/>
      <c r="K77" s="9">
        <f t="shared" si="12"/>
        <v>0</v>
      </c>
      <c r="L77" s="10">
        <f>SUM(feb!G77 + mrt!K77 +K77)</f>
        <v>0</v>
      </c>
      <c r="M77" s="17">
        <f t="shared" si="11"/>
        <v>0</v>
      </c>
      <c r="N77" s="21">
        <f>SUM(feb!I77 + mrt!M77 +M77)</f>
        <v>0</v>
      </c>
    </row>
    <row r="78" spans="1:14" x14ac:dyDescent="0.2">
      <c r="A78" s="13" t="s">
        <v>57</v>
      </c>
      <c r="B78" s="11">
        <v>252</v>
      </c>
      <c r="C78" s="11">
        <v>80</v>
      </c>
      <c r="D78" s="11">
        <v>75</v>
      </c>
      <c r="E78" s="11">
        <v>120</v>
      </c>
      <c r="F78" s="11">
        <v>75</v>
      </c>
      <c r="G78" s="11">
        <v>116</v>
      </c>
      <c r="H78" s="11">
        <v>77</v>
      </c>
      <c r="I78" s="11">
        <v>123</v>
      </c>
      <c r="J78" s="11">
        <v>62</v>
      </c>
      <c r="K78" s="9">
        <f t="shared" si="12"/>
        <v>5</v>
      </c>
      <c r="L78" s="10">
        <f>SUM(feb!G78 + mrt!K78 +K78)</f>
        <v>12</v>
      </c>
      <c r="M78" s="17">
        <f t="shared" si="11"/>
        <v>980</v>
      </c>
      <c r="N78" s="21">
        <f>SUM(feb!I78 + mrt!M78 +M78)</f>
        <v>2121</v>
      </c>
    </row>
    <row r="79" spans="1:14" x14ac:dyDescent="0.2">
      <c r="A79" s="13" t="s">
        <v>102</v>
      </c>
      <c r="B79" s="11"/>
      <c r="C79" s="11"/>
      <c r="D79" s="11"/>
      <c r="E79" s="11"/>
      <c r="F79" s="11"/>
      <c r="G79" s="11"/>
      <c r="H79" s="11">
        <v>52</v>
      </c>
      <c r="I79" s="11"/>
      <c r="J79" s="11">
        <v>53</v>
      </c>
      <c r="K79" s="9">
        <f t="shared" si="12"/>
        <v>2</v>
      </c>
      <c r="L79" s="10">
        <f>SUM(feb!G79 + mrt!K79 +K79)</f>
        <v>7</v>
      </c>
      <c r="M79" s="17">
        <f t="shared" si="11"/>
        <v>105</v>
      </c>
      <c r="N79" s="21">
        <f>SUM(feb!I79 + mrt!M79 +M79)</f>
        <v>581</v>
      </c>
    </row>
    <row r="80" spans="1:14" x14ac:dyDescent="0.2">
      <c r="A80" s="13" t="s">
        <v>20</v>
      </c>
      <c r="B80" s="11"/>
      <c r="C80" s="11">
        <v>76</v>
      </c>
      <c r="D80" s="11">
        <v>75</v>
      </c>
      <c r="E80" s="11">
        <v>114</v>
      </c>
      <c r="F80" s="11">
        <v>74</v>
      </c>
      <c r="G80" s="11">
        <v>113</v>
      </c>
      <c r="H80" s="11">
        <v>79</v>
      </c>
      <c r="I80" s="11">
        <v>123</v>
      </c>
      <c r="J80" s="11">
        <v>62</v>
      </c>
      <c r="K80" s="9">
        <f t="shared" si="12"/>
        <v>5</v>
      </c>
      <c r="L80" s="10">
        <f>SUM(feb!G80 + mrt!K80 +K80)</f>
        <v>11</v>
      </c>
      <c r="M80" s="17">
        <f t="shared" si="11"/>
        <v>716</v>
      </c>
      <c r="N80" s="21">
        <f>SUM(feb!I80 + mrt!M80 +M80)</f>
        <v>1683</v>
      </c>
    </row>
    <row r="81" spans="1:14" x14ac:dyDescent="0.2">
      <c r="A81" s="13" t="s">
        <v>56</v>
      </c>
      <c r="B81" s="11"/>
      <c r="C81" s="11"/>
      <c r="D81" s="11"/>
      <c r="E81" s="11"/>
      <c r="F81" s="11">
        <v>58</v>
      </c>
      <c r="G81" s="11">
        <v>100</v>
      </c>
      <c r="H81" s="11">
        <v>52</v>
      </c>
      <c r="I81" s="11"/>
      <c r="J81" s="11">
        <v>53</v>
      </c>
      <c r="K81" s="9">
        <v>4</v>
      </c>
      <c r="L81" s="10">
        <f>SUM(feb!G81 + mrt!K81 +K81)</f>
        <v>6</v>
      </c>
      <c r="M81" s="17">
        <f t="shared" si="11"/>
        <v>263</v>
      </c>
      <c r="N81" s="21">
        <f>SUM(feb!I81 + mrt!M81 +M81)</f>
        <v>417</v>
      </c>
    </row>
    <row r="82" spans="1:14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11"/>
      <c r="K82" s="9">
        <f t="shared" si="12"/>
        <v>0</v>
      </c>
      <c r="L82" s="10">
        <f>SUM(feb!G82 + mrt!K82 +K82)</f>
        <v>0</v>
      </c>
      <c r="M82" s="17">
        <f t="shared" si="11"/>
        <v>0</v>
      </c>
      <c r="N82" s="21">
        <f>SUM(feb!I82 + mrt!M82 +M82)</f>
        <v>0</v>
      </c>
    </row>
    <row r="83" spans="1:14" x14ac:dyDescent="0.2">
      <c r="A83" s="13" t="s">
        <v>65</v>
      </c>
      <c r="B83" s="11"/>
      <c r="C83" s="11">
        <v>80</v>
      </c>
      <c r="D83" s="11">
        <v>75</v>
      </c>
      <c r="E83" s="11">
        <v>135</v>
      </c>
      <c r="F83" s="11">
        <v>74</v>
      </c>
      <c r="G83" s="11"/>
      <c r="H83" s="11">
        <v>77</v>
      </c>
      <c r="I83" s="11"/>
      <c r="J83" s="11">
        <v>62</v>
      </c>
      <c r="K83" s="9">
        <f t="shared" si="12"/>
        <v>5</v>
      </c>
      <c r="L83" s="10">
        <f>SUM(feb!G83 + mrt!K83 +K83)</f>
        <v>8</v>
      </c>
      <c r="M83" s="17">
        <f t="shared" si="11"/>
        <v>503</v>
      </c>
      <c r="N83" s="21">
        <f>SUM(feb!I83 + mrt!M83 +M83)</f>
        <v>1182</v>
      </c>
    </row>
    <row r="84" spans="1:14" x14ac:dyDescent="0.2">
      <c r="A84" s="13" t="s">
        <v>124</v>
      </c>
      <c r="B84" s="11"/>
      <c r="C84" s="11">
        <v>80</v>
      </c>
      <c r="D84" s="11"/>
      <c r="E84" s="11">
        <v>120</v>
      </c>
      <c r="F84" s="11">
        <v>75</v>
      </c>
      <c r="G84" s="11">
        <v>116</v>
      </c>
      <c r="H84" s="11">
        <v>77</v>
      </c>
      <c r="I84" s="11"/>
      <c r="J84" s="11">
        <v>62</v>
      </c>
      <c r="K84" s="9">
        <f t="shared" si="12"/>
        <v>4</v>
      </c>
      <c r="L84" s="10">
        <f>SUM(feb!G84 + mrt!K84 +K84)</f>
        <v>8</v>
      </c>
      <c r="M84" s="17">
        <f t="shared" si="11"/>
        <v>530</v>
      </c>
      <c r="N84" s="21">
        <f>SUM(feb!I84 + mrt!M84 +M84)</f>
        <v>1283</v>
      </c>
    </row>
    <row r="85" spans="1:14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9">
        <f t="shared" si="12"/>
        <v>0</v>
      </c>
      <c r="L85" s="10">
        <f>SUM(feb!G85 + mrt!K85 +K85)</f>
        <v>0</v>
      </c>
      <c r="M85" s="17">
        <f t="shared" si="11"/>
        <v>0</v>
      </c>
      <c r="N85" s="21">
        <f>SUM(feb!I85 + mrt!M85 +M85)</f>
        <v>0</v>
      </c>
    </row>
    <row r="86" spans="1:14" x14ac:dyDescent="0.2">
      <c r="A86" s="13" t="s">
        <v>22</v>
      </c>
      <c r="B86" s="11"/>
      <c r="C86" s="11"/>
      <c r="D86" s="11"/>
      <c r="E86" s="11"/>
      <c r="F86" s="11"/>
      <c r="G86" s="11"/>
      <c r="H86" s="11"/>
      <c r="I86" s="11"/>
      <c r="J86" s="11"/>
      <c r="K86" s="9">
        <f t="shared" si="12"/>
        <v>0</v>
      </c>
      <c r="L86" s="10">
        <f>SUM(feb!G86 + mrt!K86 +K86)</f>
        <v>0</v>
      </c>
      <c r="M86" s="17">
        <f t="shared" si="11"/>
        <v>0</v>
      </c>
      <c r="N86" s="21">
        <f>SUM(feb!I86 + mrt!M86 +M86)</f>
        <v>0</v>
      </c>
    </row>
    <row r="87" spans="1:14" x14ac:dyDescent="0.2">
      <c r="A87" s="13" t="s">
        <v>97</v>
      </c>
      <c r="B87" s="11"/>
      <c r="C87" s="11">
        <v>76</v>
      </c>
      <c r="D87" s="11">
        <v>75</v>
      </c>
      <c r="E87" s="11"/>
      <c r="F87" s="11">
        <v>74</v>
      </c>
      <c r="G87" s="11"/>
      <c r="H87" s="11">
        <v>79</v>
      </c>
      <c r="I87" s="11">
        <v>123</v>
      </c>
      <c r="J87" s="11"/>
      <c r="K87" s="9">
        <f t="shared" si="12"/>
        <v>4</v>
      </c>
      <c r="L87" s="10">
        <f>SUM(feb!G87 + mrt!K87 +K87)</f>
        <v>11</v>
      </c>
      <c r="M87" s="17">
        <f t="shared" si="11"/>
        <v>427</v>
      </c>
      <c r="N87" s="21">
        <f>SUM(feb!I87 + mrt!M87 +M87)</f>
        <v>1552</v>
      </c>
    </row>
    <row r="88" spans="1:14" x14ac:dyDescent="0.2">
      <c r="A88" s="13" t="s">
        <v>23</v>
      </c>
      <c r="B88" s="11"/>
      <c r="C88" s="11">
        <v>76</v>
      </c>
      <c r="D88" s="11">
        <v>75</v>
      </c>
      <c r="E88" s="11">
        <v>114</v>
      </c>
      <c r="F88" s="11">
        <v>74</v>
      </c>
      <c r="G88" s="11">
        <v>113</v>
      </c>
      <c r="H88" s="11">
        <v>79</v>
      </c>
      <c r="I88" s="11"/>
      <c r="J88" s="11">
        <v>62</v>
      </c>
      <c r="K88" s="9">
        <f t="shared" si="12"/>
        <v>5</v>
      </c>
      <c r="L88" s="10">
        <f>SUM(feb!G88 + mrt!K88 +K88)</f>
        <v>12</v>
      </c>
      <c r="M88" s="17">
        <f t="shared" si="11"/>
        <v>593</v>
      </c>
      <c r="N88" s="21">
        <f>SUM(feb!I88 + mrt!M88 +M88)</f>
        <v>1455</v>
      </c>
    </row>
    <row r="89" spans="1:14" x14ac:dyDescent="0.2">
      <c r="A89" s="13" t="s">
        <v>24</v>
      </c>
      <c r="B89" s="11"/>
      <c r="C89" s="11">
        <v>76</v>
      </c>
      <c r="D89" s="11"/>
      <c r="E89" s="11">
        <v>135</v>
      </c>
      <c r="F89" s="11"/>
      <c r="G89" s="11"/>
      <c r="H89" s="11">
        <v>79</v>
      </c>
      <c r="I89" s="11"/>
      <c r="J89" s="11">
        <v>62</v>
      </c>
      <c r="K89" s="9">
        <f t="shared" si="12"/>
        <v>3</v>
      </c>
      <c r="L89" s="10">
        <f>SUM(feb!G89 + mrt!K89 +K89)</f>
        <v>7</v>
      </c>
      <c r="M89" s="17">
        <f t="shared" si="11"/>
        <v>352</v>
      </c>
      <c r="N89" s="21">
        <f>SUM(feb!I89 + mrt!M89 +M89)</f>
        <v>608</v>
      </c>
    </row>
    <row r="90" spans="1:14" x14ac:dyDescent="0.2">
      <c r="A90" s="13" t="s">
        <v>142</v>
      </c>
      <c r="B90" s="11"/>
      <c r="C90" s="11">
        <v>76</v>
      </c>
      <c r="D90" s="11">
        <v>75</v>
      </c>
      <c r="E90" s="11"/>
      <c r="F90" s="11"/>
      <c r="G90" s="11"/>
      <c r="H90" s="11"/>
      <c r="I90" s="11"/>
      <c r="J90" s="11">
        <v>62</v>
      </c>
      <c r="K90" s="9">
        <f t="shared" si="12"/>
        <v>3</v>
      </c>
      <c r="L90" s="10">
        <f>SUM(feb!G90 + mrt!K90 +K90)</f>
        <v>6</v>
      </c>
      <c r="M90" s="17">
        <f t="shared" ref="M90:M93" si="13">SUM(B90:J90)</f>
        <v>213</v>
      </c>
      <c r="N90" s="21">
        <f>SUM(feb!I90 + mrt!M90 +M90)</f>
        <v>672</v>
      </c>
    </row>
    <row r="91" spans="1:14" x14ac:dyDescent="0.2">
      <c r="A91" s="13" t="s">
        <v>159</v>
      </c>
      <c r="B91" s="11"/>
      <c r="C91" s="11"/>
      <c r="D91" s="11"/>
      <c r="E91" s="11"/>
      <c r="F91" s="11"/>
      <c r="G91" s="11"/>
      <c r="H91" s="11"/>
      <c r="I91" s="11"/>
      <c r="J91" s="11">
        <v>62</v>
      </c>
      <c r="K91" s="9">
        <f t="shared" ref="K91" si="14">COUNT(C91,D91,F91,H91,J91)</f>
        <v>1</v>
      </c>
      <c r="L91" s="10">
        <f>SUM(feb!G91 + mrt!K91 +K91)</f>
        <v>1</v>
      </c>
      <c r="M91" s="17">
        <f t="shared" ref="M91" si="15">SUM(B91:J91)</f>
        <v>62</v>
      </c>
      <c r="N91" s="21">
        <f>SUM(feb!I91 + mrt!M91 +M91)</f>
        <v>62</v>
      </c>
    </row>
    <row r="92" spans="1:14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11"/>
      <c r="K92" s="9">
        <f t="shared" si="12"/>
        <v>0</v>
      </c>
      <c r="L92" s="10">
        <f>SUM(feb!G92 + mrt!K92 +K92)</f>
        <v>0</v>
      </c>
      <c r="M92" s="17">
        <f t="shared" si="13"/>
        <v>0</v>
      </c>
      <c r="N92" s="21">
        <f>SUM(feb!I92 + mrt!M92 +M92)</f>
        <v>0</v>
      </c>
    </row>
    <row r="93" spans="1:14" x14ac:dyDescent="0.2">
      <c r="A93" s="13" t="s">
        <v>25</v>
      </c>
      <c r="B93" s="11"/>
      <c r="C93" s="11"/>
      <c r="D93" s="11">
        <v>60</v>
      </c>
      <c r="E93" s="11">
        <v>85</v>
      </c>
      <c r="F93" s="11">
        <v>71</v>
      </c>
      <c r="G93" s="11">
        <v>113</v>
      </c>
      <c r="H93" s="11">
        <v>79</v>
      </c>
      <c r="I93" s="11">
        <v>86</v>
      </c>
      <c r="J93" s="11">
        <v>62</v>
      </c>
      <c r="K93" s="9">
        <f t="shared" si="12"/>
        <v>4</v>
      </c>
      <c r="L93" s="10">
        <f>SUM(feb!G93 + mrt!K93 +K93)</f>
        <v>9</v>
      </c>
      <c r="M93" s="17">
        <f t="shared" si="13"/>
        <v>556</v>
      </c>
      <c r="N93" s="21">
        <f>SUM(feb!I93 + mrt!M93 +M93)</f>
        <v>1206</v>
      </c>
    </row>
    <row r="94" spans="1:14" x14ac:dyDescent="0.2">
      <c r="A94" s="13" t="s">
        <v>91</v>
      </c>
      <c r="B94" s="11"/>
      <c r="C94" s="11">
        <v>76</v>
      </c>
      <c r="D94" s="11">
        <v>60</v>
      </c>
      <c r="E94" s="11">
        <v>37</v>
      </c>
      <c r="F94" s="11"/>
      <c r="G94" s="11"/>
      <c r="H94" s="11"/>
      <c r="I94" s="11"/>
      <c r="J94" s="11"/>
      <c r="K94" s="9">
        <f t="shared" si="12"/>
        <v>2</v>
      </c>
      <c r="L94" s="10">
        <f>SUM(feb!G94 + mrt!K94 +K94)</f>
        <v>5</v>
      </c>
      <c r="M94" s="17">
        <f>SUM(B94:J94)</f>
        <v>173</v>
      </c>
      <c r="N94" s="21">
        <f>SUM(feb!I94 + mrt!M94 +M94)</f>
        <v>571</v>
      </c>
    </row>
    <row r="95" spans="1:14" x14ac:dyDescent="0.2">
      <c r="A95" s="13" t="s">
        <v>26</v>
      </c>
      <c r="B95" s="11"/>
      <c r="C95" s="11">
        <v>52</v>
      </c>
      <c r="D95" s="11">
        <v>61</v>
      </c>
      <c r="E95" s="11"/>
      <c r="F95" s="11">
        <v>58</v>
      </c>
      <c r="G95" s="11"/>
      <c r="H95" s="11">
        <v>52</v>
      </c>
      <c r="I95" s="11"/>
      <c r="J95" s="11">
        <v>53</v>
      </c>
      <c r="K95" s="9">
        <f t="shared" si="12"/>
        <v>5</v>
      </c>
      <c r="L95" s="10">
        <f>SUM(feb!G95 + mrt!K95 +K95)</f>
        <v>10</v>
      </c>
      <c r="M95" s="17">
        <f t="shared" ref="M95:M112" si="16">SUM(B95:J95)</f>
        <v>276</v>
      </c>
      <c r="N95" s="21">
        <f>SUM(feb!I95 + mrt!M95 +M95)</f>
        <v>759</v>
      </c>
    </row>
    <row r="96" spans="1:14" x14ac:dyDescent="0.2">
      <c r="A96" s="13" t="s">
        <v>78</v>
      </c>
      <c r="B96" s="11"/>
      <c r="C96" s="11"/>
      <c r="D96" s="11"/>
      <c r="E96" s="11"/>
      <c r="F96" s="11"/>
      <c r="G96" s="11"/>
      <c r="H96" s="11"/>
      <c r="I96" s="11"/>
      <c r="J96" s="11"/>
      <c r="K96" s="9">
        <f t="shared" si="12"/>
        <v>0</v>
      </c>
      <c r="L96" s="10">
        <f>SUM(feb!G96 + mrt!K96 +K96)</f>
        <v>0</v>
      </c>
      <c r="M96" s="17">
        <f t="shared" si="16"/>
        <v>0</v>
      </c>
      <c r="N96" s="21">
        <f>SUM(feb!I96 + mrt!M96 +M96)</f>
        <v>0</v>
      </c>
    </row>
    <row r="97" spans="1:14" x14ac:dyDescent="0.2">
      <c r="A97" s="13" t="s">
        <v>32</v>
      </c>
      <c r="B97" s="11"/>
      <c r="C97" s="11"/>
      <c r="D97" s="11"/>
      <c r="E97" s="11"/>
      <c r="F97" s="11"/>
      <c r="G97" s="11"/>
      <c r="H97" s="11"/>
      <c r="I97" s="11"/>
      <c r="J97" s="11"/>
      <c r="K97" s="9">
        <f t="shared" si="12"/>
        <v>0</v>
      </c>
      <c r="L97" s="10">
        <f>SUM(feb!G97 + mrt!K97 +K97)</f>
        <v>0</v>
      </c>
      <c r="M97" s="17">
        <f t="shared" si="16"/>
        <v>0</v>
      </c>
      <c r="N97" s="21">
        <f>SUM(feb!I97 + mrt!M97 +M97)</f>
        <v>0</v>
      </c>
    </row>
    <row r="98" spans="1:14" x14ac:dyDescent="0.2">
      <c r="A98" s="13" t="s">
        <v>51</v>
      </c>
      <c r="B98" s="11"/>
      <c r="C98" s="11">
        <v>76</v>
      </c>
      <c r="D98" s="11">
        <v>75</v>
      </c>
      <c r="E98" s="11">
        <v>114</v>
      </c>
      <c r="F98" s="11">
        <v>74</v>
      </c>
      <c r="G98" s="11">
        <v>113</v>
      </c>
      <c r="H98" s="11">
        <v>79</v>
      </c>
      <c r="I98" s="11">
        <v>86</v>
      </c>
      <c r="J98" s="11">
        <v>62</v>
      </c>
      <c r="K98" s="9">
        <f t="shared" si="12"/>
        <v>5</v>
      </c>
      <c r="L98" s="10">
        <f>SUM(feb!G98 + mrt!K98 +K98)</f>
        <v>11</v>
      </c>
      <c r="M98" s="17">
        <f t="shared" si="16"/>
        <v>679</v>
      </c>
      <c r="N98" s="21">
        <f>SUM(feb!I98 + mrt!M98 +M98)</f>
        <v>1678</v>
      </c>
    </row>
    <row r="99" spans="1:14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11"/>
      <c r="K99" s="9">
        <f t="shared" si="12"/>
        <v>0</v>
      </c>
      <c r="L99" s="10">
        <f>SUM(feb!G99 + mrt!K99 +K99)</f>
        <v>0</v>
      </c>
      <c r="M99" s="17">
        <f t="shared" si="16"/>
        <v>0</v>
      </c>
      <c r="N99" s="21">
        <f>SUM(feb!I99 + mrt!M99 +M99)</f>
        <v>0</v>
      </c>
    </row>
    <row r="100" spans="1:14" x14ac:dyDescent="0.2">
      <c r="A100" s="13" t="s">
        <v>75</v>
      </c>
      <c r="B100" s="11"/>
      <c r="C100" s="11"/>
      <c r="D100" s="11"/>
      <c r="E100" s="11"/>
      <c r="F100" s="11"/>
      <c r="G100" s="11"/>
      <c r="H100" s="11"/>
      <c r="I100" s="11"/>
      <c r="J100" s="11">
        <v>53</v>
      </c>
      <c r="K100" s="9">
        <f t="shared" si="12"/>
        <v>1</v>
      </c>
      <c r="L100" s="10">
        <f>SUM(feb!G100 + mrt!K100 +K100)</f>
        <v>1</v>
      </c>
      <c r="M100" s="17">
        <f t="shared" si="16"/>
        <v>53</v>
      </c>
      <c r="N100" s="21">
        <f>SUM(feb!I100 + mrt!M100 +M100)</f>
        <v>53</v>
      </c>
    </row>
    <row r="101" spans="1:14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9">
        <f t="shared" si="12"/>
        <v>0</v>
      </c>
      <c r="L101" s="10">
        <f>SUM(feb!G101 + mrt!K101 +K101)</f>
        <v>0</v>
      </c>
      <c r="M101" s="17">
        <f t="shared" si="16"/>
        <v>0</v>
      </c>
      <c r="N101" s="21">
        <f>SUM(feb!I101 + mrt!M101 +M101)</f>
        <v>0</v>
      </c>
    </row>
    <row r="102" spans="1:14" x14ac:dyDescent="0.2">
      <c r="A102" s="13" t="s">
        <v>115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9">
        <f t="shared" si="12"/>
        <v>0</v>
      </c>
      <c r="L102" s="10">
        <f>SUM(feb!G102 + mrt!K102 +K102)</f>
        <v>0</v>
      </c>
      <c r="M102" s="17">
        <f t="shared" si="16"/>
        <v>0</v>
      </c>
      <c r="N102" s="21">
        <f>SUM(feb!I102 + mrt!M102 +M102)</f>
        <v>107</v>
      </c>
    </row>
    <row r="103" spans="1:14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9">
        <f t="shared" si="12"/>
        <v>0</v>
      </c>
      <c r="L103" s="10">
        <f>SUM(feb!G103 + mrt!K103 +K103)</f>
        <v>0</v>
      </c>
      <c r="M103" s="17">
        <f t="shared" si="16"/>
        <v>0</v>
      </c>
      <c r="N103" s="21">
        <f>SUM(feb!I103 + mrt!M103 +M103)</f>
        <v>0</v>
      </c>
    </row>
    <row r="104" spans="1:14" x14ac:dyDescent="0.2">
      <c r="A104" s="13" t="s">
        <v>99</v>
      </c>
      <c r="B104" s="11">
        <v>133</v>
      </c>
      <c r="C104" s="11"/>
      <c r="D104" s="11">
        <v>75</v>
      </c>
      <c r="E104" s="11"/>
      <c r="F104" s="11"/>
      <c r="G104" s="11">
        <v>119</v>
      </c>
      <c r="H104" s="11"/>
      <c r="I104" s="11"/>
      <c r="J104" s="11"/>
      <c r="K104" s="9">
        <v>2</v>
      </c>
      <c r="L104" s="10">
        <f>SUM(feb!G104 + mrt!K104 +K104)</f>
        <v>5</v>
      </c>
      <c r="M104" s="17">
        <f t="shared" si="16"/>
        <v>327</v>
      </c>
      <c r="N104" s="21">
        <f>SUM(feb!I104 + mrt!M104 +M104)</f>
        <v>616</v>
      </c>
    </row>
    <row r="105" spans="1:14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9">
        <f t="shared" si="12"/>
        <v>0</v>
      </c>
      <c r="L105" s="10">
        <f>SUM(feb!G105 + mrt!K105 +K105)</f>
        <v>0</v>
      </c>
      <c r="M105" s="17">
        <f t="shared" si="16"/>
        <v>0</v>
      </c>
      <c r="N105" s="21">
        <f>SUM(feb!I105 + mrt!M105 +M105)</f>
        <v>0</v>
      </c>
    </row>
    <row r="106" spans="1:14" x14ac:dyDescent="0.2">
      <c r="A106" s="13" t="s">
        <v>93</v>
      </c>
      <c r="B106" s="11"/>
      <c r="C106" s="11"/>
      <c r="D106" s="11">
        <v>60</v>
      </c>
      <c r="E106" s="11"/>
      <c r="F106" s="11"/>
      <c r="G106" s="11"/>
      <c r="H106" s="11"/>
      <c r="I106" s="11"/>
      <c r="J106" s="11"/>
      <c r="K106" s="9">
        <f t="shared" si="12"/>
        <v>1</v>
      </c>
      <c r="L106" s="10">
        <f>SUM(feb!G106 + mrt!K106 +K106)</f>
        <v>1</v>
      </c>
      <c r="M106" s="17">
        <f t="shared" si="16"/>
        <v>60</v>
      </c>
      <c r="N106" s="21">
        <f>SUM(feb!I106 + mrt!M106 +M106)</f>
        <v>60</v>
      </c>
    </row>
    <row r="107" spans="1:14" x14ac:dyDescent="0.2">
      <c r="A107" s="24" t="s">
        <v>158</v>
      </c>
      <c r="B107" s="11"/>
      <c r="C107" s="11"/>
      <c r="D107" s="11"/>
      <c r="E107" s="11"/>
      <c r="F107" s="11"/>
      <c r="G107" s="11"/>
      <c r="H107" s="11"/>
      <c r="I107" s="11"/>
      <c r="J107" s="11">
        <v>62</v>
      </c>
      <c r="K107" s="9">
        <f t="shared" ref="K107" si="17">COUNT(C107,D107,F107,H107,J107)</f>
        <v>1</v>
      </c>
      <c r="L107" s="10">
        <f>SUM(feb!G107 + mrt!K107 +K107)</f>
        <v>1</v>
      </c>
      <c r="M107" s="17">
        <f t="shared" ref="M107" si="18">SUM(B107:J107)</f>
        <v>62</v>
      </c>
      <c r="N107" s="21">
        <f>SUM(feb!I107 + mrt!M107 +M107)</f>
        <v>62</v>
      </c>
    </row>
    <row r="108" spans="1:14" x14ac:dyDescent="0.2">
      <c r="A108" s="24" t="s">
        <v>117</v>
      </c>
      <c r="B108" s="11"/>
      <c r="C108" s="11"/>
      <c r="D108" s="11"/>
      <c r="E108" s="11"/>
      <c r="F108" s="11"/>
      <c r="G108" s="11"/>
      <c r="H108" s="11"/>
      <c r="I108" s="11"/>
      <c r="J108" s="11">
        <v>53</v>
      </c>
      <c r="K108" s="9">
        <f t="shared" si="12"/>
        <v>1</v>
      </c>
      <c r="L108" s="10">
        <f>SUM(feb!G108 + mrt!K108 +K108)</f>
        <v>1</v>
      </c>
      <c r="M108" s="17">
        <f t="shared" si="16"/>
        <v>53</v>
      </c>
      <c r="N108" s="21">
        <f>SUM(feb!I108 + mrt!M108 +M108)</f>
        <v>177</v>
      </c>
    </row>
    <row r="109" spans="1:14" x14ac:dyDescent="0.2">
      <c r="A109" s="24" t="s">
        <v>122</v>
      </c>
      <c r="B109" s="11"/>
      <c r="C109" s="11">
        <v>76</v>
      </c>
      <c r="D109" s="11"/>
      <c r="E109" s="11">
        <v>85</v>
      </c>
      <c r="F109" s="11">
        <v>71</v>
      </c>
      <c r="G109" s="11">
        <v>113</v>
      </c>
      <c r="H109" s="11"/>
      <c r="I109" s="11">
        <v>86</v>
      </c>
      <c r="J109" s="11">
        <v>62</v>
      </c>
      <c r="K109" s="9">
        <f t="shared" si="12"/>
        <v>3</v>
      </c>
      <c r="L109" s="10">
        <f>SUM(feb!G109 + mrt!K109 +K109)</f>
        <v>7</v>
      </c>
      <c r="M109" s="17">
        <f t="shared" si="16"/>
        <v>493</v>
      </c>
      <c r="N109" s="21">
        <f>SUM(feb!I109 + mrt!M109 +M109)</f>
        <v>1118</v>
      </c>
    </row>
    <row r="110" spans="1:14" x14ac:dyDescent="0.2">
      <c r="A110" s="24" t="s">
        <v>118</v>
      </c>
      <c r="B110" s="11">
        <v>70</v>
      </c>
      <c r="C110" s="11"/>
      <c r="D110" s="11"/>
      <c r="E110" s="11">
        <v>114</v>
      </c>
      <c r="F110" s="11"/>
      <c r="G110" s="11"/>
      <c r="H110" s="11"/>
      <c r="I110" s="11"/>
      <c r="J110" s="11">
        <v>62</v>
      </c>
      <c r="K110" s="9">
        <f t="shared" si="12"/>
        <v>1</v>
      </c>
      <c r="L110" s="10">
        <f>SUM(feb!G110 + mrt!K110 +K110)</f>
        <v>2</v>
      </c>
      <c r="M110" s="17">
        <f t="shared" si="16"/>
        <v>246</v>
      </c>
      <c r="N110" s="21">
        <f>SUM(feb!I110 + mrt!M110 +M110)</f>
        <v>698</v>
      </c>
    </row>
    <row r="111" spans="1:14" x14ac:dyDescent="0.2">
      <c r="A111" s="24" t="s">
        <v>90</v>
      </c>
      <c r="B111" s="11"/>
      <c r="C111" s="11">
        <v>52</v>
      </c>
      <c r="D111" s="11">
        <v>61</v>
      </c>
      <c r="E111" s="11"/>
      <c r="F111" s="11">
        <v>58</v>
      </c>
      <c r="G111" s="11"/>
      <c r="H111" s="11">
        <v>52</v>
      </c>
      <c r="I111" s="11"/>
      <c r="J111" s="11">
        <v>53</v>
      </c>
      <c r="K111" s="9">
        <f t="shared" si="12"/>
        <v>5</v>
      </c>
      <c r="L111" s="10">
        <f>SUM(feb!G111 + mrt!K111 +K111)</f>
        <v>9</v>
      </c>
      <c r="M111" s="17">
        <f t="shared" si="16"/>
        <v>276</v>
      </c>
      <c r="N111" s="21">
        <f>SUM(feb!I111 + mrt!M111 +M111)</f>
        <v>587</v>
      </c>
    </row>
    <row r="112" spans="1:14" ht="13.5" thickBot="1" x14ac:dyDescent="0.25">
      <c r="A112" s="14" t="s">
        <v>27</v>
      </c>
      <c r="B112" s="28"/>
      <c r="C112" s="28">
        <v>52</v>
      </c>
      <c r="D112" s="28"/>
      <c r="E112" s="28"/>
      <c r="F112" s="28"/>
      <c r="G112" s="28">
        <v>104</v>
      </c>
      <c r="H112" s="28"/>
      <c r="I112" s="28"/>
      <c r="J112" s="28">
        <v>62</v>
      </c>
      <c r="K112" s="52">
        <f t="shared" si="12"/>
        <v>2</v>
      </c>
      <c r="L112" s="25">
        <f>SUM(feb!G112 + mrt!K112 +K112)</f>
        <v>5</v>
      </c>
      <c r="M112" s="26">
        <f t="shared" si="16"/>
        <v>218</v>
      </c>
      <c r="N112" s="27">
        <f>SUM(feb!I112 + mrt!M112 +M112)</f>
        <v>671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130" zoomScaleNormal="130" workbookViewId="0">
      <pane ySplit="3" topLeftCell="A49" activePane="bottomLeft" state="frozen"/>
      <selection pane="bottomLeft" activeCell="I65" sqref="I65"/>
    </sheetView>
  </sheetViews>
  <sheetFormatPr defaultColWidth="9.140625" defaultRowHeight="12.75" x14ac:dyDescent="0.2"/>
  <cols>
    <col min="1" max="1" width="16.42578125" style="6" customWidth="1"/>
    <col min="2" max="5" width="4" style="6" customWidth="1"/>
    <col min="6" max="7" width="4.140625" style="6" customWidth="1"/>
    <col min="8" max="14" width="3.85546875" style="6" customWidth="1"/>
    <col min="15" max="18" width="5.7109375" style="6" customWidth="1"/>
    <col min="19" max="16384" width="9.140625" style="6"/>
  </cols>
  <sheetData>
    <row r="1" spans="1:18" ht="27.75" customHeight="1" thickBot="1" x14ac:dyDescent="0.3">
      <c r="A1" s="40" t="s">
        <v>133</v>
      </c>
      <c r="R1" s="41" t="s">
        <v>33</v>
      </c>
    </row>
    <row r="2" spans="1:18" s="8" customFormat="1" ht="57" customHeight="1" x14ac:dyDescent="0.2">
      <c r="A2" s="19"/>
      <c r="B2" s="18" t="s">
        <v>121</v>
      </c>
      <c r="C2" s="18" t="s">
        <v>1</v>
      </c>
      <c r="D2" s="18" t="s">
        <v>2</v>
      </c>
      <c r="E2" s="59" t="s">
        <v>1</v>
      </c>
      <c r="F2" s="18" t="s">
        <v>2</v>
      </c>
      <c r="G2" s="18" t="s">
        <v>0</v>
      </c>
      <c r="H2" s="55" t="s">
        <v>1</v>
      </c>
      <c r="I2" s="18" t="s">
        <v>2</v>
      </c>
      <c r="J2" s="18" t="s">
        <v>1</v>
      </c>
      <c r="K2" s="18" t="s">
        <v>2</v>
      </c>
      <c r="L2" s="18" t="s">
        <v>3</v>
      </c>
      <c r="M2" s="18" t="s">
        <v>1</v>
      </c>
      <c r="N2" s="18" t="s">
        <v>2</v>
      </c>
      <c r="O2" s="104" t="s">
        <v>145</v>
      </c>
      <c r="P2" s="102" t="s">
        <v>36</v>
      </c>
      <c r="Q2" s="96" t="s">
        <v>37</v>
      </c>
      <c r="R2" s="98" t="s">
        <v>38</v>
      </c>
    </row>
    <row r="3" spans="1:18" ht="18" customHeight="1" thickBot="1" x14ac:dyDescent="0.25">
      <c r="A3" s="20"/>
      <c r="B3" s="5">
        <v>1</v>
      </c>
      <c r="C3" s="5">
        <v>2</v>
      </c>
      <c r="D3" s="5">
        <v>3</v>
      </c>
      <c r="E3" s="60">
        <v>9</v>
      </c>
      <c r="F3" s="5">
        <v>10</v>
      </c>
      <c r="G3" s="5">
        <v>14</v>
      </c>
      <c r="H3" s="56">
        <v>16</v>
      </c>
      <c r="I3" s="5">
        <v>17</v>
      </c>
      <c r="J3" s="5">
        <v>23</v>
      </c>
      <c r="K3" s="5">
        <v>24</v>
      </c>
      <c r="L3" s="5">
        <v>25</v>
      </c>
      <c r="M3" s="5">
        <v>30</v>
      </c>
      <c r="N3" s="5">
        <v>31</v>
      </c>
      <c r="O3" s="105"/>
      <c r="P3" s="103"/>
      <c r="Q3" s="97"/>
      <c r="R3" s="99"/>
    </row>
    <row r="4" spans="1:18" x14ac:dyDescent="0.2">
      <c r="A4" s="13" t="s">
        <v>100</v>
      </c>
      <c r="B4" s="11"/>
      <c r="C4" s="11"/>
      <c r="D4" s="11"/>
      <c r="E4" s="61"/>
      <c r="F4" s="11"/>
      <c r="G4" s="11"/>
      <c r="H4" s="57"/>
      <c r="I4" s="11">
        <v>77</v>
      </c>
      <c r="J4" s="11"/>
      <c r="K4" s="11"/>
      <c r="L4" s="11"/>
      <c r="M4" s="11"/>
      <c r="N4" s="11"/>
      <c r="O4" s="9">
        <f>COUNT(B4,D4,F4,G4,I4,K4,L4,N4)</f>
        <v>1</v>
      </c>
      <c r="P4" s="10">
        <f>SUM(feb!G4 + mrt!K4 + apr!K4+ O4)</f>
        <v>6</v>
      </c>
      <c r="Q4" s="17">
        <f t="shared" ref="Q4:Q35" si="0">SUM(B4:N4)</f>
        <v>77</v>
      </c>
      <c r="R4" s="21">
        <f>SUM(feb!I4 + mrt!M4 + apr!M4+ Q4)</f>
        <v>1302</v>
      </c>
    </row>
    <row r="5" spans="1:18" x14ac:dyDescent="0.2">
      <c r="A5" s="13" t="s">
        <v>4</v>
      </c>
      <c r="B5" s="11"/>
      <c r="C5" s="11"/>
      <c r="D5" s="11"/>
      <c r="E5" s="61"/>
      <c r="F5" s="11"/>
      <c r="G5" s="11"/>
      <c r="H5" s="57"/>
      <c r="I5" s="11"/>
      <c r="J5" s="11"/>
      <c r="K5" s="11"/>
      <c r="L5" s="11"/>
      <c r="M5" s="11"/>
      <c r="N5" s="11"/>
      <c r="O5" s="9">
        <f t="shared" ref="O5:O70" si="1">COUNT(B5,D5,F5,G5,I5,K5,L5,N5)</f>
        <v>0</v>
      </c>
      <c r="P5" s="10">
        <f>SUM(feb!G5 + mrt!K5 + apr!K5+ O5)</f>
        <v>0</v>
      </c>
      <c r="Q5" s="17">
        <f t="shared" si="0"/>
        <v>0</v>
      </c>
      <c r="R5" s="21">
        <f>SUM(feb!I5 + mrt!M5 + apr!M5+ Q5)</f>
        <v>0</v>
      </c>
    </row>
    <row r="6" spans="1:18" x14ac:dyDescent="0.2">
      <c r="A6" s="13" t="s">
        <v>28</v>
      </c>
      <c r="B6" s="11"/>
      <c r="C6" s="11"/>
      <c r="D6" s="11"/>
      <c r="E6" s="61"/>
      <c r="F6" s="11"/>
      <c r="G6" s="11"/>
      <c r="H6" s="57"/>
      <c r="I6" s="11"/>
      <c r="J6" s="11"/>
      <c r="K6" s="11"/>
      <c r="L6" s="11"/>
      <c r="M6" s="11"/>
      <c r="N6" s="11"/>
      <c r="O6" s="9">
        <f t="shared" si="1"/>
        <v>0</v>
      </c>
      <c r="P6" s="10">
        <f>SUM(feb!G6 + mrt!K6 + apr!K6+ O6)</f>
        <v>3</v>
      </c>
      <c r="Q6" s="17">
        <f t="shared" si="0"/>
        <v>0</v>
      </c>
      <c r="R6" s="21">
        <f>SUM(feb!I6 + mrt!M6 + apr!M6+ Q6)</f>
        <v>203</v>
      </c>
    </row>
    <row r="7" spans="1:18" x14ac:dyDescent="0.2">
      <c r="A7" s="13" t="s">
        <v>76</v>
      </c>
      <c r="B7" s="11"/>
      <c r="C7" s="11"/>
      <c r="D7" s="11"/>
      <c r="E7" s="61"/>
      <c r="F7" s="11"/>
      <c r="G7" s="11"/>
      <c r="H7" s="57"/>
      <c r="I7" s="11"/>
      <c r="J7" s="11"/>
      <c r="K7" s="11"/>
      <c r="L7" s="11"/>
      <c r="M7" s="11"/>
      <c r="N7" s="11"/>
      <c r="O7" s="9">
        <f t="shared" si="1"/>
        <v>0</v>
      </c>
      <c r="P7" s="10">
        <f>SUM(feb!G7 + mrt!K7 + apr!K7+ O7)</f>
        <v>0</v>
      </c>
      <c r="Q7" s="17">
        <f t="shared" si="0"/>
        <v>0</v>
      </c>
      <c r="R7" s="21">
        <f>SUM(feb!I7 + mrt!M7 + apr!M7+ Q7)</f>
        <v>0</v>
      </c>
    </row>
    <row r="8" spans="1:18" x14ac:dyDescent="0.2">
      <c r="A8" s="13" t="s">
        <v>67</v>
      </c>
      <c r="B8" s="11">
        <v>85</v>
      </c>
      <c r="C8" s="11"/>
      <c r="D8" s="11"/>
      <c r="E8" s="61"/>
      <c r="F8" s="11"/>
      <c r="G8" s="11"/>
      <c r="H8" s="57"/>
      <c r="I8" s="11"/>
      <c r="J8" s="11">
        <v>51</v>
      </c>
      <c r="K8" s="11"/>
      <c r="L8" s="11"/>
      <c r="M8" s="11"/>
      <c r="N8" s="11"/>
      <c r="O8" s="9">
        <f t="shared" si="1"/>
        <v>1</v>
      </c>
      <c r="P8" s="10">
        <f>SUM(feb!G8 + mrt!K8 + apr!K8+ O8)</f>
        <v>3</v>
      </c>
      <c r="Q8" s="17">
        <f t="shared" si="0"/>
        <v>136</v>
      </c>
      <c r="R8" s="21">
        <f>SUM(feb!I8 + mrt!M8 + apr!M8+ Q8)</f>
        <v>250</v>
      </c>
    </row>
    <row r="9" spans="1:18" x14ac:dyDescent="0.2">
      <c r="A9" s="13" t="s">
        <v>73</v>
      </c>
      <c r="B9" s="11"/>
      <c r="C9" s="11"/>
      <c r="D9" s="11"/>
      <c r="E9" s="61"/>
      <c r="F9" s="11">
        <v>55</v>
      </c>
      <c r="G9" s="11">
        <v>65</v>
      </c>
      <c r="H9" s="57"/>
      <c r="I9" s="11"/>
      <c r="J9" s="11"/>
      <c r="K9" s="11">
        <v>58</v>
      </c>
      <c r="L9" s="11"/>
      <c r="M9" s="11"/>
      <c r="N9" s="11"/>
      <c r="O9" s="9">
        <f t="shared" si="1"/>
        <v>3</v>
      </c>
      <c r="P9" s="10">
        <f>SUM(feb!G9 + mrt!K9 + apr!K9+ O9)</f>
        <v>5</v>
      </c>
      <c r="Q9" s="17">
        <f t="shared" si="0"/>
        <v>178</v>
      </c>
      <c r="R9" s="21">
        <f>SUM(feb!I9 + mrt!M9 + apr!M9+ Q9)</f>
        <v>280</v>
      </c>
    </row>
    <row r="10" spans="1:18" x14ac:dyDescent="0.2">
      <c r="A10" s="13" t="s">
        <v>5</v>
      </c>
      <c r="B10" s="11"/>
      <c r="C10" s="11">
        <v>82</v>
      </c>
      <c r="D10" s="11"/>
      <c r="E10" s="61"/>
      <c r="F10" s="11">
        <v>82</v>
      </c>
      <c r="G10" s="11">
        <v>83</v>
      </c>
      <c r="H10" s="57"/>
      <c r="I10" s="11">
        <v>84</v>
      </c>
      <c r="J10" s="11"/>
      <c r="K10" s="11"/>
      <c r="L10" s="11"/>
      <c r="M10" s="11">
        <v>100</v>
      </c>
      <c r="N10" s="11">
        <v>140</v>
      </c>
      <c r="O10" s="9">
        <f t="shared" si="1"/>
        <v>4</v>
      </c>
      <c r="P10" s="10">
        <f>SUM(feb!G10 + mrt!K10 + apr!K10+ O10)</f>
        <v>10</v>
      </c>
      <c r="Q10" s="17">
        <f t="shared" si="0"/>
        <v>571</v>
      </c>
      <c r="R10" s="21">
        <f>SUM(feb!I10 + mrt!M10 + apr!M10+ Q10)</f>
        <v>1001</v>
      </c>
    </row>
    <row r="11" spans="1:18" x14ac:dyDescent="0.2">
      <c r="A11" s="13" t="s">
        <v>71</v>
      </c>
      <c r="B11" s="11"/>
      <c r="C11" s="11">
        <v>82</v>
      </c>
      <c r="D11" s="11"/>
      <c r="E11" s="61"/>
      <c r="F11" s="11">
        <v>82</v>
      </c>
      <c r="G11" s="11">
        <v>83</v>
      </c>
      <c r="H11" s="57">
        <v>135</v>
      </c>
      <c r="I11" s="11">
        <v>84</v>
      </c>
      <c r="J11" s="11"/>
      <c r="K11" s="11">
        <v>88</v>
      </c>
      <c r="L11" s="11">
        <v>87</v>
      </c>
      <c r="M11" s="11">
        <v>150</v>
      </c>
      <c r="N11" s="11">
        <v>75</v>
      </c>
      <c r="O11" s="9">
        <f t="shared" si="1"/>
        <v>6</v>
      </c>
      <c r="P11" s="10">
        <f>SUM(feb!G11 + mrt!K11 + apr!K11+ O11)</f>
        <v>13</v>
      </c>
      <c r="Q11" s="17">
        <f t="shared" si="0"/>
        <v>866</v>
      </c>
      <c r="R11" s="21">
        <f>SUM(feb!I11 + mrt!M11 + apr!M11+ Q11)</f>
        <v>1953</v>
      </c>
    </row>
    <row r="12" spans="1:18" x14ac:dyDescent="0.2">
      <c r="A12" s="13" t="s">
        <v>53</v>
      </c>
      <c r="B12" s="11">
        <v>85</v>
      </c>
      <c r="C12" s="11"/>
      <c r="D12" s="11">
        <v>80</v>
      </c>
      <c r="E12" s="61"/>
      <c r="F12" s="11">
        <v>82</v>
      </c>
      <c r="G12" s="11">
        <v>83</v>
      </c>
      <c r="H12" s="57"/>
      <c r="I12" s="11"/>
      <c r="J12" s="11"/>
      <c r="K12" s="11">
        <v>58</v>
      </c>
      <c r="L12" s="11"/>
      <c r="M12" s="11">
        <v>140</v>
      </c>
      <c r="N12" s="11">
        <v>64</v>
      </c>
      <c r="O12" s="9">
        <f t="shared" si="1"/>
        <v>6</v>
      </c>
      <c r="P12" s="10">
        <f>SUM(feb!G12 + mrt!K12 + apr!K12+ O12)</f>
        <v>16</v>
      </c>
      <c r="Q12" s="17">
        <f t="shared" si="0"/>
        <v>592</v>
      </c>
      <c r="R12" s="21">
        <f>SUM(feb!I12 + mrt!M12 + apr!M12+ Q12)</f>
        <v>1763</v>
      </c>
    </row>
    <row r="13" spans="1:18" x14ac:dyDescent="0.2">
      <c r="A13" s="13" t="s">
        <v>151</v>
      </c>
      <c r="B13" s="11"/>
      <c r="C13" s="11"/>
      <c r="D13" s="11"/>
      <c r="E13" s="61"/>
      <c r="F13" s="11"/>
      <c r="G13" s="11"/>
      <c r="H13" s="57"/>
      <c r="I13" s="11"/>
      <c r="J13" s="11"/>
      <c r="K13" s="11"/>
      <c r="L13" s="11"/>
      <c r="M13" s="11"/>
      <c r="N13" s="11"/>
      <c r="O13" s="9">
        <f t="shared" si="1"/>
        <v>0</v>
      </c>
      <c r="P13" s="10">
        <f>SUM(feb!G13 + mrt!K13 + apr!K13+ O13)</f>
        <v>0</v>
      </c>
      <c r="Q13" s="17">
        <f t="shared" si="0"/>
        <v>0</v>
      </c>
      <c r="R13" s="21">
        <f>SUM(feb!I13 + mrt!M13 + apr!M13+ Q13)</f>
        <v>0</v>
      </c>
    </row>
    <row r="14" spans="1:18" x14ac:dyDescent="0.2">
      <c r="A14" s="13" t="s">
        <v>6</v>
      </c>
      <c r="B14" s="11">
        <v>69</v>
      </c>
      <c r="C14" s="11"/>
      <c r="D14" s="11"/>
      <c r="E14" s="61"/>
      <c r="F14" s="11"/>
      <c r="G14" s="11"/>
      <c r="H14" s="57"/>
      <c r="I14" s="11"/>
      <c r="J14" s="11"/>
      <c r="K14" s="11"/>
      <c r="L14" s="11"/>
      <c r="M14" s="11"/>
      <c r="N14" s="11"/>
      <c r="O14" s="9">
        <f t="shared" si="1"/>
        <v>1</v>
      </c>
      <c r="P14" s="10">
        <f>SUM(feb!G14 + mrt!K14 + apr!K14+ O14)</f>
        <v>12</v>
      </c>
      <c r="Q14" s="17">
        <f t="shared" si="0"/>
        <v>69</v>
      </c>
      <c r="R14" s="21">
        <f>SUM(feb!I14 + mrt!M14 + apr!M14+ Q14)</f>
        <v>766</v>
      </c>
    </row>
    <row r="15" spans="1:18" x14ac:dyDescent="0.2">
      <c r="A15" s="13" t="s">
        <v>58</v>
      </c>
      <c r="B15" s="11">
        <v>137</v>
      </c>
      <c r="C15" s="11"/>
      <c r="D15" s="11"/>
      <c r="E15" s="61"/>
      <c r="F15" s="11">
        <v>82</v>
      </c>
      <c r="G15" s="11">
        <v>83</v>
      </c>
      <c r="H15" s="57">
        <v>250</v>
      </c>
      <c r="I15" s="11"/>
      <c r="J15" s="65">
        <v>150</v>
      </c>
      <c r="K15" s="11"/>
      <c r="L15" s="11"/>
      <c r="M15" s="11"/>
      <c r="N15" s="11"/>
      <c r="O15" s="9">
        <v>4</v>
      </c>
      <c r="P15" s="10">
        <f>SUM(feb!G15 + mrt!K15 + apr!K15+ O15)</f>
        <v>7</v>
      </c>
      <c r="Q15" s="17">
        <f t="shared" si="0"/>
        <v>702</v>
      </c>
      <c r="R15" s="21">
        <f>SUM(feb!I15 + mrt!M15 + apr!M15+ Q15)</f>
        <v>1436</v>
      </c>
    </row>
    <row r="16" spans="1:18" x14ac:dyDescent="0.2">
      <c r="A16" s="13" t="s">
        <v>54</v>
      </c>
      <c r="B16" s="11">
        <v>137</v>
      </c>
      <c r="C16" s="11"/>
      <c r="D16" s="11">
        <v>80</v>
      </c>
      <c r="E16" s="61"/>
      <c r="F16" s="11">
        <v>82</v>
      </c>
      <c r="G16" s="11"/>
      <c r="H16" s="57"/>
      <c r="I16" s="11">
        <v>84</v>
      </c>
      <c r="J16" s="11"/>
      <c r="K16" s="11"/>
      <c r="L16" s="11"/>
      <c r="M16" s="11"/>
      <c r="N16" s="11">
        <v>75</v>
      </c>
      <c r="O16" s="9">
        <f t="shared" si="1"/>
        <v>5</v>
      </c>
      <c r="P16" s="10">
        <f>SUM(feb!G16 + mrt!K16 + apr!K16+ O16)</f>
        <v>13</v>
      </c>
      <c r="Q16" s="17">
        <f t="shared" si="0"/>
        <v>458</v>
      </c>
      <c r="R16" s="21">
        <f>SUM(feb!I16 + mrt!M16 + apr!M16+ Q16)</f>
        <v>985</v>
      </c>
    </row>
    <row r="17" spans="1:18" x14ac:dyDescent="0.2">
      <c r="A17" s="13" t="s">
        <v>63</v>
      </c>
      <c r="B17" s="11"/>
      <c r="C17" s="11"/>
      <c r="D17" s="11"/>
      <c r="E17" s="61"/>
      <c r="F17" s="11">
        <v>82</v>
      </c>
      <c r="G17" s="11"/>
      <c r="H17" s="57"/>
      <c r="I17" s="11">
        <v>84</v>
      </c>
      <c r="J17" s="11"/>
      <c r="K17" s="11"/>
      <c r="L17" s="11"/>
      <c r="M17" s="11">
        <v>125</v>
      </c>
      <c r="N17" s="11">
        <v>140</v>
      </c>
      <c r="O17" s="9">
        <f t="shared" ref="O17:O21" si="2">COUNT(B17,D17,F17,G17,I17,K17,L17,N17)</f>
        <v>3</v>
      </c>
      <c r="P17" s="10">
        <f>SUM(feb!G17 + mrt!K17 + apr!K17+ O17)</f>
        <v>11</v>
      </c>
      <c r="Q17" s="17">
        <f t="shared" ref="Q17:Q21" si="3">SUM(B17:N17)</f>
        <v>431</v>
      </c>
      <c r="R17" s="21">
        <f>SUM(feb!I17 + mrt!M17 + apr!M17+ Q17)</f>
        <v>1410</v>
      </c>
    </row>
    <row r="18" spans="1:18" x14ac:dyDescent="0.2">
      <c r="A18" s="13" t="s">
        <v>126</v>
      </c>
      <c r="B18" s="11"/>
      <c r="C18" s="11"/>
      <c r="D18" s="11"/>
      <c r="E18" s="61"/>
      <c r="F18" s="11"/>
      <c r="G18" s="11"/>
      <c r="H18" s="57"/>
      <c r="I18" s="11"/>
      <c r="J18" s="11"/>
      <c r="K18" s="11"/>
      <c r="L18" s="11"/>
      <c r="M18" s="11"/>
      <c r="N18" s="11"/>
      <c r="O18" s="9">
        <f t="shared" si="2"/>
        <v>0</v>
      </c>
      <c r="P18" s="10">
        <f>SUM(feb!G18 + mrt!K18 + apr!K18+ O18)</f>
        <v>0</v>
      </c>
      <c r="Q18" s="17">
        <f t="shared" si="3"/>
        <v>0</v>
      </c>
      <c r="R18" s="21">
        <f>SUM(feb!I18 + mrt!M18 + apr!M18+ Q18)</f>
        <v>0</v>
      </c>
    </row>
    <row r="19" spans="1:18" x14ac:dyDescent="0.2">
      <c r="A19" s="13" t="s">
        <v>157</v>
      </c>
      <c r="B19" s="11">
        <v>85</v>
      </c>
      <c r="C19" s="11">
        <v>91</v>
      </c>
      <c r="D19" s="11"/>
      <c r="E19" s="61"/>
      <c r="F19" s="11"/>
      <c r="G19" s="11">
        <v>80</v>
      </c>
      <c r="H19" s="57">
        <v>107</v>
      </c>
      <c r="I19" s="11">
        <v>54</v>
      </c>
      <c r="J19" s="11"/>
      <c r="K19" s="11">
        <v>88</v>
      </c>
      <c r="L19" s="11"/>
      <c r="M19" s="11"/>
      <c r="N19" s="11"/>
      <c r="O19" s="9">
        <f t="shared" si="2"/>
        <v>4</v>
      </c>
      <c r="P19" s="10">
        <f>SUM(feb!G19 + mrt!K19 + apr!K19+ O19)</f>
        <v>9</v>
      </c>
      <c r="Q19" s="17">
        <f t="shared" si="3"/>
        <v>505</v>
      </c>
      <c r="R19" s="21">
        <f>SUM(feb!I19 + mrt!M19 + apr!M19+ Q19)</f>
        <v>993</v>
      </c>
    </row>
    <row r="20" spans="1:18" x14ac:dyDescent="0.2">
      <c r="A20" s="13" t="s">
        <v>79</v>
      </c>
      <c r="B20" s="11"/>
      <c r="C20" s="11">
        <v>55</v>
      </c>
      <c r="D20" s="11"/>
      <c r="E20" s="61"/>
      <c r="F20" s="11"/>
      <c r="G20" s="11"/>
      <c r="H20" s="57"/>
      <c r="I20" s="11"/>
      <c r="J20" s="11"/>
      <c r="K20" s="11"/>
      <c r="L20" s="11"/>
      <c r="M20" s="11"/>
      <c r="N20" s="11"/>
      <c r="O20" s="9">
        <f t="shared" si="2"/>
        <v>0</v>
      </c>
      <c r="P20" s="10">
        <f>SUM(feb!G20 + mrt!K20 + apr!K20+ O20)</f>
        <v>6</v>
      </c>
      <c r="Q20" s="17">
        <f t="shared" si="3"/>
        <v>55</v>
      </c>
      <c r="R20" s="21">
        <f>SUM(feb!I20 + mrt!M20 + apr!M20+ Q20)</f>
        <v>535</v>
      </c>
    </row>
    <row r="21" spans="1:18" x14ac:dyDescent="0.2">
      <c r="A21" s="13" t="s">
        <v>128</v>
      </c>
      <c r="B21" s="11"/>
      <c r="C21" s="11"/>
      <c r="D21" s="11"/>
      <c r="E21" s="61"/>
      <c r="F21" s="11"/>
      <c r="G21" s="11"/>
      <c r="H21" s="57"/>
      <c r="I21" s="11"/>
      <c r="J21" s="11"/>
      <c r="K21" s="11"/>
      <c r="L21" s="11"/>
      <c r="M21" s="11"/>
      <c r="N21" s="11"/>
      <c r="O21" s="9">
        <f t="shared" si="2"/>
        <v>0</v>
      </c>
      <c r="P21" s="10">
        <f>SUM(feb!G21 + mrt!K21 + apr!K21+ O21)</f>
        <v>0</v>
      </c>
      <c r="Q21" s="17">
        <f t="shared" si="3"/>
        <v>0</v>
      </c>
      <c r="R21" s="21">
        <f>SUM(feb!I21 + mrt!M21 + apr!M21+ Q21)</f>
        <v>138</v>
      </c>
    </row>
    <row r="22" spans="1:18" x14ac:dyDescent="0.2">
      <c r="A22" s="13" t="s">
        <v>113</v>
      </c>
      <c r="B22" s="11"/>
      <c r="C22" s="11"/>
      <c r="D22" s="11"/>
      <c r="E22" s="61"/>
      <c r="F22" s="11"/>
      <c r="G22" s="11"/>
      <c r="H22" s="57"/>
      <c r="I22" s="11"/>
      <c r="J22" s="11"/>
      <c r="K22" s="11"/>
      <c r="L22" s="11"/>
      <c r="M22" s="11"/>
      <c r="N22" s="11"/>
      <c r="O22" s="9">
        <f t="shared" si="1"/>
        <v>0</v>
      </c>
      <c r="P22" s="10">
        <f>SUM(feb!G22 + mrt!K22 + apr!K22+ O22)</f>
        <v>1</v>
      </c>
      <c r="Q22" s="17">
        <f t="shared" si="0"/>
        <v>0</v>
      </c>
      <c r="R22" s="21">
        <f>SUM(feb!I22 + mrt!M22 + apr!M22+ Q22)</f>
        <v>97</v>
      </c>
    </row>
    <row r="23" spans="1:18" x14ac:dyDescent="0.2">
      <c r="A23" s="13" t="s">
        <v>7</v>
      </c>
      <c r="B23" s="11"/>
      <c r="C23" s="11"/>
      <c r="D23" s="11"/>
      <c r="E23" s="61"/>
      <c r="F23" s="11"/>
      <c r="G23" s="11"/>
      <c r="H23" s="57"/>
      <c r="I23" s="11"/>
      <c r="J23" s="11"/>
      <c r="K23" s="11"/>
      <c r="L23" s="11"/>
      <c r="M23" s="11"/>
      <c r="N23" s="11">
        <v>56</v>
      </c>
      <c r="O23" s="9">
        <f t="shared" si="1"/>
        <v>1</v>
      </c>
      <c r="P23" s="10">
        <f>SUM(feb!G23 + mrt!K23 + apr!K23+ O23)</f>
        <v>2</v>
      </c>
      <c r="Q23" s="17">
        <f t="shared" si="0"/>
        <v>56</v>
      </c>
      <c r="R23" s="21">
        <f>SUM(feb!I23 + mrt!M23 + apr!M23+ Q23)</f>
        <v>109</v>
      </c>
    </row>
    <row r="24" spans="1:18" x14ac:dyDescent="0.2">
      <c r="A24" s="13" t="s">
        <v>86</v>
      </c>
      <c r="B24" s="11"/>
      <c r="C24" s="11"/>
      <c r="D24" s="11"/>
      <c r="E24" s="61"/>
      <c r="F24" s="11"/>
      <c r="G24" s="11">
        <v>65</v>
      </c>
      <c r="H24" s="57">
        <v>125</v>
      </c>
      <c r="I24" s="11"/>
      <c r="J24" s="11"/>
      <c r="K24" s="11"/>
      <c r="L24" s="11"/>
      <c r="M24" s="11">
        <v>76</v>
      </c>
      <c r="N24" s="11">
        <v>35</v>
      </c>
      <c r="O24" s="9">
        <f t="shared" si="1"/>
        <v>2</v>
      </c>
      <c r="P24" s="10">
        <f>SUM(feb!G24 + mrt!K24 + apr!K24+ O24)</f>
        <v>4</v>
      </c>
      <c r="Q24" s="17">
        <f t="shared" si="0"/>
        <v>301</v>
      </c>
      <c r="R24" s="21">
        <f>SUM(feb!I24 + mrt!M24 + apr!M24+ Q24)</f>
        <v>463</v>
      </c>
    </row>
    <row r="25" spans="1:18" x14ac:dyDescent="0.2">
      <c r="A25" s="13" t="s">
        <v>98</v>
      </c>
      <c r="B25" s="11"/>
      <c r="C25" s="11"/>
      <c r="D25" s="11"/>
      <c r="E25" s="61"/>
      <c r="F25" s="11">
        <v>82</v>
      </c>
      <c r="G25" s="11">
        <v>83</v>
      </c>
      <c r="H25" s="57">
        <v>135</v>
      </c>
      <c r="I25" s="11">
        <v>84</v>
      </c>
      <c r="J25" s="11"/>
      <c r="K25" s="11"/>
      <c r="L25" s="11"/>
      <c r="M25" s="11"/>
      <c r="N25" s="11"/>
      <c r="O25" s="9">
        <f t="shared" si="1"/>
        <v>3</v>
      </c>
      <c r="P25" s="10">
        <f>SUM(feb!G25 + mrt!K25 + apr!K25+ O25)</f>
        <v>12</v>
      </c>
      <c r="Q25" s="17">
        <f t="shared" si="0"/>
        <v>384</v>
      </c>
      <c r="R25" s="21">
        <f>SUM(feb!I25 + mrt!M25 + apr!M25+ Q25)</f>
        <v>1974</v>
      </c>
    </row>
    <row r="26" spans="1:18" x14ac:dyDescent="0.2">
      <c r="A26" s="13" t="s">
        <v>8</v>
      </c>
      <c r="B26" s="11"/>
      <c r="C26" s="11"/>
      <c r="D26" s="11">
        <v>80</v>
      </c>
      <c r="E26" s="61"/>
      <c r="F26" s="11"/>
      <c r="G26" s="11">
        <v>83</v>
      </c>
      <c r="H26" s="57">
        <v>135</v>
      </c>
      <c r="I26" s="11">
        <v>84</v>
      </c>
      <c r="J26" s="65">
        <v>150</v>
      </c>
      <c r="K26" s="11">
        <v>88</v>
      </c>
      <c r="L26" s="11">
        <v>87</v>
      </c>
      <c r="M26" s="11">
        <v>155</v>
      </c>
      <c r="N26" s="11">
        <v>140</v>
      </c>
      <c r="O26" s="9">
        <v>7</v>
      </c>
      <c r="P26" s="10">
        <f>SUM(feb!G26 + mrt!K26 + apr!K26+ O26)</f>
        <v>15</v>
      </c>
      <c r="Q26" s="17">
        <f t="shared" si="0"/>
        <v>1002</v>
      </c>
      <c r="R26" s="21">
        <f>SUM(feb!I26 + mrt!M26 + apr!M26+ Q26)</f>
        <v>2195</v>
      </c>
    </row>
    <row r="27" spans="1:18" x14ac:dyDescent="0.2">
      <c r="A27" s="13" t="s">
        <v>103</v>
      </c>
      <c r="B27" s="11"/>
      <c r="C27" s="11">
        <v>55</v>
      </c>
      <c r="D27" s="11"/>
      <c r="E27" s="61"/>
      <c r="F27" s="11"/>
      <c r="G27" s="11"/>
      <c r="H27" s="57"/>
      <c r="I27" s="11">
        <v>54</v>
      </c>
      <c r="J27" s="11">
        <v>51</v>
      </c>
      <c r="K27" s="11"/>
      <c r="L27" s="11"/>
      <c r="M27" s="11"/>
      <c r="N27" s="11">
        <v>56</v>
      </c>
      <c r="O27" s="9">
        <f t="shared" si="1"/>
        <v>2</v>
      </c>
      <c r="P27" s="10">
        <f>SUM(feb!G27 + mrt!K27 + apr!K27+ O27)</f>
        <v>6</v>
      </c>
      <c r="Q27" s="17">
        <f t="shared" si="0"/>
        <v>216</v>
      </c>
      <c r="R27" s="21">
        <f>SUM(feb!I27 + mrt!M27 + apr!M27+ Q27)</f>
        <v>485</v>
      </c>
    </row>
    <row r="28" spans="1:18" x14ac:dyDescent="0.2">
      <c r="A28" s="13" t="s">
        <v>31</v>
      </c>
      <c r="B28" s="11"/>
      <c r="C28" s="11"/>
      <c r="D28" s="11"/>
      <c r="E28" s="61"/>
      <c r="F28" s="11"/>
      <c r="G28" s="11"/>
      <c r="H28" s="57"/>
      <c r="I28" s="11"/>
      <c r="J28" s="11"/>
      <c r="K28" s="11"/>
      <c r="L28" s="11"/>
      <c r="M28" s="11"/>
      <c r="N28" s="11"/>
      <c r="O28" s="9">
        <f t="shared" si="1"/>
        <v>0</v>
      </c>
      <c r="P28" s="10">
        <f>SUM(feb!G28 + mrt!K28 + apr!K28+ O28)</f>
        <v>2</v>
      </c>
      <c r="Q28" s="17">
        <f t="shared" si="0"/>
        <v>0</v>
      </c>
      <c r="R28" s="21">
        <f>SUM(feb!I28 + mrt!M28 + apr!M28+ Q28)</f>
        <v>154</v>
      </c>
    </row>
    <row r="29" spans="1:18" x14ac:dyDescent="0.2">
      <c r="A29" s="13" t="s">
        <v>119</v>
      </c>
      <c r="B29" s="11">
        <v>85</v>
      </c>
      <c r="C29" s="11">
        <v>55</v>
      </c>
      <c r="D29" s="11"/>
      <c r="E29" s="61"/>
      <c r="F29" s="11">
        <v>82</v>
      </c>
      <c r="G29" s="11">
        <v>80</v>
      </c>
      <c r="H29" s="57">
        <v>107</v>
      </c>
      <c r="I29" s="11">
        <v>54</v>
      </c>
      <c r="J29" s="11">
        <v>137</v>
      </c>
      <c r="K29" s="11">
        <v>58</v>
      </c>
      <c r="L29" s="11"/>
      <c r="M29" s="11">
        <v>85</v>
      </c>
      <c r="N29" s="11">
        <v>39</v>
      </c>
      <c r="O29" s="9">
        <f t="shared" si="1"/>
        <v>6</v>
      </c>
      <c r="P29" s="10">
        <f>SUM(feb!G29 + mrt!K29 + apr!K29+ O29)</f>
        <v>14</v>
      </c>
      <c r="Q29" s="17">
        <f t="shared" si="0"/>
        <v>782</v>
      </c>
      <c r="R29" s="21">
        <f>SUM(feb!I29 + mrt!M29 + apr!M29+ Q29)</f>
        <v>1686</v>
      </c>
    </row>
    <row r="30" spans="1:18" x14ac:dyDescent="0.2">
      <c r="A30" s="13" t="s">
        <v>152</v>
      </c>
      <c r="B30" s="11"/>
      <c r="C30" s="11"/>
      <c r="D30" s="11"/>
      <c r="E30" s="61"/>
      <c r="F30" s="11"/>
      <c r="G30" s="11"/>
      <c r="H30" s="57"/>
      <c r="I30" s="11"/>
      <c r="J30" s="11"/>
      <c r="K30" s="11"/>
      <c r="L30" s="11"/>
      <c r="M30" s="11"/>
      <c r="N30" s="11"/>
      <c r="O30" s="9">
        <f t="shared" si="1"/>
        <v>0</v>
      </c>
      <c r="P30" s="10">
        <f>SUM(feb!G30 + mrt!K30 + apr!K30+ O30)</f>
        <v>0</v>
      </c>
      <c r="Q30" s="17">
        <f t="shared" si="0"/>
        <v>0</v>
      </c>
      <c r="R30" s="21">
        <f>SUM(feb!I30 + mrt!M30 + apr!M30+ Q30)</f>
        <v>64</v>
      </c>
    </row>
    <row r="31" spans="1:18" x14ac:dyDescent="0.2">
      <c r="A31" s="13" t="s">
        <v>80</v>
      </c>
      <c r="B31" s="11"/>
      <c r="C31" s="11"/>
      <c r="D31" s="11"/>
      <c r="E31" s="61"/>
      <c r="F31" s="11"/>
      <c r="G31" s="11"/>
      <c r="H31" s="57"/>
      <c r="I31" s="11"/>
      <c r="J31" s="11"/>
      <c r="K31" s="11"/>
      <c r="L31" s="11"/>
      <c r="M31" s="11"/>
      <c r="N31" s="11"/>
      <c r="O31" s="9">
        <f t="shared" si="1"/>
        <v>0</v>
      </c>
      <c r="P31" s="10">
        <f>SUM(feb!G31 + mrt!K31 + apr!K31+ O31)</f>
        <v>2</v>
      </c>
      <c r="Q31" s="17">
        <f t="shared" si="0"/>
        <v>0</v>
      </c>
      <c r="R31" s="21">
        <f>SUM(feb!I31 + mrt!M31 + apr!M31+ Q31)</f>
        <v>150</v>
      </c>
    </row>
    <row r="32" spans="1:18" x14ac:dyDescent="0.2">
      <c r="A32" s="13" t="s">
        <v>150</v>
      </c>
      <c r="B32" s="11"/>
      <c r="C32" s="11"/>
      <c r="D32" s="11"/>
      <c r="E32" s="61"/>
      <c r="F32" s="11"/>
      <c r="G32" s="11"/>
      <c r="H32" s="57"/>
      <c r="I32" s="11"/>
      <c r="J32" s="11"/>
      <c r="K32" s="11"/>
      <c r="L32" s="11"/>
      <c r="M32" s="11"/>
      <c r="N32" s="11"/>
      <c r="O32" s="9">
        <f t="shared" si="1"/>
        <v>0</v>
      </c>
      <c r="P32" s="10">
        <f>SUM(feb!G32 + mrt!K32 + apr!K32+ O32)</f>
        <v>0</v>
      </c>
      <c r="Q32" s="17">
        <f t="shared" si="0"/>
        <v>0</v>
      </c>
      <c r="R32" s="21">
        <f>SUM(feb!I32 + mrt!M32 + apr!M32+ Q32)</f>
        <v>64</v>
      </c>
    </row>
    <row r="33" spans="1:18" x14ac:dyDescent="0.2">
      <c r="A33" s="13" t="s">
        <v>81</v>
      </c>
      <c r="B33" s="11"/>
      <c r="C33" s="11"/>
      <c r="D33" s="11"/>
      <c r="E33" s="61"/>
      <c r="F33" s="11">
        <v>82</v>
      </c>
      <c r="G33" s="11"/>
      <c r="H33" s="57"/>
      <c r="I33" s="11"/>
      <c r="J33" s="11">
        <v>137</v>
      </c>
      <c r="K33" s="11">
        <v>58</v>
      </c>
      <c r="L33" s="11"/>
      <c r="M33" s="11"/>
      <c r="N33" s="11"/>
      <c r="O33" s="9">
        <f t="shared" si="1"/>
        <v>2</v>
      </c>
      <c r="P33" s="10">
        <f>SUM(feb!G33 + mrt!K33 + apr!K33+ O33)</f>
        <v>10</v>
      </c>
      <c r="Q33" s="17">
        <f t="shared" si="0"/>
        <v>277</v>
      </c>
      <c r="R33" s="21">
        <f>SUM(feb!I33 + mrt!M33 + apr!M33+ Q33)</f>
        <v>1371</v>
      </c>
    </row>
    <row r="34" spans="1:18" x14ac:dyDescent="0.2">
      <c r="A34" s="13" t="s">
        <v>9</v>
      </c>
      <c r="B34" s="11"/>
      <c r="C34" s="11"/>
      <c r="D34" s="11"/>
      <c r="E34" s="61"/>
      <c r="F34" s="11"/>
      <c r="G34" s="11"/>
      <c r="H34" s="57"/>
      <c r="I34" s="11"/>
      <c r="J34" s="11"/>
      <c r="K34" s="11"/>
      <c r="L34" s="11"/>
      <c r="M34" s="11"/>
      <c r="N34" s="11"/>
      <c r="O34" s="9">
        <f t="shared" si="1"/>
        <v>0</v>
      </c>
      <c r="P34" s="10">
        <f>SUM(feb!G34 + mrt!K34 + apr!K34+ O34)</f>
        <v>9</v>
      </c>
      <c r="Q34" s="17">
        <f t="shared" si="0"/>
        <v>0</v>
      </c>
      <c r="R34" s="21">
        <f>SUM(feb!I34 + mrt!M34 + apr!M34+ Q34)</f>
        <v>1126</v>
      </c>
    </row>
    <row r="35" spans="1:18" x14ac:dyDescent="0.2">
      <c r="A35" s="13" t="s">
        <v>10</v>
      </c>
      <c r="B35" s="11"/>
      <c r="C35" s="11">
        <v>55</v>
      </c>
      <c r="D35" s="11"/>
      <c r="E35" s="61"/>
      <c r="F35" s="11">
        <v>55</v>
      </c>
      <c r="G35" s="11">
        <v>40</v>
      </c>
      <c r="H35" s="57"/>
      <c r="I35" s="11"/>
      <c r="J35" s="11"/>
      <c r="K35" s="11"/>
      <c r="L35" s="11"/>
      <c r="M35" s="11"/>
      <c r="N35" s="11"/>
      <c r="O35" s="9">
        <f t="shared" si="1"/>
        <v>2</v>
      </c>
      <c r="P35" s="10">
        <f>SUM(feb!G35 + mrt!K35 + apr!K35+ O35)</f>
        <v>6</v>
      </c>
      <c r="Q35" s="17">
        <f t="shared" si="0"/>
        <v>150</v>
      </c>
      <c r="R35" s="21">
        <f>SUM(feb!I35 + mrt!M35 + apr!M35+ Q35)</f>
        <v>491</v>
      </c>
    </row>
    <row r="36" spans="1:18" x14ac:dyDescent="0.2">
      <c r="A36" s="13" t="s">
        <v>69</v>
      </c>
      <c r="B36" s="11"/>
      <c r="C36" s="11"/>
      <c r="D36" s="11"/>
      <c r="E36" s="61"/>
      <c r="F36" s="11"/>
      <c r="G36" s="11"/>
      <c r="H36" s="57"/>
      <c r="I36" s="11"/>
      <c r="J36" s="11"/>
      <c r="K36" s="11"/>
      <c r="L36" s="11"/>
      <c r="M36" s="11"/>
      <c r="N36" s="11"/>
      <c r="O36" s="9">
        <f t="shared" si="1"/>
        <v>0</v>
      </c>
      <c r="P36" s="10">
        <f>SUM(feb!G36 + mrt!K36 + apr!K36+ O36)</f>
        <v>0</v>
      </c>
      <c r="Q36" s="17">
        <f t="shared" ref="Q36:Q60" si="4">SUM(B36:N36)</f>
        <v>0</v>
      </c>
      <c r="R36" s="21">
        <f>SUM(feb!I36 + mrt!M36 + apr!M36+ Q36)</f>
        <v>0</v>
      </c>
    </row>
    <row r="37" spans="1:18" x14ac:dyDescent="0.2">
      <c r="A37" s="13" t="s">
        <v>11</v>
      </c>
      <c r="B37" s="11">
        <v>137</v>
      </c>
      <c r="C37" s="11"/>
      <c r="D37" s="11">
        <v>80</v>
      </c>
      <c r="E37" s="61"/>
      <c r="F37" s="11"/>
      <c r="G37" s="11">
        <v>83</v>
      </c>
      <c r="H37" s="57">
        <v>135</v>
      </c>
      <c r="I37" s="11">
        <v>84</v>
      </c>
      <c r="J37" s="65">
        <v>150</v>
      </c>
      <c r="K37" s="11"/>
      <c r="L37" s="11">
        <v>87</v>
      </c>
      <c r="M37" s="11"/>
      <c r="N37" s="11"/>
      <c r="O37" s="9">
        <v>6</v>
      </c>
      <c r="P37" s="10">
        <f>SUM(feb!G37 + mrt!K37 + apr!K37+ O37)</f>
        <v>17</v>
      </c>
      <c r="Q37" s="17">
        <f>SUM(B37:N37)</f>
        <v>756</v>
      </c>
      <c r="R37" s="21">
        <f>SUM(feb!I37 + mrt!M37 + apr!M37+ Q37)</f>
        <v>1994</v>
      </c>
    </row>
    <row r="38" spans="1:18" x14ac:dyDescent="0.2">
      <c r="A38" s="13" t="s">
        <v>123</v>
      </c>
      <c r="B38" s="11"/>
      <c r="C38" s="11"/>
      <c r="D38" s="11">
        <v>80</v>
      </c>
      <c r="E38" s="61"/>
      <c r="F38" s="11"/>
      <c r="G38" s="11"/>
      <c r="H38" s="57"/>
      <c r="I38" s="11">
        <v>77</v>
      </c>
      <c r="J38" s="65">
        <v>157</v>
      </c>
      <c r="K38" s="11"/>
      <c r="L38" s="11"/>
      <c r="M38" s="11"/>
      <c r="N38" s="11">
        <v>75</v>
      </c>
      <c r="O38" s="9">
        <v>4</v>
      </c>
      <c r="P38" s="10">
        <f>SUM(feb!G38 + mrt!K38 + apr!K38+ O38)</f>
        <v>12</v>
      </c>
      <c r="Q38" s="17">
        <f>SUM(B38:N38)</f>
        <v>389</v>
      </c>
      <c r="R38" s="21">
        <f>SUM(feb!I38 + mrt!M38 + apr!M38+ Q38)</f>
        <v>1726</v>
      </c>
    </row>
    <row r="39" spans="1:18" x14ac:dyDescent="0.2">
      <c r="A39" s="33" t="s">
        <v>95</v>
      </c>
      <c r="B39" s="11"/>
      <c r="C39" s="11"/>
      <c r="D39" s="11">
        <v>80</v>
      </c>
      <c r="E39" s="61"/>
      <c r="F39" s="11"/>
      <c r="G39" s="11"/>
      <c r="H39" s="57"/>
      <c r="I39" s="11">
        <v>84</v>
      </c>
      <c r="J39" s="11"/>
      <c r="K39" s="11">
        <v>88</v>
      </c>
      <c r="L39" s="11"/>
      <c r="M39" s="11"/>
      <c r="N39" s="11"/>
      <c r="O39" s="9">
        <f t="shared" si="1"/>
        <v>3</v>
      </c>
      <c r="P39" s="10">
        <f>SUM(feb!G39 + mrt!K39 + apr!K39+ O39)</f>
        <v>9</v>
      </c>
      <c r="Q39" s="17">
        <f>SUM(B39:N39)</f>
        <v>252</v>
      </c>
      <c r="R39" s="21">
        <f>SUM(feb!I39 + mrt!M39 + apr!M39+ Q39)</f>
        <v>1159</v>
      </c>
    </row>
    <row r="40" spans="1:18" x14ac:dyDescent="0.2">
      <c r="A40" s="33" t="s">
        <v>112</v>
      </c>
      <c r="B40" s="11"/>
      <c r="C40" s="11"/>
      <c r="D40" s="11"/>
      <c r="E40" s="61"/>
      <c r="F40" s="11"/>
      <c r="G40" s="11"/>
      <c r="H40" s="57"/>
      <c r="I40" s="11"/>
      <c r="J40" s="11">
        <v>51</v>
      </c>
      <c r="K40" s="11"/>
      <c r="L40" s="11"/>
      <c r="M40" s="11"/>
      <c r="N40" s="11"/>
      <c r="O40" s="9">
        <f t="shared" si="1"/>
        <v>0</v>
      </c>
      <c r="P40" s="10">
        <f>SUM(feb!G40 + mrt!K40 + apr!K40+ O40)</f>
        <v>1</v>
      </c>
      <c r="Q40" s="17">
        <f t="shared" si="4"/>
        <v>51</v>
      </c>
      <c r="R40" s="21">
        <f>SUM(feb!I40 + mrt!M40 + apr!M40+ Q40)</f>
        <v>113</v>
      </c>
    </row>
    <row r="41" spans="1:18" x14ac:dyDescent="0.2">
      <c r="A41" s="33" t="s">
        <v>114</v>
      </c>
      <c r="B41" s="11"/>
      <c r="C41" s="11"/>
      <c r="D41" s="11">
        <v>80</v>
      </c>
      <c r="E41" s="61"/>
      <c r="F41" s="11"/>
      <c r="G41" s="11"/>
      <c r="H41" s="57"/>
      <c r="I41" s="11">
        <v>77</v>
      </c>
      <c r="J41" s="11"/>
      <c r="K41" s="11"/>
      <c r="L41" s="11"/>
      <c r="M41" s="11"/>
      <c r="N41" s="11"/>
      <c r="O41" s="9">
        <f t="shared" si="1"/>
        <v>2</v>
      </c>
      <c r="P41" s="10">
        <f>SUM(feb!G41 + mrt!K41 + apr!K41+ O41)</f>
        <v>9</v>
      </c>
      <c r="Q41" s="17">
        <f>SUM(B41:N41)</f>
        <v>157</v>
      </c>
      <c r="R41" s="21">
        <f>SUM(feb!I41 + mrt!M41 + apr!M41+ Q41)</f>
        <v>766</v>
      </c>
    </row>
    <row r="42" spans="1:18" x14ac:dyDescent="0.2">
      <c r="A42" s="33" t="s">
        <v>125</v>
      </c>
      <c r="B42" s="11"/>
      <c r="C42" s="11"/>
      <c r="D42" s="11"/>
      <c r="E42" s="61"/>
      <c r="F42" s="11"/>
      <c r="G42" s="11"/>
      <c r="H42" s="57"/>
      <c r="I42" s="11">
        <v>77</v>
      </c>
      <c r="J42" s="11"/>
      <c r="K42" s="11">
        <v>88</v>
      </c>
      <c r="L42" s="11"/>
      <c r="M42" s="11"/>
      <c r="N42" s="11"/>
      <c r="O42" s="9">
        <f t="shared" ref="O42:O45" si="5">COUNT(B42,D42,F42,G42,I42,K42,L42,N42)</f>
        <v>2</v>
      </c>
      <c r="P42" s="10">
        <f>SUM(feb!G42 + mrt!K42 + apr!K42+ O42)</f>
        <v>8</v>
      </c>
      <c r="Q42" s="17">
        <f t="shared" ref="Q42:Q45" si="6">SUM(B42:N42)</f>
        <v>165</v>
      </c>
      <c r="R42" s="21">
        <f>SUM(feb!I42 + mrt!M42 + apr!M42+ Q42)</f>
        <v>1492</v>
      </c>
    </row>
    <row r="43" spans="1:18" x14ac:dyDescent="0.2">
      <c r="A43" s="33" t="s">
        <v>156</v>
      </c>
      <c r="B43" s="11">
        <v>85</v>
      </c>
      <c r="C43" s="11">
        <v>91</v>
      </c>
      <c r="D43" s="11"/>
      <c r="E43" s="61"/>
      <c r="F43" s="11">
        <v>82</v>
      </c>
      <c r="G43" s="11"/>
      <c r="H43" s="57">
        <v>107</v>
      </c>
      <c r="I43" s="11">
        <v>54</v>
      </c>
      <c r="J43" s="11">
        <v>137</v>
      </c>
      <c r="K43" s="11">
        <v>88</v>
      </c>
      <c r="L43" s="11">
        <v>52</v>
      </c>
      <c r="M43" s="11"/>
      <c r="N43" s="11">
        <v>75</v>
      </c>
      <c r="O43" s="9">
        <f t="shared" si="5"/>
        <v>6</v>
      </c>
      <c r="P43" s="10">
        <f>SUM(feb!G43 + mrt!K43 + apr!K43+ O43)</f>
        <v>11</v>
      </c>
      <c r="Q43" s="17">
        <f t="shared" si="6"/>
        <v>771</v>
      </c>
      <c r="R43" s="21">
        <f>SUM(feb!I43 + mrt!M43 + apr!M43+ Q43)</f>
        <v>1340</v>
      </c>
    </row>
    <row r="44" spans="1:18" x14ac:dyDescent="0.2">
      <c r="A44" s="33" t="s">
        <v>87</v>
      </c>
      <c r="B44" s="11"/>
      <c r="C44" s="11"/>
      <c r="D44" s="11"/>
      <c r="E44" s="61"/>
      <c r="F44" s="11"/>
      <c r="G44" s="11"/>
      <c r="H44" s="57"/>
      <c r="I44" s="11"/>
      <c r="J44" s="11"/>
      <c r="K44" s="11"/>
      <c r="L44" s="11"/>
      <c r="M44" s="11"/>
      <c r="N44" s="11"/>
      <c r="O44" s="9">
        <f t="shared" si="5"/>
        <v>0</v>
      </c>
      <c r="P44" s="10">
        <f>SUM(feb!G44 + mrt!K44 + apr!K44+ O44)</f>
        <v>0</v>
      </c>
      <c r="Q44" s="17">
        <f t="shared" si="6"/>
        <v>0</v>
      </c>
      <c r="R44" s="21">
        <f>SUM(feb!I44 + mrt!M44 + apr!M44+ Q44)</f>
        <v>0</v>
      </c>
    </row>
    <row r="45" spans="1:18" x14ac:dyDescent="0.2">
      <c r="A45" s="33" t="s">
        <v>108</v>
      </c>
      <c r="B45" s="11">
        <v>137</v>
      </c>
      <c r="C45" s="11"/>
      <c r="D45" s="11">
        <v>80</v>
      </c>
      <c r="E45" s="61"/>
      <c r="F45" s="11">
        <v>82</v>
      </c>
      <c r="G45" s="11"/>
      <c r="H45" s="57"/>
      <c r="I45" s="11">
        <v>84</v>
      </c>
      <c r="J45" s="11"/>
      <c r="K45" s="11"/>
      <c r="L45" s="11"/>
      <c r="M45" s="11"/>
      <c r="N45" s="11">
        <v>75</v>
      </c>
      <c r="O45" s="9">
        <f t="shared" si="5"/>
        <v>5</v>
      </c>
      <c r="P45" s="10">
        <f>SUM(feb!G45 + mrt!K45 + apr!K45+ O45)</f>
        <v>13</v>
      </c>
      <c r="Q45" s="17">
        <f t="shared" si="6"/>
        <v>458</v>
      </c>
      <c r="R45" s="21">
        <f>SUM(feb!I45 + mrt!M45 + apr!M45+ Q45)</f>
        <v>1191</v>
      </c>
    </row>
    <row r="46" spans="1:18" x14ac:dyDescent="0.2">
      <c r="A46" s="13" t="s">
        <v>12</v>
      </c>
      <c r="B46" s="11"/>
      <c r="C46" s="11"/>
      <c r="D46" s="11"/>
      <c r="E46" s="61"/>
      <c r="F46" s="11"/>
      <c r="G46" s="11"/>
      <c r="H46" s="57"/>
      <c r="I46" s="11"/>
      <c r="J46" s="11"/>
      <c r="K46" s="11"/>
      <c r="L46" s="11"/>
      <c r="M46" s="11"/>
      <c r="N46" s="11"/>
      <c r="O46" s="9">
        <f t="shared" si="1"/>
        <v>0</v>
      </c>
      <c r="P46" s="10">
        <f>SUM(feb!G46 + mrt!K46 + apr!K46+ O46)</f>
        <v>1</v>
      </c>
      <c r="Q46" s="17">
        <f t="shared" si="4"/>
        <v>0</v>
      </c>
      <c r="R46" s="21">
        <f>SUM(feb!I46 + mrt!M46 + apr!M46+ Q46)</f>
        <v>62</v>
      </c>
    </row>
    <row r="47" spans="1:18" x14ac:dyDescent="0.2">
      <c r="A47" s="13" t="s">
        <v>92</v>
      </c>
      <c r="B47" s="11"/>
      <c r="C47" s="11"/>
      <c r="D47" s="11"/>
      <c r="E47" s="61"/>
      <c r="F47" s="11"/>
      <c r="G47" s="11"/>
      <c r="H47" s="57"/>
      <c r="I47" s="11">
        <v>54</v>
      </c>
      <c r="J47" s="11"/>
      <c r="K47" s="11">
        <v>58</v>
      </c>
      <c r="L47" s="11"/>
      <c r="M47" s="11"/>
      <c r="N47" s="11"/>
      <c r="O47" s="9">
        <f t="shared" si="1"/>
        <v>2</v>
      </c>
      <c r="P47" s="10">
        <f>SUM(feb!G47 + mrt!K47 + apr!K47+ O47)</f>
        <v>2</v>
      </c>
      <c r="Q47" s="17">
        <f t="shared" si="4"/>
        <v>112</v>
      </c>
      <c r="R47" s="21">
        <f>SUM(feb!I47 + mrt!M47 + apr!M47+ Q47)</f>
        <v>112</v>
      </c>
    </row>
    <row r="48" spans="1:18" x14ac:dyDescent="0.2">
      <c r="A48" s="13" t="s">
        <v>13</v>
      </c>
      <c r="B48" s="11">
        <v>69</v>
      </c>
      <c r="C48" s="11"/>
      <c r="D48" s="11"/>
      <c r="E48" s="61"/>
      <c r="F48" s="11">
        <v>82</v>
      </c>
      <c r="G48" s="11">
        <v>65</v>
      </c>
      <c r="H48" s="57"/>
      <c r="I48" s="11">
        <v>54</v>
      </c>
      <c r="J48" s="11"/>
      <c r="K48" s="11">
        <v>58</v>
      </c>
      <c r="L48" s="11"/>
      <c r="M48" s="11">
        <v>65</v>
      </c>
      <c r="N48" s="11">
        <v>35</v>
      </c>
      <c r="O48" s="9">
        <f t="shared" si="1"/>
        <v>6</v>
      </c>
      <c r="P48" s="10">
        <f>SUM(feb!G48 + mrt!K48 + apr!K48+ O48)</f>
        <v>11</v>
      </c>
      <c r="Q48" s="17">
        <f t="shared" si="4"/>
        <v>428</v>
      </c>
      <c r="R48" s="21">
        <f>SUM(feb!I48 + mrt!M48 + apr!M48+ Q48)</f>
        <v>833</v>
      </c>
    </row>
    <row r="49" spans="1:18" x14ac:dyDescent="0.2">
      <c r="A49" s="13" t="s">
        <v>61</v>
      </c>
      <c r="B49" s="11">
        <v>69</v>
      </c>
      <c r="C49" s="11">
        <v>55</v>
      </c>
      <c r="D49" s="11">
        <v>63</v>
      </c>
      <c r="E49" s="61"/>
      <c r="F49" s="11">
        <v>55</v>
      </c>
      <c r="G49" s="11">
        <v>65</v>
      </c>
      <c r="H49" s="57">
        <v>72</v>
      </c>
      <c r="I49" s="11"/>
      <c r="J49" s="11">
        <v>51</v>
      </c>
      <c r="K49" s="11">
        <v>58</v>
      </c>
      <c r="L49" s="11">
        <v>52</v>
      </c>
      <c r="M49" s="11">
        <v>76</v>
      </c>
      <c r="N49" s="11">
        <v>102</v>
      </c>
      <c r="O49" s="9">
        <f t="shared" si="1"/>
        <v>7</v>
      </c>
      <c r="P49" s="10">
        <f>SUM(feb!G49 + mrt!K49 + apr!K49+ O49)</f>
        <v>16</v>
      </c>
      <c r="Q49" s="17">
        <f t="shared" si="4"/>
        <v>718</v>
      </c>
      <c r="R49" s="21">
        <f>SUM(feb!I49 + mrt!M49 + apr!M49+ Q49)</f>
        <v>1867</v>
      </c>
    </row>
    <row r="50" spans="1:18" x14ac:dyDescent="0.2">
      <c r="A50" s="13" t="s">
        <v>154</v>
      </c>
      <c r="B50" s="11">
        <v>85</v>
      </c>
      <c r="C50" s="11"/>
      <c r="D50" s="11"/>
      <c r="E50" s="61"/>
      <c r="F50" s="11"/>
      <c r="G50" s="11">
        <v>80</v>
      </c>
      <c r="H50" s="57">
        <v>107</v>
      </c>
      <c r="I50" s="11"/>
      <c r="J50" s="11">
        <v>137</v>
      </c>
      <c r="K50" s="11"/>
      <c r="L50" s="11"/>
      <c r="M50" s="11"/>
      <c r="N50" s="11"/>
      <c r="O50" s="9">
        <f t="shared" ref="O50:O53" si="7">COUNT(B50,D50,F50,G50,I50,K50,L50,N50)</f>
        <v>2</v>
      </c>
      <c r="P50" s="10">
        <f>SUM(feb!G50 + mrt!K50 + apr!K50+ O50)</f>
        <v>3</v>
      </c>
      <c r="Q50" s="17">
        <f t="shared" ref="Q50:Q53" si="8">SUM(B50:N50)</f>
        <v>409</v>
      </c>
      <c r="R50" s="21">
        <f>SUM(feb!I50 + mrt!M50 + apr!M50+ Q50)</f>
        <v>760</v>
      </c>
    </row>
    <row r="51" spans="1:18" x14ac:dyDescent="0.2">
      <c r="A51" s="13" t="s">
        <v>96</v>
      </c>
      <c r="B51" s="11"/>
      <c r="C51" s="11"/>
      <c r="D51" s="11">
        <v>80</v>
      </c>
      <c r="E51" s="61"/>
      <c r="F51" s="11"/>
      <c r="G51" s="11"/>
      <c r="H51" s="57"/>
      <c r="I51" s="11">
        <v>77</v>
      </c>
      <c r="J51" s="65">
        <v>157</v>
      </c>
      <c r="K51" s="11"/>
      <c r="L51" s="11"/>
      <c r="M51" s="11">
        <v>150</v>
      </c>
      <c r="N51" s="11"/>
      <c r="O51" s="9">
        <v>3</v>
      </c>
      <c r="P51" s="10">
        <f>SUM(feb!G51 + mrt!K51 + apr!K51+ O51)</f>
        <v>10</v>
      </c>
      <c r="Q51" s="17">
        <f t="shared" si="8"/>
        <v>464</v>
      </c>
      <c r="R51" s="21">
        <f>SUM(feb!I51 + mrt!M51 + apr!M51+ Q51)</f>
        <v>1644</v>
      </c>
    </row>
    <row r="52" spans="1:18" x14ac:dyDescent="0.2">
      <c r="A52" s="13" t="s">
        <v>155</v>
      </c>
      <c r="B52" s="11"/>
      <c r="C52" s="11"/>
      <c r="D52" s="11"/>
      <c r="E52" s="61"/>
      <c r="F52" s="11"/>
      <c r="G52" s="11"/>
      <c r="H52" s="57"/>
      <c r="I52" s="11"/>
      <c r="J52" s="11"/>
      <c r="K52" s="11"/>
      <c r="L52" s="11"/>
      <c r="M52" s="11"/>
      <c r="N52" s="11"/>
      <c r="O52" s="9">
        <f t="shared" si="7"/>
        <v>0</v>
      </c>
      <c r="P52" s="10">
        <f>SUM(feb!G52 + mrt!K52 + apr!K52+ O52)</f>
        <v>0</v>
      </c>
      <c r="Q52" s="17">
        <f t="shared" si="8"/>
        <v>0</v>
      </c>
      <c r="R52" s="21">
        <f>SUM(feb!I52 + mrt!M52 + apr!M52+ Q52)</f>
        <v>0</v>
      </c>
    </row>
    <row r="53" spans="1:18" x14ac:dyDescent="0.2">
      <c r="A53" s="13" t="s">
        <v>82</v>
      </c>
      <c r="B53" s="11"/>
      <c r="C53" s="11"/>
      <c r="D53" s="11"/>
      <c r="E53" s="61"/>
      <c r="F53" s="11"/>
      <c r="G53" s="11"/>
      <c r="H53" s="57"/>
      <c r="I53" s="11"/>
      <c r="J53" s="11"/>
      <c r="K53" s="11"/>
      <c r="L53" s="11"/>
      <c r="M53" s="11"/>
      <c r="N53" s="11"/>
      <c r="O53" s="9">
        <f t="shared" si="7"/>
        <v>0</v>
      </c>
      <c r="P53" s="10">
        <f>SUM(feb!G53 + mrt!K53 + apr!K53+ O53)</f>
        <v>0</v>
      </c>
      <c r="Q53" s="17">
        <f t="shared" si="8"/>
        <v>0</v>
      </c>
      <c r="R53" s="21">
        <f>SUM(feb!I53 + mrt!M53 + apr!M53+ Q53)</f>
        <v>0</v>
      </c>
    </row>
    <row r="54" spans="1:18" x14ac:dyDescent="0.2">
      <c r="A54" s="13" t="s">
        <v>30</v>
      </c>
      <c r="B54" s="11">
        <v>137</v>
      </c>
      <c r="C54" s="11"/>
      <c r="D54" s="11">
        <v>80</v>
      </c>
      <c r="E54" s="61"/>
      <c r="F54" s="11"/>
      <c r="G54" s="11"/>
      <c r="H54" s="57"/>
      <c r="I54" s="11"/>
      <c r="J54" s="11"/>
      <c r="K54" s="11"/>
      <c r="L54" s="11"/>
      <c r="M54" s="11"/>
      <c r="N54" s="11"/>
      <c r="O54" s="9">
        <f t="shared" si="1"/>
        <v>2</v>
      </c>
      <c r="P54" s="10">
        <f>SUM(feb!G54 + mrt!K54 + apr!K54+ O54)</f>
        <v>6</v>
      </c>
      <c r="Q54" s="17">
        <f t="shared" si="4"/>
        <v>217</v>
      </c>
      <c r="R54" s="21">
        <f>SUM(feb!I54 + mrt!M54 + apr!M54+ Q54)</f>
        <v>507</v>
      </c>
    </row>
    <row r="55" spans="1:18" x14ac:dyDescent="0.2">
      <c r="A55" s="13" t="s">
        <v>77</v>
      </c>
      <c r="B55" s="11"/>
      <c r="C55" s="11"/>
      <c r="D55" s="11"/>
      <c r="E55" s="61"/>
      <c r="F55" s="11"/>
      <c r="G55" s="11"/>
      <c r="H55" s="57"/>
      <c r="I55" s="11"/>
      <c r="J55" s="11"/>
      <c r="K55" s="11"/>
      <c r="L55" s="11"/>
      <c r="M55" s="11"/>
      <c r="N55" s="11"/>
      <c r="O55" s="9">
        <f t="shared" si="1"/>
        <v>0</v>
      </c>
      <c r="P55" s="10">
        <f>SUM(feb!G55 + mrt!K55 + apr!K55+ O55)</f>
        <v>0</v>
      </c>
      <c r="Q55" s="17">
        <f t="shared" si="4"/>
        <v>0</v>
      </c>
      <c r="R55" s="21">
        <f>SUM(feb!I55 + mrt!M55 + apr!M55+ Q55)</f>
        <v>0</v>
      </c>
    </row>
    <row r="56" spans="1:18" x14ac:dyDescent="0.2">
      <c r="A56" s="13" t="s">
        <v>14</v>
      </c>
      <c r="B56" s="11"/>
      <c r="C56" s="11"/>
      <c r="D56" s="11"/>
      <c r="E56" s="61"/>
      <c r="F56" s="11"/>
      <c r="G56" s="11"/>
      <c r="H56" s="57"/>
      <c r="I56" s="11"/>
      <c r="J56" s="11"/>
      <c r="K56" s="11"/>
      <c r="L56" s="11"/>
      <c r="M56" s="11"/>
      <c r="N56" s="11"/>
      <c r="O56" s="9">
        <f t="shared" si="1"/>
        <v>0</v>
      </c>
      <c r="P56" s="10">
        <f>SUM(feb!G56 + mrt!K56 + apr!K56+ O56)</f>
        <v>0</v>
      </c>
      <c r="Q56" s="17">
        <f t="shared" si="4"/>
        <v>0</v>
      </c>
      <c r="R56" s="21">
        <f>SUM(feb!I56 + mrt!M56 + apr!M56+ Q56)</f>
        <v>0</v>
      </c>
    </row>
    <row r="57" spans="1:18" x14ac:dyDescent="0.2">
      <c r="A57" s="13" t="s">
        <v>94</v>
      </c>
      <c r="B57" s="11">
        <v>85</v>
      </c>
      <c r="C57" s="11"/>
      <c r="D57" s="11">
        <v>80</v>
      </c>
      <c r="E57" s="61"/>
      <c r="F57" s="11">
        <v>82</v>
      </c>
      <c r="G57" s="11">
        <v>83</v>
      </c>
      <c r="H57" s="57"/>
      <c r="I57" s="11">
        <v>84</v>
      </c>
      <c r="J57" s="11"/>
      <c r="K57" s="11">
        <v>88</v>
      </c>
      <c r="L57" s="11"/>
      <c r="M57" s="11">
        <v>100</v>
      </c>
      <c r="N57" s="11">
        <v>140</v>
      </c>
      <c r="O57" s="9">
        <f t="shared" si="1"/>
        <v>7</v>
      </c>
      <c r="P57" s="10">
        <f>SUM(feb!G57 + mrt!K57 + apr!K57+ O57)</f>
        <v>15</v>
      </c>
      <c r="Q57" s="17">
        <f t="shared" si="4"/>
        <v>742</v>
      </c>
      <c r="R57" s="21">
        <f>SUM(feb!I57 + mrt!M57 + apr!M57+ Q57)</f>
        <v>1619</v>
      </c>
    </row>
    <row r="58" spans="1:18" x14ac:dyDescent="0.2">
      <c r="A58" s="13" t="s">
        <v>15</v>
      </c>
      <c r="B58" s="11">
        <v>137</v>
      </c>
      <c r="C58" s="11"/>
      <c r="D58" s="11">
        <v>80</v>
      </c>
      <c r="E58" s="61"/>
      <c r="F58" s="11">
        <v>82</v>
      </c>
      <c r="G58" s="11"/>
      <c r="H58" s="57"/>
      <c r="I58" s="11">
        <v>84</v>
      </c>
      <c r="J58" s="65">
        <v>150</v>
      </c>
      <c r="K58" s="11">
        <v>88</v>
      </c>
      <c r="L58" s="11"/>
      <c r="M58" s="11">
        <v>150</v>
      </c>
      <c r="N58" s="11">
        <v>75</v>
      </c>
      <c r="O58" s="9">
        <v>7</v>
      </c>
      <c r="P58" s="10">
        <f>SUM(feb!G58 + mrt!K58 + apr!K58+ O58)</f>
        <v>18</v>
      </c>
      <c r="Q58" s="17">
        <f t="shared" si="4"/>
        <v>846</v>
      </c>
      <c r="R58" s="21">
        <f>SUM(feb!I58 + mrt!M58 + apr!M58+ Q58)</f>
        <v>2472</v>
      </c>
    </row>
    <row r="59" spans="1:18" x14ac:dyDescent="0.2">
      <c r="A59" s="13" t="s">
        <v>64</v>
      </c>
      <c r="B59" s="11"/>
      <c r="C59" s="11">
        <v>55</v>
      </c>
      <c r="D59" s="11">
        <v>55</v>
      </c>
      <c r="E59" s="61"/>
      <c r="F59" s="11">
        <v>82</v>
      </c>
      <c r="G59" s="11"/>
      <c r="H59" s="57">
        <v>47</v>
      </c>
      <c r="I59" s="11">
        <v>54</v>
      </c>
      <c r="J59" s="11">
        <v>51</v>
      </c>
      <c r="K59" s="11">
        <v>58</v>
      </c>
      <c r="L59" s="11">
        <v>52</v>
      </c>
      <c r="M59" s="11"/>
      <c r="N59" s="11">
        <v>56</v>
      </c>
      <c r="O59" s="9">
        <f t="shared" si="1"/>
        <v>6</v>
      </c>
      <c r="P59" s="10">
        <f>SUM(feb!G59 + mrt!K59 + apr!K59+ O59)</f>
        <v>15</v>
      </c>
      <c r="Q59" s="17">
        <f t="shared" si="4"/>
        <v>510</v>
      </c>
      <c r="R59" s="21">
        <f>SUM(feb!I59 + mrt!M59 + apr!M59+ Q59)</f>
        <v>1325</v>
      </c>
    </row>
    <row r="60" spans="1:18" x14ac:dyDescent="0.2">
      <c r="A60" s="13" t="s">
        <v>16</v>
      </c>
      <c r="B60" s="11"/>
      <c r="C60" s="11"/>
      <c r="D60" s="11"/>
      <c r="E60" s="61"/>
      <c r="F60" s="11"/>
      <c r="G60" s="11"/>
      <c r="H60" s="57"/>
      <c r="I60" s="11">
        <v>54</v>
      </c>
      <c r="J60" s="11"/>
      <c r="K60" s="11">
        <v>58</v>
      </c>
      <c r="L60" s="11"/>
      <c r="M60" s="11"/>
      <c r="N60" s="11"/>
      <c r="O60" s="9">
        <f t="shared" si="1"/>
        <v>2</v>
      </c>
      <c r="P60" s="10">
        <f>SUM(feb!G60 + mrt!K60 + apr!K60+ O60)</f>
        <v>4</v>
      </c>
      <c r="Q60" s="17">
        <f t="shared" si="4"/>
        <v>112</v>
      </c>
      <c r="R60" s="21">
        <f>SUM(feb!I60 + mrt!M60 + apr!M60+ Q60)</f>
        <v>220</v>
      </c>
    </row>
    <row r="61" spans="1:18" x14ac:dyDescent="0.2">
      <c r="A61" s="13" t="s">
        <v>17</v>
      </c>
      <c r="B61" s="11"/>
      <c r="C61" s="11"/>
      <c r="D61" s="11"/>
      <c r="E61" s="61"/>
      <c r="F61" s="11"/>
      <c r="G61" s="11"/>
      <c r="H61" s="57"/>
      <c r="I61" s="11"/>
      <c r="J61" s="11"/>
      <c r="K61" s="11"/>
      <c r="L61" s="11"/>
      <c r="M61" s="11"/>
      <c r="N61" s="11"/>
      <c r="O61" s="9">
        <f t="shared" si="1"/>
        <v>0</v>
      </c>
      <c r="P61" s="10">
        <f>SUM(feb!G61 + mrt!K61 + apr!K61+ O61)</f>
        <v>0</v>
      </c>
      <c r="Q61" s="17">
        <f t="shared" ref="Q61:Q94" si="9">SUM(B61:N61)</f>
        <v>0</v>
      </c>
      <c r="R61" s="21">
        <f>SUM(feb!I61 + mrt!M61 + apr!M61+ Q61)</f>
        <v>0</v>
      </c>
    </row>
    <row r="62" spans="1:18" x14ac:dyDescent="0.2">
      <c r="A62" s="13" t="s">
        <v>59</v>
      </c>
      <c r="B62" s="11"/>
      <c r="C62" s="11">
        <v>82</v>
      </c>
      <c r="D62" s="11"/>
      <c r="E62" s="61"/>
      <c r="F62" s="11">
        <v>82</v>
      </c>
      <c r="G62" s="11">
        <v>83</v>
      </c>
      <c r="H62" s="57">
        <v>135</v>
      </c>
      <c r="I62" s="11">
        <v>84</v>
      </c>
      <c r="J62" s="11"/>
      <c r="K62" s="11">
        <v>88</v>
      </c>
      <c r="L62" s="11">
        <v>87</v>
      </c>
      <c r="M62" s="11">
        <v>100</v>
      </c>
      <c r="N62" s="11">
        <v>140</v>
      </c>
      <c r="O62" s="9">
        <f t="shared" si="1"/>
        <v>6</v>
      </c>
      <c r="P62" s="10">
        <f>SUM(feb!G62 + mrt!K62 + apr!K62+ O62)</f>
        <v>13</v>
      </c>
      <c r="Q62" s="17">
        <f t="shared" si="9"/>
        <v>881</v>
      </c>
      <c r="R62" s="21">
        <f>SUM(feb!I62 + mrt!M62 + apr!M62+ Q62)</f>
        <v>1528</v>
      </c>
    </row>
    <row r="63" spans="1:18" x14ac:dyDescent="0.2">
      <c r="A63" s="13" t="s">
        <v>29</v>
      </c>
      <c r="B63" s="11"/>
      <c r="C63" s="11"/>
      <c r="D63" s="11"/>
      <c r="E63" s="61"/>
      <c r="F63" s="11"/>
      <c r="G63" s="11"/>
      <c r="H63" s="57"/>
      <c r="I63" s="11">
        <v>250</v>
      </c>
      <c r="J63" s="11"/>
      <c r="K63" s="11"/>
      <c r="L63" s="11"/>
      <c r="M63" s="11">
        <v>100</v>
      </c>
      <c r="N63" s="11">
        <v>140</v>
      </c>
      <c r="O63" s="9">
        <f t="shared" si="1"/>
        <v>2</v>
      </c>
      <c r="P63" s="10">
        <f>SUM(feb!G63 + mrt!K63 + apr!K63+ O63)</f>
        <v>3</v>
      </c>
      <c r="Q63" s="17">
        <f t="shared" si="9"/>
        <v>490</v>
      </c>
      <c r="R63" s="21">
        <f>SUM(feb!I63 + mrt!M63 + apr!M63+ Q63)</f>
        <v>543</v>
      </c>
    </row>
    <row r="64" spans="1:18" x14ac:dyDescent="0.2">
      <c r="A64" s="13" t="s">
        <v>101</v>
      </c>
      <c r="B64" s="11"/>
      <c r="C64" s="11"/>
      <c r="D64" s="11">
        <v>80</v>
      </c>
      <c r="E64" s="61"/>
      <c r="F64" s="11">
        <v>82</v>
      </c>
      <c r="G64" s="11"/>
      <c r="H64" s="57"/>
      <c r="I64" s="11"/>
      <c r="J64" s="11"/>
      <c r="K64" s="11"/>
      <c r="L64" s="11"/>
      <c r="M64" s="11"/>
      <c r="N64" s="11"/>
      <c r="O64" s="9">
        <f t="shared" si="1"/>
        <v>2</v>
      </c>
      <c r="P64" s="10">
        <f>SUM(feb!G64 + mrt!K64 + apr!K64+ O64)</f>
        <v>5</v>
      </c>
      <c r="Q64" s="17">
        <f t="shared" si="9"/>
        <v>162</v>
      </c>
      <c r="R64" s="21">
        <f>SUM(feb!I64 + mrt!M64 + apr!M64+ Q64)</f>
        <v>347</v>
      </c>
    </row>
    <row r="65" spans="1:18" x14ac:dyDescent="0.2">
      <c r="A65" s="13" t="s">
        <v>83</v>
      </c>
      <c r="B65" s="11"/>
      <c r="C65" s="11"/>
      <c r="D65" s="11"/>
      <c r="E65" s="61"/>
      <c r="F65" s="11"/>
      <c r="G65" s="11"/>
      <c r="H65" s="57"/>
      <c r="I65" s="11"/>
      <c r="J65" s="11"/>
      <c r="K65" s="11"/>
      <c r="L65" s="11"/>
      <c r="M65" s="11"/>
      <c r="N65" s="11"/>
      <c r="O65" s="9">
        <f t="shared" si="1"/>
        <v>0</v>
      </c>
      <c r="P65" s="10">
        <f>SUM(feb!G65 + mrt!K65 + apr!K65+ O65)</f>
        <v>0</v>
      </c>
      <c r="Q65" s="17">
        <f t="shared" si="9"/>
        <v>0</v>
      </c>
      <c r="R65" s="21">
        <f>SUM(feb!I65 + mrt!M65 + apr!M65+ Q65)</f>
        <v>0</v>
      </c>
    </row>
    <row r="66" spans="1:18" x14ac:dyDescent="0.2">
      <c r="A66" s="13" t="s">
        <v>84</v>
      </c>
      <c r="B66" s="11"/>
      <c r="C66" s="11"/>
      <c r="D66" s="11"/>
      <c r="E66" s="61"/>
      <c r="F66" s="11">
        <v>82</v>
      </c>
      <c r="G66" s="11">
        <v>80</v>
      </c>
      <c r="H66" s="57"/>
      <c r="I66" s="11">
        <v>68</v>
      </c>
      <c r="J66" s="11">
        <v>137</v>
      </c>
      <c r="K66" s="11"/>
      <c r="L66" s="11"/>
      <c r="M66" s="11">
        <v>100</v>
      </c>
      <c r="N66" s="11">
        <v>140</v>
      </c>
      <c r="O66" s="9">
        <f t="shared" si="1"/>
        <v>4</v>
      </c>
      <c r="P66" s="10">
        <f>SUM(feb!G66 + mrt!K66 + apr!K66+ O66)</f>
        <v>9</v>
      </c>
      <c r="Q66" s="17">
        <f t="shared" si="9"/>
        <v>607</v>
      </c>
      <c r="R66" s="21">
        <f>SUM(feb!I66 + mrt!M66 + apr!M66+ Q66)</f>
        <v>1322</v>
      </c>
    </row>
    <row r="67" spans="1:18" x14ac:dyDescent="0.2">
      <c r="A67" s="13" t="s">
        <v>153</v>
      </c>
      <c r="B67" s="11"/>
      <c r="C67" s="11"/>
      <c r="D67" s="11"/>
      <c r="E67" s="61"/>
      <c r="F67" s="11"/>
      <c r="G67" s="11"/>
      <c r="H67" s="57"/>
      <c r="I67" s="11"/>
      <c r="J67" s="11"/>
      <c r="K67" s="11"/>
      <c r="L67" s="11"/>
      <c r="M67" s="11"/>
      <c r="N67" s="11"/>
      <c r="O67" s="9">
        <f t="shared" ref="O67" si="10">COUNT(B67,D67,F67,G67,I67,K67,L67,N67)</f>
        <v>0</v>
      </c>
      <c r="P67" s="10">
        <f>SUM(feb!G67 + mrt!K67 + apr!K67+ O67)</f>
        <v>5</v>
      </c>
      <c r="Q67" s="17">
        <f>SUM(B67:N67)</f>
        <v>0</v>
      </c>
      <c r="R67" s="21">
        <f>SUM(feb!I67 + mrt!M67 + apr!M67+ Q67)</f>
        <v>327</v>
      </c>
    </row>
    <row r="68" spans="1:18" x14ac:dyDescent="0.2">
      <c r="A68" s="13" t="s">
        <v>127</v>
      </c>
      <c r="B68" s="11"/>
      <c r="C68" s="11"/>
      <c r="D68" s="11"/>
      <c r="E68" s="61"/>
      <c r="F68" s="11"/>
      <c r="G68" s="11"/>
      <c r="H68" s="57"/>
      <c r="I68" s="11"/>
      <c r="J68" s="11"/>
      <c r="K68" s="11"/>
      <c r="L68" s="11"/>
      <c r="M68" s="11"/>
      <c r="N68" s="11"/>
      <c r="O68" s="9">
        <f t="shared" si="1"/>
        <v>0</v>
      </c>
      <c r="P68" s="10">
        <f>SUM(feb!G68 + mrt!K68 + apr!K68+ O68)</f>
        <v>0</v>
      </c>
      <c r="Q68" s="17">
        <f>SUM(B68:N68)</f>
        <v>0</v>
      </c>
      <c r="R68" s="21">
        <f>SUM(feb!I68 + mrt!M68 + apr!M68+ Q68)</f>
        <v>0</v>
      </c>
    </row>
    <row r="69" spans="1:18" x14ac:dyDescent="0.2">
      <c r="A69" s="13" t="s">
        <v>68</v>
      </c>
      <c r="B69" s="11">
        <v>85</v>
      </c>
      <c r="C69" s="11"/>
      <c r="D69" s="11"/>
      <c r="E69" s="61"/>
      <c r="F69" s="11"/>
      <c r="G69" s="11"/>
      <c r="H69" s="57"/>
      <c r="I69" s="11">
        <v>68</v>
      </c>
      <c r="J69" s="11"/>
      <c r="K69" s="11"/>
      <c r="L69" s="11"/>
      <c r="M69" s="11"/>
      <c r="N69" s="11"/>
      <c r="O69" s="9">
        <f t="shared" si="1"/>
        <v>2</v>
      </c>
      <c r="P69" s="10">
        <f>SUM(feb!G69 + mrt!K69 + apr!K69+ O69)</f>
        <v>6</v>
      </c>
      <c r="Q69" s="17">
        <f t="shared" si="9"/>
        <v>153</v>
      </c>
      <c r="R69" s="21">
        <f>SUM(feb!I69 + mrt!M69 + apr!M69+ Q69)</f>
        <v>623</v>
      </c>
    </row>
    <row r="70" spans="1:18" x14ac:dyDescent="0.2">
      <c r="A70" s="13" t="s">
        <v>62</v>
      </c>
      <c r="B70" s="11">
        <v>85</v>
      </c>
      <c r="C70" s="11"/>
      <c r="D70" s="11">
        <v>80</v>
      </c>
      <c r="E70" s="61"/>
      <c r="F70" s="11">
        <v>82</v>
      </c>
      <c r="G70" s="11">
        <v>80</v>
      </c>
      <c r="H70" s="57">
        <v>107</v>
      </c>
      <c r="I70" s="11">
        <v>54</v>
      </c>
      <c r="J70" s="11">
        <v>137</v>
      </c>
      <c r="K70" s="11">
        <v>58</v>
      </c>
      <c r="L70" s="11"/>
      <c r="M70" s="11">
        <v>85</v>
      </c>
      <c r="N70" s="11">
        <v>39</v>
      </c>
      <c r="O70" s="9">
        <f t="shared" si="1"/>
        <v>7</v>
      </c>
      <c r="P70" s="10">
        <f>SUM(feb!G70 + mrt!K70 + apr!K70+ O70)</f>
        <v>13</v>
      </c>
      <c r="Q70" s="17">
        <f t="shared" si="9"/>
        <v>807</v>
      </c>
      <c r="R70" s="21">
        <f>SUM(feb!I70 + mrt!M70 + apr!M70+ Q70)</f>
        <v>1805</v>
      </c>
    </row>
    <row r="71" spans="1:18" x14ac:dyDescent="0.2">
      <c r="A71" s="13" t="s">
        <v>85</v>
      </c>
      <c r="B71" s="11"/>
      <c r="C71" s="11"/>
      <c r="D71" s="11"/>
      <c r="E71" s="61"/>
      <c r="F71" s="11"/>
      <c r="G71" s="11"/>
      <c r="H71" s="57"/>
      <c r="I71" s="11"/>
      <c r="J71" s="11"/>
      <c r="K71" s="11"/>
      <c r="L71" s="11"/>
      <c r="M71" s="11"/>
      <c r="N71" s="11"/>
      <c r="O71" s="9">
        <f t="shared" ref="O71:O112" si="11">COUNT(B71,D71,F71,G71,I71,K71,L71,N71)</f>
        <v>0</v>
      </c>
      <c r="P71" s="10">
        <f>SUM(feb!G71 + mrt!K71 + apr!K71+ O71)</f>
        <v>0</v>
      </c>
      <c r="Q71" s="17">
        <f t="shared" si="9"/>
        <v>0</v>
      </c>
      <c r="R71" s="21">
        <f>SUM(feb!I71 + mrt!M71 + apr!M71+ Q71)</f>
        <v>0</v>
      </c>
    </row>
    <row r="72" spans="1:18" x14ac:dyDescent="0.2">
      <c r="A72" s="13" t="s">
        <v>18</v>
      </c>
      <c r="B72" s="11"/>
      <c r="C72" s="11"/>
      <c r="D72" s="11"/>
      <c r="E72" s="61"/>
      <c r="F72" s="11"/>
      <c r="G72" s="11"/>
      <c r="H72" s="57"/>
      <c r="I72" s="11"/>
      <c r="J72" s="11"/>
      <c r="K72" s="11"/>
      <c r="L72" s="11"/>
      <c r="M72" s="11"/>
      <c r="N72" s="11"/>
      <c r="O72" s="9">
        <f t="shared" si="11"/>
        <v>0</v>
      </c>
      <c r="P72" s="10">
        <f>SUM(feb!G72 + mrt!K72 + apr!K72+ O72)</f>
        <v>0</v>
      </c>
      <c r="Q72" s="17">
        <f t="shared" si="9"/>
        <v>0</v>
      </c>
      <c r="R72" s="21">
        <f>SUM(feb!I72 + mrt!M72 + apr!M72+ Q72)</f>
        <v>0</v>
      </c>
    </row>
    <row r="73" spans="1:18" x14ac:dyDescent="0.2">
      <c r="A73" s="13" t="s">
        <v>60</v>
      </c>
      <c r="B73" s="11"/>
      <c r="C73" s="11"/>
      <c r="D73" s="11"/>
      <c r="E73" s="61"/>
      <c r="F73" s="11"/>
      <c r="G73" s="11"/>
      <c r="H73" s="57"/>
      <c r="I73" s="11"/>
      <c r="J73" s="11"/>
      <c r="K73" s="11"/>
      <c r="L73" s="11"/>
      <c r="M73" s="11"/>
      <c r="N73" s="11"/>
      <c r="O73" s="9">
        <f t="shared" si="11"/>
        <v>0</v>
      </c>
      <c r="P73" s="10">
        <f>SUM(feb!G73 + mrt!K73 + apr!K73+ O73)</f>
        <v>2</v>
      </c>
      <c r="Q73" s="17">
        <f t="shared" si="9"/>
        <v>0</v>
      </c>
      <c r="R73" s="21">
        <f>SUM(feb!I73 + mrt!M73 + apr!M73+ Q73)</f>
        <v>88</v>
      </c>
    </row>
    <row r="74" spans="1:18" x14ac:dyDescent="0.2">
      <c r="A74" s="13" t="s">
        <v>74</v>
      </c>
      <c r="B74" s="11"/>
      <c r="C74" s="11"/>
      <c r="D74" s="11"/>
      <c r="E74" s="61"/>
      <c r="F74" s="11"/>
      <c r="G74" s="11"/>
      <c r="H74" s="57"/>
      <c r="I74" s="11">
        <v>54</v>
      </c>
      <c r="J74" s="11"/>
      <c r="K74" s="11"/>
      <c r="L74" s="11"/>
      <c r="M74" s="11"/>
      <c r="N74" s="11"/>
      <c r="O74" s="9">
        <f t="shared" si="11"/>
        <v>1</v>
      </c>
      <c r="P74" s="10">
        <f>SUM(feb!G74 + mrt!K74 + apr!K74+ O74)</f>
        <v>1</v>
      </c>
      <c r="Q74" s="17">
        <f t="shared" si="9"/>
        <v>54</v>
      </c>
      <c r="R74" s="21">
        <f>SUM(feb!I74 + mrt!M74 + apr!M74+ Q74)</f>
        <v>54</v>
      </c>
    </row>
    <row r="75" spans="1:18" x14ac:dyDescent="0.2">
      <c r="A75" s="13" t="s">
        <v>88</v>
      </c>
      <c r="B75" s="11"/>
      <c r="C75" s="11"/>
      <c r="D75" s="11"/>
      <c r="E75" s="61"/>
      <c r="F75" s="11"/>
      <c r="G75" s="11">
        <v>83</v>
      </c>
      <c r="H75" s="57"/>
      <c r="I75" s="11">
        <v>84</v>
      </c>
      <c r="J75" s="11">
        <v>118</v>
      </c>
      <c r="K75" s="11">
        <v>88</v>
      </c>
      <c r="L75" s="11"/>
      <c r="M75" s="11"/>
      <c r="N75" s="11"/>
      <c r="O75" s="9">
        <f t="shared" si="11"/>
        <v>3</v>
      </c>
      <c r="P75" s="10">
        <f>SUM(feb!G75 + mrt!K75 + apr!K75+ O75)</f>
        <v>7</v>
      </c>
      <c r="Q75" s="17">
        <f t="shared" si="9"/>
        <v>373</v>
      </c>
      <c r="R75" s="21">
        <f>SUM(feb!I75 + mrt!M75 + apr!M75+ Q75)</f>
        <v>779</v>
      </c>
    </row>
    <row r="76" spans="1:18" x14ac:dyDescent="0.2">
      <c r="A76" s="13" t="s">
        <v>19</v>
      </c>
      <c r="B76" s="11">
        <v>137</v>
      </c>
      <c r="C76" s="11"/>
      <c r="D76" s="11"/>
      <c r="E76" s="61"/>
      <c r="F76" s="11"/>
      <c r="G76" s="11">
        <v>83</v>
      </c>
      <c r="H76" s="57"/>
      <c r="I76" s="11">
        <v>84</v>
      </c>
      <c r="J76" s="11">
        <v>51</v>
      </c>
      <c r="K76" s="11">
        <v>88</v>
      </c>
      <c r="L76" s="11"/>
      <c r="M76" s="11"/>
      <c r="N76" s="11">
        <v>75</v>
      </c>
      <c r="O76" s="9">
        <f t="shared" si="11"/>
        <v>5</v>
      </c>
      <c r="P76" s="10">
        <f>SUM(feb!G76 + mrt!K76 + apr!K76+ O76)</f>
        <v>10</v>
      </c>
      <c r="Q76" s="17">
        <f t="shared" si="9"/>
        <v>518</v>
      </c>
      <c r="R76" s="21">
        <f>SUM(feb!I76 + mrt!M76 + apr!M76+ Q76)</f>
        <v>909</v>
      </c>
    </row>
    <row r="77" spans="1:18" x14ac:dyDescent="0.2">
      <c r="A77" s="13" t="s">
        <v>52</v>
      </c>
      <c r="B77" s="11"/>
      <c r="C77" s="11"/>
      <c r="D77" s="11"/>
      <c r="E77" s="61"/>
      <c r="F77" s="11"/>
      <c r="G77" s="11"/>
      <c r="H77" s="57"/>
      <c r="I77" s="11"/>
      <c r="J77" s="11"/>
      <c r="K77" s="11"/>
      <c r="L77" s="11"/>
      <c r="M77" s="11"/>
      <c r="N77" s="11"/>
      <c r="O77" s="9">
        <f t="shared" si="11"/>
        <v>0</v>
      </c>
      <c r="P77" s="10">
        <f>SUM(feb!G77 + mrt!K77 + apr!K77+ O77)</f>
        <v>0</v>
      </c>
      <c r="Q77" s="17">
        <f t="shared" si="9"/>
        <v>0</v>
      </c>
      <c r="R77" s="21">
        <f>SUM(feb!I77 + mrt!M77 + apr!M77+ Q77)</f>
        <v>0</v>
      </c>
    </row>
    <row r="78" spans="1:18" x14ac:dyDescent="0.2">
      <c r="A78" s="13" t="s">
        <v>57</v>
      </c>
      <c r="B78" s="11">
        <v>137</v>
      </c>
      <c r="C78" s="11">
        <v>86</v>
      </c>
      <c r="D78" s="11">
        <v>80</v>
      </c>
      <c r="E78" s="61"/>
      <c r="F78" s="11">
        <v>82</v>
      </c>
      <c r="G78" s="11">
        <v>85</v>
      </c>
      <c r="H78" s="57">
        <v>138</v>
      </c>
      <c r="I78" s="11">
        <v>77</v>
      </c>
      <c r="J78" s="11">
        <v>150</v>
      </c>
      <c r="K78" s="11">
        <v>88</v>
      </c>
      <c r="L78" s="11">
        <v>87</v>
      </c>
      <c r="M78" s="11">
        <v>155</v>
      </c>
      <c r="N78" s="11">
        <v>140</v>
      </c>
      <c r="O78" s="9">
        <f t="shared" si="11"/>
        <v>8</v>
      </c>
      <c r="P78" s="10">
        <f>SUM(feb!G78 + mrt!K78 + apr!K78+ O78)</f>
        <v>20</v>
      </c>
      <c r="Q78" s="17">
        <f t="shared" si="9"/>
        <v>1305</v>
      </c>
      <c r="R78" s="21">
        <f>SUM(feb!I78 + mrt!M78 + apr!M78+ Q78)</f>
        <v>3426</v>
      </c>
    </row>
    <row r="79" spans="1:18" x14ac:dyDescent="0.2">
      <c r="A79" s="13" t="s">
        <v>102</v>
      </c>
      <c r="B79" s="11"/>
      <c r="C79" s="11"/>
      <c r="D79" s="11"/>
      <c r="E79" s="61"/>
      <c r="F79" s="11">
        <v>55</v>
      </c>
      <c r="G79" s="11"/>
      <c r="H79" s="57">
        <v>47</v>
      </c>
      <c r="I79" s="11">
        <v>54</v>
      </c>
      <c r="J79" s="11">
        <v>51</v>
      </c>
      <c r="K79" s="11">
        <v>58</v>
      </c>
      <c r="L79" s="11"/>
      <c r="M79" s="11"/>
      <c r="N79" s="11">
        <v>56</v>
      </c>
      <c r="O79" s="9">
        <f t="shared" si="11"/>
        <v>4</v>
      </c>
      <c r="P79" s="10">
        <f>SUM(feb!G79 + mrt!K79 + apr!K79+ O79)</f>
        <v>11</v>
      </c>
      <c r="Q79" s="17">
        <f t="shared" si="9"/>
        <v>321</v>
      </c>
      <c r="R79" s="21">
        <f>SUM(feb!I79 + mrt!M79 + apr!M79+ Q79)</f>
        <v>902</v>
      </c>
    </row>
    <row r="80" spans="1:18" x14ac:dyDescent="0.2">
      <c r="A80" s="13" t="s">
        <v>20</v>
      </c>
      <c r="B80" s="11"/>
      <c r="C80" s="11">
        <v>82</v>
      </c>
      <c r="D80" s="11">
        <v>80</v>
      </c>
      <c r="E80" s="61"/>
      <c r="F80" s="11">
        <v>82</v>
      </c>
      <c r="G80" s="11">
        <v>83</v>
      </c>
      <c r="H80" s="57">
        <v>135</v>
      </c>
      <c r="I80" s="11">
        <v>84</v>
      </c>
      <c r="J80" s="65">
        <v>150</v>
      </c>
      <c r="K80" s="11">
        <v>58</v>
      </c>
      <c r="L80" s="11">
        <v>87</v>
      </c>
      <c r="M80" s="11">
        <v>150</v>
      </c>
      <c r="N80" s="11"/>
      <c r="O80" s="9">
        <v>7</v>
      </c>
      <c r="P80" s="10">
        <f>SUM(feb!G80 + mrt!K80 + apr!K80+ O80)</f>
        <v>18</v>
      </c>
      <c r="Q80" s="17">
        <f t="shared" si="9"/>
        <v>991</v>
      </c>
      <c r="R80" s="21">
        <f>SUM(feb!I80 + mrt!M80 + apr!M80+ Q80)</f>
        <v>2674</v>
      </c>
    </row>
    <row r="81" spans="1:18" x14ac:dyDescent="0.2">
      <c r="A81" s="13" t="s">
        <v>56</v>
      </c>
      <c r="B81" s="11">
        <v>69</v>
      </c>
      <c r="C81" s="11"/>
      <c r="D81" s="11"/>
      <c r="E81" s="61"/>
      <c r="F81" s="11">
        <v>82</v>
      </c>
      <c r="G81" s="11">
        <v>80</v>
      </c>
      <c r="H81" s="57">
        <v>125</v>
      </c>
      <c r="I81" s="11"/>
      <c r="J81" s="11">
        <v>51</v>
      </c>
      <c r="K81" s="11"/>
      <c r="L81" s="11"/>
      <c r="M81" s="11">
        <v>76</v>
      </c>
      <c r="N81" s="11">
        <v>35</v>
      </c>
      <c r="O81" s="9">
        <f t="shared" si="11"/>
        <v>4</v>
      </c>
      <c r="P81" s="10">
        <f>SUM(feb!G81 + mrt!K81 + apr!K81+ O81)</f>
        <v>10</v>
      </c>
      <c r="Q81" s="17">
        <f t="shared" si="9"/>
        <v>518</v>
      </c>
      <c r="R81" s="21">
        <f>SUM(feb!I81 + mrt!M81 + apr!M81+ Q81)</f>
        <v>935</v>
      </c>
    </row>
    <row r="82" spans="1:18" x14ac:dyDescent="0.2">
      <c r="A82" s="13" t="s">
        <v>21</v>
      </c>
      <c r="B82" s="11"/>
      <c r="C82" s="11"/>
      <c r="D82" s="11"/>
      <c r="E82" s="61"/>
      <c r="F82" s="11"/>
      <c r="G82" s="11"/>
      <c r="H82" s="57"/>
      <c r="I82" s="11"/>
      <c r="J82" s="11"/>
      <c r="K82" s="11"/>
      <c r="L82" s="11"/>
      <c r="M82" s="11"/>
      <c r="N82" s="11"/>
      <c r="O82" s="9">
        <f t="shared" si="11"/>
        <v>0</v>
      </c>
      <c r="P82" s="10">
        <f>SUM(feb!G82 + mrt!K82 + apr!K82+ O82)</f>
        <v>0</v>
      </c>
      <c r="Q82" s="17">
        <f t="shared" si="9"/>
        <v>0</v>
      </c>
      <c r="R82" s="21">
        <f>SUM(feb!I82 + mrt!M82 + apr!M82+ Q82)</f>
        <v>0</v>
      </c>
    </row>
    <row r="83" spans="1:18" x14ac:dyDescent="0.2">
      <c r="A83" s="13" t="s">
        <v>65</v>
      </c>
      <c r="B83" s="11">
        <v>137</v>
      </c>
      <c r="C83" s="11"/>
      <c r="D83" s="11">
        <v>80</v>
      </c>
      <c r="E83" s="61"/>
      <c r="F83" s="11"/>
      <c r="G83" s="11">
        <v>83</v>
      </c>
      <c r="H83" s="57"/>
      <c r="I83" s="11"/>
      <c r="J83" s="11"/>
      <c r="K83" s="11"/>
      <c r="L83" s="11"/>
      <c r="M83" s="11"/>
      <c r="N83" s="11"/>
      <c r="O83" s="9">
        <f t="shared" si="11"/>
        <v>3</v>
      </c>
      <c r="P83" s="10">
        <f>SUM(feb!G83 + mrt!K83 + apr!K83+ O83)</f>
        <v>11</v>
      </c>
      <c r="Q83" s="17">
        <f>SUM(B83:N83)</f>
        <v>300</v>
      </c>
      <c r="R83" s="21">
        <f>SUM(feb!I83 + mrt!M83 + apr!M83+ Q83)</f>
        <v>1482</v>
      </c>
    </row>
    <row r="84" spans="1:18" x14ac:dyDescent="0.2">
      <c r="A84" s="13" t="s">
        <v>124</v>
      </c>
      <c r="B84" s="11"/>
      <c r="C84" s="11">
        <v>86</v>
      </c>
      <c r="D84" s="11">
        <v>80</v>
      </c>
      <c r="E84" s="61"/>
      <c r="F84" s="11">
        <v>82</v>
      </c>
      <c r="G84" s="11">
        <v>85</v>
      </c>
      <c r="H84" s="57">
        <v>138</v>
      </c>
      <c r="I84" s="11">
        <v>77</v>
      </c>
      <c r="J84" s="11">
        <v>150</v>
      </c>
      <c r="K84" s="11">
        <v>88</v>
      </c>
      <c r="L84" s="11"/>
      <c r="M84" s="11">
        <v>150</v>
      </c>
      <c r="N84" s="11"/>
      <c r="O84" s="9">
        <f t="shared" si="11"/>
        <v>5</v>
      </c>
      <c r="P84" s="10">
        <f>SUM(feb!G84 + mrt!K84 + apr!K84+ O84)</f>
        <v>13</v>
      </c>
      <c r="Q84" s="17">
        <f>SUM(B84:N84)</f>
        <v>936</v>
      </c>
      <c r="R84" s="21">
        <f>SUM(feb!I84 + mrt!M84 + apr!M84+ Q84)</f>
        <v>2219</v>
      </c>
    </row>
    <row r="85" spans="1:18" x14ac:dyDescent="0.2">
      <c r="A85" s="13" t="s">
        <v>66</v>
      </c>
      <c r="B85" s="11"/>
      <c r="C85" s="11"/>
      <c r="D85" s="11"/>
      <c r="E85" s="61"/>
      <c r="F85" s="11"/>
      <c r="G85" s="11"/>
      <c r="H85" s="57"/>
      <c r="I85" s="11"/>
      <c r="J85" s="11"/>
      <c r="K85" s="11"/>
      <c r="L85" s="11"/>
      <c r="M85" s="11"/>
      <c r="N85" s="11"/>
      <c r="O85" s="9">
        <f t="shared" si="11"/>
        <v>0</v>
      </c>
      <c r="P85" s="10">
        <f>SUM(feb!G85 + mrt!K85 + apr!K85+ O85)</f>
        <v>0</v>
      </c>
      <c r="Q85" s="17">
        <f t="shared" si="9"/>
        <v>0</v>
      </c>
      <c r="R85" s="21">
        <f>SUM(feb!I85 + mrt!M85 + apr!M85+ Q85)</f>
        <v>0</v>
      </c>
    </row>
    <row r="86" spans="1:18" x14ac:dyDescent="0.2">
      <c r="A86" s="13" t="s">
        <v>22</v>
      </c>
      <c r="B86" s="11"/>
      <c r="C86" s="11"/>
      <c r="D86" s="11"/>
      <c r="E86" s="61"/>
      <c r="F86" s="11">
        <v>55</v>
      </c>
      <c r="G86" s="11"/>
      <c r="H86" s="57"/>
      <c r="I86" s="11">
        <v>54</v>
      </c>
      <c r="J86" s="11">
        <v>51</v>
      </c>
      <c r="K86" s="11"/>
      <c r="L86" s="11"/>
      <c r="M86" s="11"/>
      <c r="N86" s="11">
        <v>56</v>
      </c>
      <c r="O86" s="9">
        <f t="shared" si="11"/>
        <v>3</v>
      </c>
      <c r="P86" s="10">
        <f>SUM(feb!G86 + mrt!K86 + apr!K86+ O86)</f>
        <v>3</v>
      </c>
      <c r="Q86" s="17">
        <f t="shared" si="9"/>
        <v>216</v>
      </c>
      <c r="R86" s="21">
        <f>SUM(feb!I86 + mrt!M86 + apr!M86+ Q86)</f>
        <v>216</v>
      </c>
    </row>
    <row r="87" spans="1:18" x14ac:dyDescent="0.2">
      <c r="A87" s="13" t="s">
        <v>97</v>
      </c>
      <c r="B87" s="11"/>
      <c r="C87" s="11"/>
      <c r="D87" s="11"/>
      <c r="E87" s="61"/>
      <c r="F87" s="11">
        <v>82</v>
      </c>
      <c r="G87" s="11"/>
      <c r="H87" s="57"/>
      <c r="I87" s="11"/>
      <c r="J87" s="11">
        <v>137</v>
      </c>
      <c r="K87" s="11">
        <v>88</v>
      </c>
      <c r="L87" s="11">
        <v>87</v>
      </c>
      <c r="M87" s="11">
        <v>150</v>
      </c>
      <c r="N87" s="11"/>
      <c r="O87" s="9">
        <f t="shared" si="11"/>
        <v>3</v>
      </c>
      <c r="P87" s="10">
        <f>SUM(feb!G87 + mrt!K87 + apr!K87+ O87)</f>
        <v>14</v>
      </c>
      <c r="Q87" s="17">
        <f t="shared" si="9"/>
        <v>544</v>
      </c>
      <c r="R87" s="21">
        <f>SUM(feb!I87 + mrt!M87 + apr!M87+ Q87)</f>
        <v>2096</v>
      </c>
    </row>
    <row r="88" spans="1:18" x14ac:dyDescent="0.2">
      <c r="A88" s="13" t="s">
        <v>23</v>
      </c>
      <c r="B88" s="11">
        <v>137</v>
      </c>
      <c r="C88" s="11"/>
      <c r="D88" s="11">
        <v>80</v>
      </c>
      <c r="E88" s="61"/>
      <c r="F88" s="11"/>
      <c r="G88" s="11"/>
      <c r="H88" s="57"/>
      <c r="I88" s="11">
        <v>84</v>
      </c>
      <c r="J88" s="11"/>
      <c r="K88" s="11"/>
      <c r="L88" s="11"/>
      <c r="M88" s="11">
        <v>111</v>
      </c>
      <c r="N88" s="11">
        <v>75</v>
      </c>
      <c r="O88" s="9">
        <f t="shared" si="11"/>
        <v>4</v>
      </c>
      <c r="P88" s="10">
        <f>SUM(feb!G88 + mrt!K88 + apr!K88+ O88)</f>
        <v>16</v>
      </c>
      <c r="Q88" s="17">
        <f t="shared" si="9"/>
        <v>487</v>
      </c>
      <c r="R88" s="21">
        <f>SUM(feb!I88 + mrt!M88 + apr!M88+ Q88)</f>
        <v>1942</v>
      </c>
    </row>
    <row r="89" spans="1:18" x14ac:dyDescent="0.2">
      <c r="A89" s="13" t="s">
        <v>24</v>
      </c>
      <c r="B89" s="11"/>
      <c r="C89" s="11"/>
      <c r="D89" s="11">
        <v>80</v>
      </c>
      <c r="E89" s="61"/>
      <c r="F89" s="11">
        <v>82</v>
      </c>
      <c r="G89" s="11"/>
      <c r="H89" s="57"/>
      <c r="I89" s="11">
        <v>84</v>
      </c>
      <c r="J89" s="11"/>
      <c r="K89" s="11">
        <v>88</v>
      </c>
      <c r="L89" s="11"/>
      <c r="M89" s="11"/>
      <c r="N89" s="11"/>
      <c r="O89" s="9">
        <f t="shared" si="11"/>
        <v>4</v>
      </c>
      <c r="P89" s="10">
        <f>SUM(feb!G89 + mrt!K89 + apr!K89+ O89)</f>
        <v>11</v>
      </c>
      <c r="Q89" s="17">
        <f t="shared" si="9"/>
        <v>334</v>
      </c>
      <c r="R89" s="21">
        <f>SUM(feb!I89 + mrt!M89 + apr!M89+ Q89)</f>
        <v>942</v>
      </c>
    </row>
    <row r="90" spans="1:18" x14ac:dyDescent="0.2">
      <c r="A90" s="13" t="s">
        <v>142</v>
      </c>
      <c r="B90" s="11"/>
      <c r="C90" s="11"/>
      <c r="D90" s="11"/>
      <c r="E90" s="61"/>
      <c r="F90" s="11">
        <v>82</v>
      </c>
      <c r="G90" s="11">
        <v>83</v>
      </c>
      <c r="H90" s="57">
        <v>135</v>
      </c>
      <c r="I90" s="11">
        <v>84</v>
      </c>
      <c r="J90" s="11"/>
      <c r="K90" s="11">
        <v>88</v>
      </c>
      <c r="L90" s="11">
        <v>87</v>
      </c>
      <c r="M90" s="11">
        <v>150</v>
      </c>
      <c r="N90" s="11">
        <v>75</v>
      </c>
      <c r="O90" s="9">
        <f t="shared" ref="O90:O91" si="12">COUNT(B90,D90,F90,G90,I90,K90,L90,N90)</f>
        <v>6</v>
      </c>
      <c r="P90" s="10">
        <f>SUM(feb!G90 + mrt!K90 + apr!K90+ O90)</f>
        <v>12</v>
      </c>
      <c r="Q90" s="17">
        <f t="shared" ref="Q90:Q91" si="13">SUM(B90:N90)</f>
        <v>784</v>
      </c>
      <c r="R90" s="21">
        <f>SUM(feb!I90 + mrt!M90 + apr!M90+ Q90)</f>
        <v>1456</v>
      </c>
    </row>
    <row r="91" spans="1:18" x14ac:dyDescent="0.2">
      <c r="A91" s="13" t="s">
        <v>159</v>
      </c>
      <c r="B91" s="11"/>
      <c r="C91" s="11"/>
      <c r="D91" s="11"/>
      <c r="E91" s="61"/>
      <c r="F91" s="11"/>
      <c r="G91" s="11"/>
      <c r="H91" s="57"/>
      <c r="I91" s="11">
        <v>84</v>
      </c>
      <c r="J91" s="11"/>
      <c r="K91" s="11"/>
      <c r="L91" s="11"/>
      <c r="M91" s="11"/>
      <c r="N91" s="11">
        <v>75</v>
      </c>
      <c r="O91" s="9">
        <f t="shared" si="12"/>
        <v>2</v>
      </c>
      <c r="P91" s="10">
        <f>SUM(feb!G91 + mrt!K91 + apr!K91+ O91)</f>
        <v>3</v>
      </c>
      <c r="Q91" s="17">
        <f t="shared" si="13"/>
        <v>159</v>
      </c>
      <c r="R91" s="21">
        <f>SUM(feb!I91 + mrt!M91 + apr!M91+ Q91)</f>
        <v>221</v>
      </c>
    </row>
    <row r="92" spans="1:18" x14ac:dyDescent="0.2">
      <c r="A92" s="13" t="s">
        <v>70</v>
      </c>
      <c r="B92" s="11"/>
      <c r="C92" s="11"/>
      <c r="D92" s="11"/>
      <c r="E92" s="61"/>
      <c r="F92" s="11">
        <v>82</v>
      </c>
      <c r="G92" s="11"/>
      <c r="H92" s="57"/>
      <c r="I92" s="11"/>
      <c r="J92" s="11"/>
      <c r="K92" s="11"/>
      <c r="L92" s="11"/>
      <c r="M92" s="11"/>
      <c r="N92" s="11"/>
      <c r="O92" s="9">
        <f t="shared" si="11"/>
        <v>1</v>
      </c>
      <c r="P92" s="10">
        <f>SUM(feb!G92 + mrt!K92 + apr!K92+ O92)</f>
        <v>1</v>
      </c>
      <c r="Q92" s="17">
        <f t="shared" si="9"/>
        <v>82</v>
      </c>
      <c r="R92" s="21">
        <f>SUM(feb!I92 + mrt!M92 + apr!M92+ Q92)</f>
        <v>82</v>
      </c>
    </row>
    <row r="93" spans="1:18" x14ac:dyDescent="0.2">
      <c r="A93" s="13" t="s">
        <v>25</v>
      </c>
      <c r="B93" s="11">
        <v>137</v>
      </c>
      <c r="C93" s="11">
        <v>91</v>
      </c>
      <c r="D93" s="11"/>
      <c r="E93" s="61"/>
      <c r="F93" s="11">
        <v>82</v>
      </c>
      <c r="G93" s="11">
        <v>83</v>
      </c>
      <c r="H93" s="57">
        <v>135</v>
      </c>
      <c r="I93" s="11">
        <v>84</v>
      </c>
      <c r="J93" s="65">
        <v>150</v>
      </c>
      <c r="K93" s="11"/>
      <c r="L93" s="11"/>
      <c r="M93" s="11">
        <v>85</v>
      </c>
      <c r="N93" s="11">
        <v>140</v>
      </c>
      <c r="O93" s="9">
        <f t="shared" si="11"/>
        <v>5</v>
      </c>
      <c r="P93" s="10">
        <f>SUM(feb!G93 + mrt!K93 + apr!K93+ O93)</f>
        <v>14</v>
      </c>
      <c r="Q93" s="17">
        <f t="shared" si="9"/>
        <v>987</v>
      </c>
      <c r="R93" s="21">
        <f>SUM(feb!I93 + mrt!M93 + apr!M93+ Q93)</f>
        <v>2193</v>
      </c>
    </row>
    <row r="94" spans="1:18" x14ac:dyDescent="0.2">
      <c r="A94" s="13" t="s">
        <v>91</v>
      </c>
      <c r="B94" s="11">
        <v>85</v>
      </c>
      <c r="C94" s="11"/>
      <c r="D94" s="11"/>
      <c r="E94" s="61"/>
      <c r="F94" s="11">
        <v>82</v>
      </c>
      <c r="G94" s="11">
        <v>80</v>
      </c>
      <c r="H94" s="57">
        <v>107</v>
      </c>
      <c r="I94" s="11"/>
      <c r="J94" s="11">
        <v>137</v>
      </c>
      <c r="K94" s="11">
        <v>58</v>
      </c>
      <c r="L94" s="11"/>
      <c r="M94" s="11">
        <v>85</v>
      </c>
      <c r="N94" s="11">
        <v>39</v>
      </c>
      <c r="O94" s="9">
        <f t="shared" si="11"/>
        <v>5</v>
      </c>
      <c r="P94" s="10">
        <f>SUM(feb!G94 + mrt!K94 + apr!K94+ O94)</f>
        <v>10</v>
      </c>
      <c r="Q94" s="17">
        <f t="shared" si="9"/>
        <v>673</v>
      </c>
      <c r="R94" s="21">
        <f>SUM(feb!I94 + mrt!M94 + apr!M94+ Q94)</f>
        <v>1244</v>
      </c>
    </row>
    <row r="95" spans="1:18" x14ac:dyDescent="0.2">
      <c r="A95" s="13" t="s">
        <v>26</v>
      </c>
      <c r="B95" s="11"/>
      <c r="C95" s="11"/>
      <c r="D95" s="11"/>
      <c r="E95" s="61"/>
      <c r="F95" s="11">
        <v>82</v>
      </c>
      <c r="G95" s="11">
        <v>65</v>
      </c>
      <c r="H95" s="57">
        <v>72</v>
      </c>
      <c r="I95" s="11">
        <v>54</v>
      </c>
      <c r="J95" s="11"/>
      <c r="K95" s="11">
        <v>58</v>
      </c>
      <c r="L95" s="11"/>
      <c r="M95" s="11">
        <v>35</v>
      </c>
      <c r="N95" s="11"/>
      <c r="O95" s="9">
        <f t="shared" si="11"/>
        <v>4</v>
      </c>
      <c r="P95" s="10">
        <f>SUM(feb!G95 + mrt!K95 + apr!K95+ O95)</f>
        <v>14</v>
      </c>
      <c r="Q95" s="17">
        <f t="shared" ref="Q95:Q112" si="14">SUM(B95:N95)</f>
        <v>366</v>
      </c>
      <c r="R95" s="21">
        <f>SUM(feb!I95 + mrt!M95 + apr!M95+ Q95)</f>
        <v>1125</v>
      </c>
    </row>
    <row r="96" spans="1:18" x14ac:dyDescent="0.2">
      <c r="A96" s="13" t="s">
        <v>78</v>
      </c>
      <c r="B96" s="11"/>
      <c r="C96" s="11"/>
      <c r="D96" s="11"/>
      <c r="E96" s="61"/>
      <c r="F96" s="11"/>
      <c r="G96" s="11"/>
      <c r="H96" s="57"/>
      <c r="I96" s="11"/>
      <c r="J96" s="11"/>
      <c r="K96" s="11"/>
      <c r="L96" s="11"/>
      <c r="M96" s="11"/>
      <c r="N96" s="11"/>
      <c r="O96" s="9">
        <f t="shared" si="11"/>
        <v>0</v>
      </c>
      <c r="P96" s="10">
        <f>SUM(feb!G96 + mrt!K96 + apr!K96+ O96)</f>
        <v>0</v>
      </c>
      <c r="Q96" s="17">
        <f t="shared" si="14"/>
        <v>0</v>
      </c>
      <c r="R96" s="21">
        <f>SUM(feb!I96 + mrt!M96 + apr!M96+ Q96)</f>
        <v>0</v>
      </c>
    </row>
    <row r="97" spans="1:18" x14ac:dyDescent="0.2">
      <c r="A97" s="13" t="s">
        <v>32</v>
      </c>
      <c r="B97" s="11"/>
      <c r="C97" s="11"/>
      <c r="D97" s="11"/>
      <c r="E97" s="61"/>
      <c r="F97" s="11"/>
      <c r="G97" s="11"/>
      <c r="H97" s="57"/>
      <c r="I97" s="11"/>
      <c r="J97" s="11">
        <v>51</v>
      </c>
      <c r="K97" s="11">
        <v>58</v>
      </c>
      <c r="L97" s="11"/>
      <c r="M97" s="11">
        <v>125</v>
      </c>
      <c r="N97" s="11">
        <v>42</v>
      </c>
      <c r="O97" s="9">
        <f t="shared" si="11"/>
        <v>2</v>
      </c>
      <c r="P97" s="10">
        <f>SUM(feb!G97 + mrt!K97 + apr!K97+ O97)</f>
        <v>2</v>
      </c>
      <c r="Q97" s="17">
        <f t="shared" si="14"/>
        <v>276</v>
      </c>
      <c r="R97" s="21">
        <f>SUM(feb!I97 + mrt!M97 + apr!M97+ Q97)</f>
        <v>276</v>
      </c>
    </row>
    <row r="98" spans="1:18" x14ac:dyDescent="0.2">
      <c r="A98" s="13" t="s">
        <v>51</v>
      </c>
      <c r="B98" s="11">
        <v>137</v>
      </c>
      <c r="C98" s="11">
        <v>82</v>
      </c>
      <c r="D98" s="11">
        <v>80</v>
      </c>
      <c r="E98" s="61"/>
      <c r="F98" s="11">
        <v>82</v>
      </c>
      <c r="G98" s="11">
        <v>83</v>
      </c>
      <c r="H98" s="57">
        <v>135</v>
      </c>
      <c r="I98" s="11">
        <v>84</v>
      </c>
      <c r="J98" s="11">
        <v>137</v>
      </c>
      <c r="K98" s="11">
        <v>88</v>
      </c>
      <c r="L98" s="11">
        <v>87</v>
      </c>
      <c r="M98" s="11">
        <v>85</v>
      </c>
      <c r="N98" s="11">
        <v>64</v>
      </c>
      <c r="O98" s="9">
        <f t="shared" si="11"/>
        <v>8</v>
      </c>
      <c r="P98" s="10">
        <f>SUM(feb!G98 + mrt!K98 + apr!K98+ O98)</f>
        <v>19</v>
      </c>
      <c r="Q98" s="17">
        <f t="shared" si="14"/>
        <v>1144</v>
      </c>
      <c r="R98" s="21">
        <f>SUM(feb!I98 + mrt!M98 + apr!M98+ Q98)</f>
        <v>2822</v>
      </c>
    </row>
    <row r="99" spans="1:18" x14ac:dyDescent="0.2">
      <c r="A99" s="13" t="s">
        <v>72</v>
      </c>
      <c r="B99" s="11"/>
      <c r="C99" s="11"/>
      <c r="D99" s="11"/>
      <c r="E99" s="61"/>
      <c r="F99" s="11"/>
      <c r="G99" s="11"/>
      <c r="H99" s="57"/>
      <c r="I99" s="11"/>
      <c r="J99" s="11"/>
      <c r="K99" s="11"/>
      <c r="L99" s="11"/>
      <c r="M99" s="11"/>
      <c r="N99" s="11"/>
      <c r="O99" s="9">
        <f t="shared" si="11"/>
        <v>0</v>
      </c>
      <c r="P99" s="10">
        <f>SUM(feb!G99 + mrt!K99 + apr!K99+ O99)</f>
        <v>0</v>
      </c>
      <c r="Q99" s="17">
        <f t="shared" si="14"/>
        <v>0</v>
      </c>
      <c r="R99" s="21">
        <f>SUM(feb!I99 + mrt!M99 + apr!M99+ Q99)</f>
        <v>0</v>
      </c>
    </row>
    <row r="100" spans="1:18" x14ac:dyDescent="0.2">
      <c r="A100" s="13" t="s">
        <v>75</v>
      </c>
      <c r="B100" s="11"/>
      <c r="C100" s="11"/>
      <c r="D100" s="11"/>
      <c r="E100" s="61"/>
      <c r="F100" s="11"/>
      <c r="G100" s="11"/>
      <c r="H100" s="57"/>
      <c r="I100" s="11"/>
      <c r="J100" s="11"/>
      <c r="K100" s="11"/>
      <c r="L100" s="11"/>
      <c r="M100" s="11"/>
      <c r="N100" s="11"/>
      <c r="O100" s="9">
        <f t="shared" si="11"/>
        <v>0</v>
      </c>
      <c r="P100" s="10">
        <f>SUM(feb!G100 + mrt!K100 + apr!K100+ O100)</f>
        <v>1</v>
      </c>
      <c r="Q100" s="17">
        <f t="shared" si="14"/>
        <v>0</v>
      </c>
      <c r="R100" s="21">
        <f>SUM(feb!I100 + mrt!M100 + apr!M100+ Q100)</f>
        <v>53</v>
      </c>
    </row>
    <row r="101" spans="1:18" x14ac:dyDescent="0.2">
      <c r="A101" s="13" t="s">
        <v>55</v>
      </c>
      <c r="B101" s="11"/>
      <c r="C101" s="11"/>
      <c r="D101" s="11"/>
      <c r="E101" s="61"/>
      <c r="F101" s="11"/>
      <c r="G101" s="11"/>
      <c r="H101" s="57"/>
      <c r="I101" s="11"/>
      <c r="J101" s="11"/>
      <c r="K101" s="11"/>
      <c r="L101" s="11"/>
      <c r="M101" s="11"/>
      <c r="N101" s="11"/>
      <c r="O101" s="9">
        <f t="shared" si="11"/>
        <v>0</v>
      </c>
      <c r="P101" s="10">
        <f>SUM(feb!G101 + mrt!K101 + apr!K101+ O101)</f>
        <v>0</v>
      </c>
      <c r="Q101" s="17">
        <f t="shared" si="14"/>
        <v>0</v>
      </c>
      <c r="R101" s="21">
        <f>SUM(feb!I101 + mrt!M101 + apr!M101+ Q101)</f>
        <v>0</v>
      </c>
    </row>
    <row r="102" spans="1:18" x14ac:dyDescent="0.2">
      <c r="A102" s="13" t="s">
        <v>115</v>
      </c>
      <c r="B102" s="11"/>
      <c r="C102" s="11"/>
      <c r="D102" s="11"/>
      <c r="E102" s="61"/>
      <c r="F102" s="11"/>
      <c r="G102" s="11"/>
      <c r="H102" s="57"/>
      <c r="I102" s="11"/>
      <c r="J102" s="11"/>
      <c r="K102" s="11"/>
      <c r="L102" s="11"/>
      <c r="M102" s="11"/>
      <c r="N102" s="11"/>
      <c r="O102" s="9">
        <f t="shared" si="11"/>
        <v>0</v>
      </c>
      <c r="P102" s="10">
        <f>SUM(feb!G102 + mrt!K102 + apr!K102+ O102)</f>
        <v>0</v>
      </c>
      <c r="Q102" s="17">
        <f t="shared" si="14"/>
        <v>0</v>
      </c>
      <c r="R102" s="21">
        <f>SUM(feb!I102 + mrt!M102 + apr!M102+ Q102)</f>
        <v>107</v>
      </c>
    </row>
    <row r="103" spans="1:18" x14ac:dyDescent="0.2">
      <c r="A103" s="13" t="s">
        <v>116</v>
      </c>
      <c r="B103" s="11"/>
      <c r="C103" s="11"/>
      <c r="D103" s="11"/>
      <c r="E103" s="61"/>
      <c r="F103" s="11"/>
      <c r="G103" s="11"/>
      <c r="H103" s="57"/>
      <c r="I103" s="11"/>
      <c r="J103" s="11"/>
      <c r="K103" s="11"/>
      <c r="L103" s="11"/>
      <c r="M103" s="11"/>
      <c r="N103" s="11"/>
      <c r="O103" s="9">
        <f t="shared" si="11"/>
        <v>0</v>
      </c>
      <c r="P103" s="10">
        <f>SUM(feb!G103 + mrt!K103 + apr!K103+ O103)</f>
        <v>0</v>
      </c>
      <c r="Q103" s="17">
        <f t="shared" si="14"/>
        <v>0</v>
      </c>
      <c r="R103" s="21">
        <f>SUM(feb!I103 + mrt!M103 + apr!M103+ Q103)</f>
        <v>0</v>
      </c>
    </row>
    <row r="104" spans="1:18" x14ac:dyDescent="0.2">
      <c r="A104" s="13" t="s">
        <v>99</v>
      </c>
      <c r="B104" s="11"/>
      <c r="C104" s="11"/>
      <c r="D104" s="11"/>
      <c r="E104" s="61"/>
      <c r="F104" s="11"/>
      <c r="G104" s="11"/>
      <c r="H104" s="57"/>
      <c r="I104" s="11"/>
      <c r="J104" s="11"/>
      <c r="K104" s="11"/>
      <c r="L104" s="11"/>
      <c r="M104" s="11"/>
      <c r="N104" s="11"/>
      <c r="O104" s="9">
        <f t="shared" si="11"/>
        <v>0</v>
      </c>
      <c r="P104" s="10">
        <f>SUM(feb!G104 + mrt!K104 + apr!K104+ O104)</f>
        <v>5</v>
      </c>
      <c r="Q104" s="17">
        <f t="shared" si="14"/>
        <v>0</v>
      </c>
      <c r="R104" s="21">
        <f>SUM(feb!I104 + mrt!M104 + apr!M104+ Q104)</f>
        <v>616</v>
      </c>
    </row>
    <row r="105" spans="1:18" x14ac:dyDescent="0.2">
      <c r="A105" s="13" t="s">
        <v>89</v>
      </c>
      <c r="B105" s="11"/>
      <c r="C105" s="11"/>
      <c r="D105" s="11"/>
      <c r="E105" s="61"/>
      <c r="F105" s="11"/>
      <c r="G105" s="11"/>
      <c r="H105" s="57"/>
      <c r="I105" s="11"/>
      <c r="J105" s="11"/>
      <c r="K105" s="11"/>
      <c r="L105" s="11"/>
      <c r="M105" s="11"/>
      <c r="N105" s="11"/>
      <c r="O105" s="9">
        <f t="shared" si="11"/>
        <v>0</v>
      </c>
      <c r="P105" s="10">
        <f>SUM(feb!G105 + mrt!K105 + apr!K105+ O105)</f>
        <v>0</v>
      </c>
      <c r="Q105" s="17">
        <f t="shared" si="14"/>
        <v>0</v>
      </c>
      <c r="R105" s="21">
        <f>SUM(feb!I105 + mrt!M105 + apr!M105+ Q105)</f>
        <v>0</v>
      </c>
    </row>
    <row r="106" spans="1:18" x14ac:dyDescent="0.2">
      <c r="A106" s="13" t="s">
        <v>93</v>
      </c>
      <c r="B106" s="11">
        <v>85</v>
      </c>
      <c r="C106" s="11"/>
      <c r="D106" s="11"/>
      <c r="E106" s="61"/>
      <c r="F106" s="11"/>
      <c r="G106" s="11"/>
      <c r="H106" s="57"/>
      <c r="I106" s="11">
        <v>54</v>
      </c>
      <c r="J106" s="11"/>
      <c r="K106" s="11"/>
      <c r="L106" s="11"/>
      <c r="M106" s="11">
        <v>125</v>
      </c>
      <c r="N106" s="11">
        <v>140</v>
      </c>
      <c r="O106" s="9">
        <f t="shared" si="11"/>
        <v>3</v>
      </c>
      <c r="P106" s="10">
        <f>SUM(feb!G106 + mrt!K106 + apr!K106+ O106)</f>
        <v>4</v>
      </c>
      <c r="Q106" s="17">
        <f t="shared" si="14"/>
        <v>404</v>
      </c>
      <c r="R106" s="21">
        <f>SUM(feb!I106 + mrt!M106 + apr!M106+ Q106)</f>
        <v>464</v>
      </c>
    </row>
    <row r="107" spans="1:18" x14ac:dyDescent="0.2">
      <c r="A107" s="24" t="s">
        <v>158</v>
      </c>
      <c r="B107" s="11"/>
      <c r="C107" s="11"/>
      <c r="D107" s="11"/>
      <c r="E107" s="61"/>
      <c r="F107" s="11"/>
      <c r="G107" s="11"/>
      <c r="H107" s="57"/>
      <c r="I107" s="11"/>
      <c r="J107" s="11"/>
      <c r="K107" s="11"/>
      <c r="L107" s="11"/>
      <c r="M107" s="11"/>
      <c r="N107" s="11"/>
      <c r="O107" s="9">
        <f t="shared" ref="O107" si="15">COUNT(B107,D107,F107,G107,I107,K107,L107,N107)</f>
        <v>0</v>
      </c>
      <c r="P107" s="10">
        <f>SUM(feb!G107 + mrt!K107 + apr!K107+ O107)</f>
        <v>1</v>
      </c>
      <c r="Q107" s="17">
        <f t="shared" ref="Q107" si="16">SUM(B107:N107)</f>
        <v>0</v>
      </c>
      <c r="R107" s="21">
        <f>SUM(feb!I107 + mrt!M107 + apr!M107+ Q107)</f>
        <v>62</v>
      </c>
    </row>
    <row r="108" spans="1:18" x14ac:dyDescent="0.2">
      <c r="A108" s="24" t="s">
        <v>117</v>
      </c>
      <c r="B108" s="11"/>
      <c r="C108" s="11"/>
      <c r="D108" s="11"/>
      <c r="E108" s="61"/>
      <c r="F108" s="11">
        <v>55</v>
      </c>
      <c r="G108" s="11"/>
      <c r="H108" s="57"/>
      <c r="I108" s="11">
        <v>54</v>
      </c>
      <c r="J108" s="11"/>
      <c r="K108" s="11">
        <v>58</v>
      </c>
      <c r="L108" s="11"/>
      <c r="M108" s="11"/>
      <c r="N108" s="11">
        <v>56</v>
      </c>
      <c r="O108" s="9">
        <f t="shared" si="11"/>
        <v>4</v>
      </c>
      <c r="P108" s="10">
        <f>SUM(feb!G108 + mrt!K108 + apr!K108+ O108)</f>
        <v>5</v>
      </c>
      <c r="Q108" s="17">
        <f t="shared" si="14"/>
        <v>223</v>
      </c>
      <c r="R108" s="21">
        <f>SUM(feb!I108 + mrt!M108 + apr!M108+ Q108)</f>
        <v>400</v>
      </c>
    </row>
    <row r="109" spans="1:18" x14ac:dyDescent="0.2">
      <c r="A109" s="24" t="s">
        <v>122</v>
      </c>
      <c r="B109" s="11">
        <v>85</v>
      </c>
      <c r="C109" s="11">
        <v>91</v>
      </c>
      <c r="D109" s="11"/>
      <c r="E109" s="61"/>
      <c r="F109" s="11">
        <v>82</v>
      </c>
      <c r="G109" s="11">
        <v>80</v>
      </c>
      <c r="H109" s="57">
        <v>107</v>
      </c>
      <c r="I109" s="11">
        <v>54</v>
      </c>
      <c r="J109" s="11">
        <v>137</v>
      </c>
      <c r="K109" s="11"/>
      <c r="L109" s="11"/>
      <c r="M109" s="11">
        <v>85</v>
      </c>
      <c r="N109" s="11">
        <v>39</v>
      </c>
      <c r="O109" s="9">
        <f t="shared" si="11"/>
        <v>5</v>
      </c>
      <c r="P109" s="10">
        <f>SUM(feb!G109 + mrt!K109 + apr!K109+ O109)</f>
        <v>12</v>
      </c>
      <c r="Q109" s="17">
        <f t="shared" si="14"/>
        <v>760</v>
      </c>
      <c r="R109" s="21">
        <f>SUM(feb!I109 + mrt!M109 + apr!M109+ Q109)</f>
        <v>1878</v>
      </c>
    </row>
    <row r="110" spans="1:18" x14ac:dyDescent="0.2">
      <c r="A110" s="24" t="s">
        <v>118</v>
      </c>
      <c r="B110" s="11">
        <v>137</v>
      </c>
      <c r="C110" s="11"/>
      <c r="D110" s="11">
        <v>80</v>
      </c>
      <c r="E110" s="61"/>
      <c r="F110" s="11"/>
      <c r="G110" s="11">
        <v>83</v>
      </c>
      <c r="H110" s="57">
        <v>135</v>
      </c>
      <c r="I110" s="11">
        <v>84</v>
      </c>
      <c r="J110" s="11">
        <v>137</v>
      </c>
      <c r="K110" s="11">
        <v>88</v>
      </c>
      <c r="L110" s="11"/>
      <c r="M110" s="11">
        <v>150</v>
      </c>
      <c r="N110" s="11"/>
      <c r="O110" s="9">
        <f t="shared" si="11"/>
        <v>5</v>
      </c>
      <c r="P110" s="10">
        <f>SUM(feb!G110 + mrt!K110 + apr!K110+ O110)</f>
        <v>7</v>
      </c>
      <c r="Q110" s="17">
        <f t="shared" si="14"/>
        <v>894</v>
      </c>
      <c r="R110" s="21">
        <f>SUM(feb!I110 + mrt!M110 + apr!M110+ Q110)</f>
        <v>1592</v>
      </c>
    </row>
    <row r="111" spans="1:18" x14ac:dyDescent="0.2">
      <c r="A111" s="24" t="s">
        <v>90</v>
      </c>
      <c r="B111" s="11">
        <v>60</v>
      </c>
      <c r="C111" s="11">
        <v>55</v>
      </c>
      <c r="D111" s="11">
        <v>55</v>
      </c>
      <c r="E111" s="61"/>
      <c r="F111" s="11">
        <v>82</v>
      </c>
      <c r="G111" s="11">
        <v>65</v>
      </c>
      <c r="H111" s="57">
        <v>72</v>
      </c>
      <c r="I111" s="11"/>
      <c r="J111" s="11"/>
      <c r="K111" s="11">
        <v>58</v>
      </c>
      <c r="L111" s="11">
        <v>52</v>
      </c>
      <c r="M111" s="11">
        <v>65</v>
      </c>
      <c r="N111" s="11">
        <v>35</v>
      </c>
      <c r="O111" s="9">
        <f t="shared" si="11"/>
        <v>7</v>
      </c>
      <c r="P111" s="10">
        <f>SUM(feb!G111 + mrt!K111 + apr!K111+ O111)</f>
        <v>16</v>
      </c>
      <c r="Q111" s="17">
        <f t="shared" si="14"/>
        <v>599</v>
      </c>
      <c r="R111" s="21">
        <f>SUM(feb!I111 + mrt!M111 + apr!M111+ Q111)</f>
        <v>1186</v>
      </c>
    </row>
    <row r="112" spans="1:18" ht="13.5" thickBot="1" x14ac:dyDescent="0.25">
      <c r="A112" s="14" t="s">
        <v>27</v>
      </c>
      <c r="B112" s="28">
        <v>69</v>
      </c>
      <c r="C112" s="28"/>
      <c r="D112" s="28"/>
      <c r="E112" s="62"/>
      <c r="F112" s="28"/>
      <c r="G112" s="28"/>
      <c r="H112" s="58"/>
      <c r="I112" s="28">
        <v>68</v>
      </c>
      <c r="J112" s="28">
        <v>137</v>
      </c>
      <c r="K112" s="28">
        <v>58</v>
      </c>
      <c r="L112" s="28"/>
      <c r="M112" s="28">
        <v>76</v>
      </c>
      <c r="N112" s="28">
        <v>35</v>
      </c>
      <c r="O112" s="52">
        <f t="shared" si="11"/>
        <v>4</v>
      </c>
      <c r="P112" s="25">
        <f>SUM(feb!G112 + mrt!K112 + apr!K112+ O112)</f>
        <v>9</v>
      </c>
      <c r="Q112" s="26">
        <f t="shared" si="14"/>
        <v>443</v>
      </c>
      <c r="R112" s="27">
        <f>SUM(feb!I112 + mrt!M112 + apr!M112+ Q112)</f>
        <v>1114</v>
      </c>
    </row>
  </sheetData>
  <mergeCells count="4">
    <mergeCell ref="Q2:Q3"/>
    <mergeCell ref="R2:R3"/>
    <mergeCell ref="O2:O3"/>
    <mergeCell ref="P2:P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130" zoomScaleNormal="130" workbookViewId="0">
      <pane ySplit="3" topLeftCell="A7" activePane="bottomLeft" state="frozen"/>
      <selection pane="bottomLeft" activeCell="E29" sqref="E29"/>
    </sheetView>
  </sheetViews>
  <sheetFormatPr defaultColWidth="9.140625" defaultRowHeight="12.75" x14ac:dyDescent="0.2"/>
  <cols>
    <col min="1" max="1" width="16.85546875" style="6" customWidth="1"/>
    <col min="2" max="2" width="3.7109375" style="6" customWidth="1"/>
    <col min="3" max="4" width="3.85546875" style="6" customWidth="1"/>
    <col min="5" max="5" width="4.140625" style="6" customWidth="1"/>
    <col min="6" max="6" width="3.7109375" style="6" customWidth="1"/>
    <col min="7" max="8" width="4.28515625" style="6" customWidth="1"/>
    <col min="9" max="9" width="3.85546875" style="6" customWidth="1"/>
    <col min="10" max="13" width="5.7109375" style="6" customWidth="1"/>
    <col min="14" max="16384" width="9.140625" style="6"/>
  </cols>
  <sheetData>
    <row r="1" spans="1:13" ht="27.75" customHeight="1" thickBot="1" x14ac:dyDescent="0.3">
      <c r="A1" s="40" t="s">
        <v>132</v>
      </c>
      <c r="M1" s="41" t="s">
        <v>33</v>
      </c>
    </row>
    <row r="2" spans="1:13" s="8" customFormat="1" ht="57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</v>
      </c>
      <c r="I2" s="18" t="s">
        <v>2</v>
      </c>
      <c r="J2" s="104" t="s">
        <v>146</v>
      </c>
      <c r="K2" s="102" t="s">
        <v>36</v>
      </c>
      <c r="L2" s="96" t="s">
        <v>37</v>
      </c>
      <c r="M2" s="98" t="s">
        <v>38</v>
      </c>
    </row>
    <row r="3" spans="1:13" ht="18" customHeight="1" thickBot="1" x14ac:dyDescent="0.25">
      <c r="A3" s="20"/>
      <c r="B3" s="5">
        <v>6</v>
      </c>
      <c r="C3" s="5">
        <v>7</v>
      </c>
      <c r="D3" s="5">
        <v>13</v>
      </c>
      <c r="E3" s="5">
        <v>14</v>
      </c>
      <c r="F3" s="5">
        <v>20</v>
      </c>
      <c r="G3" s="5">
        <v>21</v>
      </c>
      <c r="H3" s="5">
        <v>27</v>
      </c>
      <c r="I3" s="5">
        <v>28</v>
      </c>
      <c r="J3" s="105"/>
      <c r="K3" s="103"/>
      <c r="L3" s="97"/>
      <c r="M3" s="99"/>
    </row>
    <row r="4" spans="1:13" x14ac:dyDescent="0.2">
      <c r="A4" s="13" t="s">
        <v>100</v>
      </c>
      <c r="B4" s="11"/>
      <c r="C4" s="11">
        <v>85</v>
      </c>
      <c r="D4" s="11">
        <v>130</v>
      </c>
      <c r="E4" s="11">
        <v>98</v>
      </c>
      <c r="F4" s="11">
        <v>146</v>
      </c>
      <c r="G4" s="11">
        <v>120</v>
      </c>
      <c r="H4" s="11"/>
      <c r="I4" s="11"/>
      <c r="J4" s="9">
        <f>COUNT(C4,E4,G4,I4)</f>
        <v>3</v>
      </c>
      <c r="K4" s="10">
        <f>SUM(feb!G4 + mrt!K4 + apr!K4+ mei!O4+ J4)</f>
        <v>9</v>
      </c>
      <c r="L4" s="17">
        <f t="shared" ref="L4:L36" si="0">SUM(B4:I4)</f>
        <v>579</v>
      </c>
      <c r="M4" s="21">
        <f>SUM(feb!I4 + mrt!M4 + apr!M4+ mei!Q4+ L4)</f>
        <v>1881</v>
      </c>
    </row>
    <row r="5" spans="1:13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9">
        <f>COUNT(C5,E5,G5,I5)</f>
        <v>0</v>
      </c>
      <c r="K5" s="10">
        <f>SUM(feb!G5 + mrt!K5 + apr!K5+ mei!O5+ J5)</f>
        <v>0</v>
      </c>
      <c r="L5" s="17">
        <f t="shared" si="0"/>
        <v>0</v>
      </c>
      <c r="M5" s="21">
        <f>SUM(feb!I5 + mrt!M5 + apr!M5+ mei!Q5+ L5)</f>
        <v>0</v>
      </c>
    </row>
    <row r="6" spans="1:13" x14ac:dyDescent="0.2">
      <c r="A6" s="13" t="s">
        <v>28</v>
      </c>
      <c r="B6" s="11"/>
      <c r="C6" s="11"/>
      <c r="D6" s="11"/>
      <c r="E6" s="11"/>
      <c r="F6" s="11"/>
      <c r="G6" s="11"/>
      <c r="H6" s="11"/>
      <c r="I6" s="11"/>
      <c r="J6" s="9">
        <f t="shared" ref="J6:J68" si="1">COUNT(C6,E6,G6,I6)</f>
        <v>0</v>
      </c>
      <c r="K6" s="10">
        <f>SUM(feb!G6 + mrt!K6 + apr!K6+ mei!O6+ J6)</f>
        <v>3</v>
      </c>
      <c r="L6" s="17">
        <f t="shared" si="0"/>
        <v>0</v>
      </c>
      <c r="M6" s="21">
        <f>SUM(feb!I6 + mrt!M6 + apr!M6+ mei!Q6+ L6)</f>
        <v>203</v>
      </c>
    </row>
    <row r="7" spans="1:13" x14ac:dyDescent="0.2">
      <c r="A7" s="13" t="s">
        <v>76</v>
      </c>
      <c r="B7" s="11"/>
      <c r="C7" s="11"/>
      <c r="D7" s="65">
        <v>232</v>
      </c>
      <c r="E7" s="11"/>
      <c r="F7" s="11"/>
      <c r="G7" s="11"/>
      <c r="H7" s="11"/>
      <c r="I7" s="11"/>
      <c r="J7" s="9">
        <v>1</v>
      </c>
      <c r="K7" s="10">
        <f>SUM(feb!G7 + mrt!K7 + apr!K7+ mei!O7+ J7)</f>
        <v>1</v>
      </c>
      <c r="L7" s="17">
        <f t="shared" si="0"/>
        <v>232</v>
      </c>
      <c r="M7" s="21">
        <f>SUM(feb!I7 + mrt!M7 + apr!M7+ mei!Q7+ L7)</f>
        <v>232</v>
      </c>
    </row>
    <row r="8" spans="1:13" x14ac:dyDescent="0.2">
      <c r="A8" s="13" t="s">
        <v>67</v>
      </c>
      <c r="B8" s="11"/>
      <c r="C8" s="11"/>
      <c r="D8" s="11"/>
      <c r="E8" s="11"/>
      <c r="F8" s="11">
        <v>62</v>
      </c>
      <c r="G8" s="11"/>
      <c r="H8" s="11"/>
      <c r="I8" s="11"/>
      <c r="J8" s="9">
        <f t="shared" si="1"/>
        <v>0</v>
      </c>
      <c r="K8" s="10">
        <f>SUM(feb!G8 + mrt!K8 + apr!K8+ mei!O8+ J8)</f>
        <v>3</v>
      </c>
      <c r="L8" s="17">
        <f t="shared" si="0"/>
        <v>62</v>
      </c>
      <c r="M8" s="21">
        <f>SUM(feb!I8 + mrt!M8 + apr!M8+ mei!Q8+ L8)</f>
        <v>312</v>
      </c>
    </row>
    <row r="9" spans="1:13" x14ac:dyDescent="0.2">
      <c r="A9" s="13" t="s">
        <v>73</v>
      </c>
      <c r="B9" s="11"/>
      <c r="C9" s="11"/>
      <c r="D9" s="11"/>
      <c r="E9" s="11"/>
      <c r="F9" s="11"/>
      <c r="G9" s="11"/>
      <c r="H9" s="11"/>
      <c r="I9" s="11">
        <v>58</v>
      </c>
      <c r="J9" s="9">
        <f t="shared" si="1"/>
        <v>1</v>
      </c>
      <c r="K9" s="10">
        <f>SUM(feb!G9 + mrt!K9 + apr!K9+ mei!O9+ J9)</f>
        <v>6</v>
      </c>
      <c r="L9" s="17">
        <f t="shared" si="0"/>
        <v>58</v>
      </c>
      <c r="M9" s="21">
        <f>SUM(feb!I9 + mrt!M9 + apr!M9+ mei!Q9+ L9)</f>
        <v>338</v>
      </c>
    </row>
    <row r="10" spans="1:13" x14ac:dyDescent="0.2">
      <c r="A10" s="13" t="s">
        <v>5</v>
      </c>
      <c r="B10" s="11">
        <v>86</v>
      </c>
      <c r="C10" s="11"/>
      <c r="D10" s="11"/>
      <c r="E10" s="11"/>
      <c r="F10" s="11">
        <v>99</v>
      </c>
      <c r="G10" s="11">
        <v>78</v>
      </c>
      <c r="H10" s="11"/>
      <c r="I10" s="11">
        <v>72</v>
      </c>
      <c r="J10" s="9">
        <f t="shared" si="1"/>
        <v>2</v>
      </c>
      <c r="K10" s="10">
        <f>SUM(feb!G10 + mrt!K10 + apr!K10+ mei!O10+ J10)</f>
        <v>12</v>
      </c>
      <c r="L10" s="17">
        <f t="shared" si="0"/>
        <v>335</v>
      </c>
      <c r="M10" s="21">
        <f>SUM(feb!I10 + mrt!M10 + apr!M10+ mei!Q10+ L10)</f>
        <v>1336</v>
      </c>
    </row>
    <row r="11" spans="1:13" x14ac:dyDescent="0.2">
      <c r="A11" s="13" t="s">
        <v>71</v>
      </c>
      <c r="B11" s="11"/>
      <c r="C11" s="11">
        <v>85</v>
      </c>
      <c r="D11" s="11"/>
      <c r="E11" s="11">
        <v>84</v>
      </c>
      <c r="F11" s="11"/>
      <c r="G11" s="11">
        <v>78</v>
      </c>
      <c r="H11" s="11">
        <v>116</v>
      </c>
      <c r="I11" s="11">
        <v>87</v>
      </c>
      <c r="J11" s="9">
        <f t="shared" si="1"/>
        <v>4</v>
      </c>
      <c r="K11" s="10">
        <f>SUM(feb!G11 + mrt!K11 + apr!K11+ mei!O11+ J11)</f>
        <v>17</v>
      </c>
      <c r="L11" s="17">
        <f t="shared" si="0"/>
        <v>450</v>
      </c>
      <c r="M11" s="21">
        <f>SUM(feb!I11 + mrt!M11 + apr!M11+ mei!Q11+ L11)</f>
        <v>2403</v>
      </c>
    </row>
    <row r="12" spans="1:13" x14ac:dyDescent="0.2">
      <c r="A12" s="13" t="s">
        <v>53</v>
      </c>
      <c r="B12" s="11"/>
      <c r="C12" s="11"/>
      <c r="D12" s="11">
        <v>130</v>
      </c>
      <c r="E12" s="11">
        <v>60</v>
      </c>
      <c r="F12" s="11">
        <v>146</v>
      </c>
      <c r="G12" s="11">
        <v>60</v>
      </c>
      <c r="H12" s="11"/>
      <c r="I12" s="11">
        <v>72</v>
      </c>
      <c r="J12" s="9">
        <f t="shared" si="1"/>
        <v>3</v>
      </c>
      <c r="K12" s="10">
        <f>SUM(feb!G12 + mrt!K12 + apr!K12+ mei!O12+ J12)</f>
        <v>19</v>
      </c>
      <c r="L12" s="17">
        <f t="shared" si="0"/>
        <v>468</v>
      </c>
      <c r="M12" s="21">
        <f>SUM(feb!I12 + mrt!M12 + apr!M12+ mei!Q12+ L12)</f>
        <v>2231</v>
      </c>
    </row>
    <row r="13" spans="1:13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9">
        <f t="shared" si="1"/>
        <v>0</v>
      </c>
      <c r="K13" s="10">
        <f>SUM(feb!G13 + mrt!K13 + apr!K13+ mei!O13+ J13)</f>
        <v>0</v>
      </c>
      <c r="L13" s="17">
        <f t="shared" si="0"/>
        <v>0</v>
      </c>
      <c r="M13" s="21">
        <f>SUM(feb!I13 + mrt!M13 + apr!M13+ mei!Q13+ L13)</f>
        <v>0</v>
      </c>
    </row>
    <row r="14" spans="1:13" x14ac:dyDescent="0.2">
      <c r="A14" s="13" t="s">
        <v>6</v>
      </c>
      <c r="B14" s="11"/>
      <c r="C14" s="11"/>
      <c r="D14" s="11"/>
      <c r="E14" s="11"/>
      <c r="F14" s="11"/>
      <c r="G14" s="11"/>
      <c r="H14" s="11"/>
      <c r="I14" s="11"/>
      <c r="J14" s="9">
        <f t="shared" si="1"/>
        <v>0</v>
      </c>
      <c r="K14" s="10">
        <f>SUM(feb!G14 + mrt!K14 + apr!K14+ mei!O14+ J14)</f>
        <v>12</v>
      </c>
      <c r="L14" s="17">
        <f t="shared" si="0"/>
        <v>0</v>
      </c>
      <c r="M14" s="21">
        <f>SUM(feb!I14 + mrt!M14 + apr!M14+ mei!Q14+ L14)</f>
        <v>766</v>
      </c>
    </row>
    <row r="15" spans="1:13" x14ac:dyDescent="0.2">
      <c r="A15" s="13" t="s">
        <v>58</v>
      </c>
      <c r="B15" s="11"/>
      <c r="C15" s="11"/>
      <c r="D15" s="11">
        <v>130</v>
      </c>
      <c r="E15" s="11">
        <v>98</v>
      </c>
      <c r="F15" s="11">
        <v>146</v>
      </c>
      <c r="G15" s="11">
        <v>120</v>
      </c>
      <c r="H15" s="11">
        <v>116</v>
      </c>
      <c r="I15" s="11">
        <v>72</v>
      </c>
      <c r="J15" s="9">
        <f t="shared" si="1"/>
        <v>3</v>
      </c>
      <c r="K15" s="10">
        <f>SUM(feb!G15 + mrt!K15 + apr!K15+ mei!O15+ J15)</f>
        <v>10</v>
      </c>
      <c r="L15" s="17">
        <f t="shared" si="0"/>
        <v>682</v>
      </c>
      <c r="M15" s="21">
        <f>SUM(feb!I15 + mrt!M15 + apr!M15+ mei!Q15+ L15)</f>
        <v>2118</v>
      </c>
    </row>
    <row r="16" spans="1:13" x14ac:dyDescent="0.2">
      <c r="A16" s="13" t="s">
        <v>54</v>
      </c>
      <c r="B16" s="11"/>
      <c r="C16" s="11">
        <v>85</v>
      </c>
      <c r="D16" s="11"/>
      <c r="E16" s="11"/>
      <c r="F16" s="11"/>
      <c r="G16" s="11">
        <v>97</v>
      </c>
      <c r="H16" s="11"/>
      <c r="I16" s="11"/>
      <c r="J16" s="9">
        <f t="shared" si="1"/>
        <v>2</v>
      </c>
      <c r="K16" s="10">
        <f>SUM(feb!G16 + mrt!K16 + apr!K16+ mei!O16+ J16)</f>
        <v>15</v>
      </c>
      <c r="L16" s="17">
        <f t="shared" si="0"/>
        <v>182</v>
      </c>
      <c r="M16" s="21">
        <f>SUM(feb!I16 + mrt!M16 + apr!M16+ mei!Q16+ L16)</f>
        <v>1167</v>
      </c>
    </row>
    <row r="17" spans="1:13" x14ac:dyDescent="0.2">
      <c r="A17" s="13" t="s">
        <v>63</v>
      </c>
      <c r="B17" s="11"/>
      <c r="C17" s="11">
        <v>85</v>
      </c>
      <c r="D17" s="11">
        <v>134</v>
      </c>
      <c r="E17" s="11">
        <v>98</v>
      </c>
      <c r="F17" s="11">
        <v>146</v>
      </c>
      <c r="G17" s="11">
        <v>75</v>
      </c>
      <c r="H17" s="11"/>
      <c r="I17" s="11"/>
      <c r="J17" s="9">
        <f t="shared" si="1"/>
        <v>3</v>
      </c>
      <c r="K17" s="10">
        <f>SUM(feb!G17 + mrt!K17 + apr!K17+ mei!O17+ J17)</f>
        <v>14</v>
      </c>
      <c r="L17" s="17">
        <f t="shared" si="0"/>
        <v>538</v>
      </c>
      <c r="M17" s="21">
        <f>SUM(feb!I17 + mrt!M17 + apr!M17+ mei!Q17+ L17)</f>
        <v>1948</v>
      </c>
    </row>
    <row r="18" spans="1:13" x14ac:dyDescent="0.2">
      <c r="A18" s="13" t="s">
        <v>126</v>
      </c>
      <c r="B18" s="11"/>
      <c r="C18" s="11"/>
      <c r="D18" s="11"/>
      <c r="E18" s="11"/>
      <c r="F18" s="11"/>
      <c r="G18" s="11"/>
      <c r="H18" s="11">
        <v>118</v>
      </c>
      <c r="I18" s="11"/>
      <c r="J18" s="9">
        <f t="shared" ref="J18:J21" si="2">COUNT(C18,E18,G18,I18)</f>
        <v>0</v>
      </c>
      <c r="K18" s="10">
        <f>SUM(feb!G18 + mrt!K18 + apr!K18+ mei!O18+ J18)</f>
        <v>0</v>
      </c>
      <c r="L18" s="17">
        <f t="shared" ref="L18:L21" si="3">SUM(B18:I18)</f>
        <v>118</v>
      </c>
      <c r="M18" s="21">
        <f>SUM(feb!I18 + mrt!M18 + apr!M18+ mei!Q18+ L18)</f>
        <v>118</v>
      </c>
    </row>
    <row r="19" spans="1:13" x14ac:dyDescent="0.2">
      <c r="A19" s="13" t="s">
        <v>157</v>
      </c>
      <c r="B19" s="11">
        <v>121</v>
      </c>
      <c r="C19" s="11">
        <v>54</v>
      </c>
      <c r="D19" s="11"/>
      <c r="E19" s="11">
        <v>75</v>
      </c>
      <c r="F19" s="11">
        <v>99</v>
      </c>
      <c r="G19" s="11">
        <v>78</v>
      </c>
      <c r="H19" s="11">
        <v>118</v>
      </c>
      <c r="I19" s="11">
        <v>72</v>
      </c>
      <c r="J19" s="9">
        <f t="shared" si="2"/>
        <v>4</v>
      </c>
      <c r="K19" s="10">
        <f>SUM(feb!G19 + mrt!K19 + apr!K19+ mei!O19+ J19)</f>
        <v>13</v>
      </c>
      <c r="L19" s="17">
        <f t="shared" si="3"/>
        <v>617</v>
      </c>
      <c r="M19" s="21">
        <f>SUM(feb!I19 + mrt!M19 + apr!M19+ mei!Q19+ L19)</f>
        <v>1610</v>
      </c>
    </row>
    <row r="20" spans="1:13" x14ac:dyDescent="0.2">
      <c r="A20" s="13" t="s">
        <v>79</v>
      </c>
      <c r="B20" s="11"/>
      <c r="C20" s="11">
        <v>49</v>
      </c>
      <c r="D20" s="11">
        <v>58</v>
      </c>
      <c r="E20" s="11"/>
      <c r="F20" s="11"/>
      <c r="G20" s="11"/>
      <c r="H20" s="11"/>
      <c r="I20" s="11">
        <v>54</v>
      </c>
      <c r="J20" s="9">
        <f t="shared" si="2"/>
        <v>2</v>
      </c>
      <c r="K20" s="10">
        <f>SUM(feb!G20 + mrt!K20 + apr!K20+ mei!O20+ J20)</f>
        <v>8</v>
      </c>
      <c r="L20" s="17">
        <f t="shared" si="3"/>
        <v>161</v>
      </c>
      <c r="M20" s="21">
        <f>SUM(feb!I20 + mrt!M20 + apr!M20+ mei!Q20+ L20)</f>
        <v>696</v>
      </c>
    </row>
    <row r="21" spans="1:13" x14ac:dyDescent="0.2">
      <c r="A21" s="13" t="s">
        <v>128</v>
      </c>
      <c r="B21" s="11"/>
      <c r="C21" s="11"/>
      <c r="D21" s="11"/>
      <c r="E21" s="11"/>
      <c r="F21" s="11"/>
      <c r="G21" s="11"/>
      <c r="H21" s="11"/>
      <c r="I21" s="11"/>
      <c r="J21" s="9">
        <f t="shared" si="2"/>
        <v>0</v>
      </c>
      <c r="K21" s="10">
        <f>SUM(feb!G21 + mrt!K21 + apr!K21+ mei!O21+ J21)</f>
        <v>0</v>
      </c>
      <c r="L21" s="17">
        <f t="shared" si="3"/>
        <v>0</v>
      </c>
      <c r="M21" s="21">
        <f>SUM(feb!I21 + mrt!M21 + apr!M21+ mei!Q21+ L21)</f>
        <v>138</v>
      </c>
    </row>
    <row r="22" spans="1:13" x14ac:dyDescent="0.2">
      <c r="A22" s="13" t="s">
        <v>113</v>
      </c>
      <c r="B22" s="11">
        <v>82</v>
      </c>
      <c r="C22" s="11"/>
      <c r="D22" s="11">
        <v>58</v>
      </c>
      <c r="E22" s="11"/>
      <c r="F22" s="11"/>
      <c r="G22" s="11"/>
      <c r="H22" s="11">
        <v>56</v>
      </c>
      <c r="I22" s="11"/>
      <c r="J22" s="9">
        <f t="shared" si="1"/>
        <v>0</v>
      </c>
      <c r="K22" s="10">
        <f>SUM(feb!G22 + mrt!K22 + apr!K22+ mei!O22+ J22)</f>
        <v>1</v>
      </c>
      <c r="L22" s="17">
        <f t="shared" si="0"/>
        <v>196</v>
      </c>
      <c r="M22" s="21">
        <f>SUM(feb!I22 + mrt!M22 + apr!M22+ mei!Q22+ L22)</f>
        <v>293</v>
      </c>
    </row>
    <row r="23" spans="1:13" x14ac:dyDescent="0.2">
      <c r="A23" s="13" t="s">
        <v>7</v>
      </c>
      <c r="B23" s="11"/>
      <c r="C23" s="11"/>
      <c r="D23" s="11"/>
      <c r="E23" s="11"/>
      <c r="F23" s="11"/>
      <c r="G23" s="11"/>
      <c r="H23" s="11"/>
      <c r="I23" s="11"/>
      <c r="J23" s="9">
        <f t="shared" si="1"/>
        <v>0</v>
      </c>
      <c r="K23" s="10">
        <f>SUM(feb!G23 + mrt!K23 + apr!K23+ mei!O23+ J23)</f>
        <v>2</v>
      </c>
      <c r="L23" s="17">
        <f t="shared" si="0"/>
        <v>0</v>
      </c>
      <c r="M23" s="21">
        <f>SUM(feb!I23 + mrt!M23 + apr!M23+ mei!Q23+ L23)</f>
        <v>109</v>
      </c>
    </row>
    <row r="24" spans="1:13" x14ac:dyDescent="0.2">
      <c r="A24" s="13" t="s">
        <v>86</v>
      </c>
      <c r="B24" s="11"/>
      <c r="C24" s="11"/>
      <c r="D24" s="11"/>
      <c r="E24" s="11">
        <v>62</v>
      </c>
      <c r="F24" s="11"/>
      <c r="G24" s="11">
        <v>115</v>
      </c>
      <c r="H24" s="11"/>
      <c r="I24" s="11"/>
      <c r="J24" s="9">
        <f t="shared" si="1"/>
        <v>2</v>
      </c>
      <c r="K24" s="10">
        <f>SUM(feb!G24 + mrt!K24 + apr!K24+ mei!O24+ J24)</f>
        <v>6</v>
      </c>
      <c r="L24" s="17">
        <f t="shared" si="0"/>
        <v>177</v>
      </c>
      <c r="M24" s="21">
        <f>SUM(feb!I24 + mrt!M24 + apr!M24+ mei!Q24+ L24)</f>
        <v>640</v>
      </c>
    </row>
    <row r="25" spans="1:13" x14ac:dyDescent="0.2">
      <c r="A25" s="13" t="s">
        <v>98</v>
      </c>
      <c r="B25" s="11"/>
      <c r="C25" s="11">
        <v>85</v>
      </c>
      <c r="D25" s="11"/>
      <c r="E25" s="11">
        <v>84</v>
      </c>
      <c r="F25" s="11">
        <v>99</v>
      </c>
      <c r="G25" s="11">
        <v>97</v>
      </c>
      <c r="H25" s="11">
        <v>116</v>
      </c>
      <c r="I25" s="11">
        <v>87</v>
      </c>
      <c r="J25" s="9">
        <f t="shared" si="1"/>
        <v>4</v>
      </c>
      <c r="K25" s="10">
        <f>SUM(feb!G25 + mrt!K25 + apr!K25+ mei!O25+ J25)</f>
        <v>16</v>
      </c>
      <c r="L25" s="17">
        <f t="shared" si="0"/>
        <v>568</v>
      </c>
      <c r="M25" s="21">
        <f>SUM(feb!I25 + mrt!M25 + apr!M25+ mei!Q25+ L25)</f>
        <v>2542</v>
      </c>
    </row>
    <row r="26" spans="1:13" x14ac:dyDescent="0.2">
      <c r="A26" s="13" t="s">
        <v>8</v>
      </c>
      <c r="B26" s="11"/>
      <c r="C26" s="11">
        <v>85</v>
      </c>
      <c r="D26" s="11">
        <v>130</v>
      </c>
      <c r="E26" s="11">
        <v>98</v>
      </c>
      <c r="F26" s="11">
        <v>146</v>
      </c>
      <c r="G26" s="11">
        <v>120</v>
      </c>
      <c r="H26" s="11"/>
      <c r="I26" s="11"/>
      <c r="J26" s="9">
        <f t="shared" si="1"/>
        <v>3</v>
      </c>
      <c r="K26" s="10">
        <f>SUM(feb!G26 + mrt!K26 + apr!K26+ mei!O26+ J26)</f>
        <v>18</v>
      </c>
      <c r="L26" s="17">
        <f t="shared" si="0"/>
        <v>579</v>
      </c>
      <c r="M26" s="21">
        <f>SUM(feb!I26 + mrt!M26 + apr!M26+ mei!Q26+ L26)</f>
        <v>2774</v>
      </c>
    </row>
    <row r="27" spans="1:13" x14ac:dyDescent="0.2">
      <c r="A27" s="13" t="s">
        <v>103</v>
      </c>
      <c r="B27" s="11">
        <v>82</v>
      </c>
      <c r="C27" s="11"/>
      <c r="D27" s="11">
        <v>58</v>
      </c>
      <c r="E27" s="11"/>
      <c r="F27" s="11"/>
      <c r="G27" s="11"/>
      <c r="H27" s="11"/>
      <c r="I27" s="11"/>
      <c r="J27" s="9">
        <f t="shared" si="1"/>
        <v>0</v>
      </c>
      <c r="K27" s="10">
        <f>SUM(feb!G27 + mrt!K27 + apr!K27+ mei!O27+ J27)</f>
        <v>6</v>
      </c>
      <c r="L27" s="17">
        <f t="shared" si="0"/>
        <v>140</v>
      </c>
      <c r="M27" s="21">
        <f>SUM(feb!I27 + mrt!M27 + apr!M27+ mei!Q27+ L27)</f>
        <v>625</v>
      </c>
    </row>
    <row r="28" spans="1:13" x14ac:dyDescent="0.2">
      <c r="A28" s="13" t="s">
        <v>31</v>
      </c>
      <c r="B28" s="11"/>
      <c r="C28" s="11"/>
      <c r="D28" s="11"/>
      <c r="E28" s="11"/>
      <c r="F28" s="11"/>
      <c r="G28" s="11"/>
      <c r="H28" s="11"/>
      <c r="I28" s="11"/>
      <c r="J28" s="9">
        <f t="shared" si="1"/>
        <v>0</v>
      </c>
      <c r="K28" s="10">
        <f>SUM(feb!G28 + mrt!K28 + apr!K28+ mei!O28+ J28)</f>
        <v>2</v>
      </c>
      <c r="L28" s="17">
        <f t="shared" si="0"/>
        <v>0</v>
      </c>
      <c r="M28" s="21">
        <f>SUM(feb!I28 + mrt!M28 + apr!M28+ mei!Q28+ L28)</f>
        <v>154</v>
      </c>
    </row>
    <row r="29" spans="1:13" x14ac:dyDescent="0.2">
      <c r="A29" s="13" t="s">
        <v>119</v>
      </c>
      <c r="B29" s="11">
        <v>121</v>
      </c>
      <c r="C29" s="11">
        <v>54</v>
      </c>
      <c r="D29" s="11"/>
      <c r="E29" s="11"/>
      <c r="F29" s="11">
        <v>99</v>
      </c>
      <c r="G29" s="11">
        <v>78</v>
      </c>
      <c r="H29" s="11">
        <v>118</v>
      </c>
      <c r="I29" s="11">
        <v>72</v>
      </c>
      <c r="J29" s="9">
        <f t="shared" si="1"/>
        <v>3</v>
      </c>
      <c r="K29" s="10">
        <f>SUM(feb!G29 + mrt!K29 + apr!K29+ mei!O29+ J29)</f>
        <v>17</v>
      </c>
      <c r="L29" s="17">
        <f t="shared" si="0"/>
        <v>542</v>
      </c>
      <c r="M29" s="21">
        <f>SUM(feb!I29 + mrt!M29 + apr!M29+ mei!Q29+ L29)</f>
        <v>2228</v>
      </c>
    </row>
    <row r="30" spans="1:13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9">
        <f t="shared" si="1"/>
        <v>0</v>
      </c>
      <c r="K30" s="10">
        <f>SUM(feb!G30 + mrt!K30 + apr!K30+ mei!O30+ J30)</f>
        <v>0</v>
      </c>
      <c r="L30" s="17">
        <f t="shared" si="0"/>
        <v>0</v>
      </c>
      <c r="M30" s="21">
        <f>SUM(feb!I30 + mrt!M30 + apr!M30+ mei!Q30+ L30)</f>
        <v>64</v>
      </c>
    </row>
    <row r="31" spans="1:13" x14ac:dyDescent="0.2">
      <c r="A31" s="13" t="s">
        <v>80</v>
      </c>
      <c r="B31" s="11"/>
      <c r="C31" s="11">
        <v>85</v>
      </c>
      <c r="D31" s="11"/>
      <c r="E31" s="11"/>
      <c r="F31" s="11"/>
      <c r="G31" s="11"/>
      <c r="H31" s="11"/>
      <c r="I31" s="11">
        <v>87</v>
      </c>
      <c r="J31" s="9">
        <f t="shared" si="1"/>
        <v>2</v>
      </c>
      <c r="K31" s="10">
        <f>SUM(feb!G31 + mrt!K31 + apr!K31+ mei!O31+ J31)</f>
        <v>4</v>
      </c>
      <c r="L31" s="17">
        <f t="shared" si="0"/>
        <v>172</v>
      </c>
      <c r="M31" s="21">
        <f>SUM(feb!I31 + mrt!M31 + apr!M31+ mei!Q31+ L31)</f>
        <v>322</v>
      </c>
    </row>
    <row r="32" spans="1:13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9">
        <f t="shared" si="1"/>
        <v>0</v>
      </c>
      <c r="K32" s="10">
        <f>SUM(feb!G32 + mrt!K32 + apr!K32+ mei!O32+ J32)</f>
        <v>0</v>
      </c>
      <c r="L32" s="17">
        <f t="shared" si="0"/>
        <v>0</v>
      </c>
      <c r="M32" s="21">
        <f>SUM(feb!I32 + mrt!M32 + apr!M32+ mei!Q32+ L32)</f>
        <v>64</v>
      </c>
    </row>
    <row r="33" spans="1:13" x14ac:dyDescent="0.2">
      <c r="A33" s="13" t="s">
        <v>81</v>
      </c>
      <c r="B33" s="11">
        <v>121</v>
      </c>
      <c r="C33" s="11">
        <v>54</v>
      </c>
      <c r="D33" s="11"/>
      <c r="E33" s="11"/>
      <c r="F33" s="11">
        <v>62</v>
      </c>
      <c r="G33" s="11">
        <v>78</v>
      </c>
      <c r="H33" s="11"/>
      <c r="I33" s="11">
        <v>72</v>
      </c>
      <c r="J33" s="9">
        <f t="shared" si="1"/>
        <v>3</v>
      </c>
      <c r="K33" s="10">
        <f>SUM(feb!G33 + mrt!K33 + apr!K33+ mei!O33+ J33)</f>
        <v>13</v>
      </c>
      <c r="L33" s="17">
        <f t="shared" si="0"/>
        <v>387</v>
      </c>
      <c r="M33" s="21">
        <f>SUM(feb!I33 + mrt!M33 + apr!M33+ mei!Q33+ L33)</f>
        <v>1758</v>
      </c>
    </row>
    <row r="34" spans="1:13" x14ac:dyDescent="0.2">
      <c r="A34" s="13" t="s">
        <v>9</v>
      </c>
      <c r="B34" s="11"/>
      <c r="C34" s="11"/>
      <c r="D34" s="11"/>
      <c r="E34" s="11"/>
      <c r="F34" s="11"/>
      <c r="G34" s="11"/>
      <c r="H34" s="11"/>
      <c r="I34" s="11">
        <v>72</v>
      </c>
      <c r="J34" s="9">
        <f t="shared" si="1"/>
        <v>1</v>
      </c>
      <c r="K34" s="10">
        <f>SUM(feb!G34 + mrt!K34 + apr!K34+ mei!O34+ J34)</f>
        <v>10</v>
      </c>
      <c r="L34" s="17">
        <f t="shared" si="0"/>
        <v>72</v>
      </c>
      <c r="M34" s="21">
        <f>SUM(feb!I34 + mrt!M34 + apr!M34+ mei!Q34+ L34)</f>
        <v>1198</v>
      </c>
    </row>
    <row r="35" spans="1:13" x14ac:dyDescent="0.2">
      <c r="A35" s="13" t="s">
        <v>10</v>
      </c>
      <c r="B35" s="11"/>
      <c r="C35" s="11"/>
      <c r="D35" s="11">
        <v>58</v>
      </c>
      <c r="E35" s="11"/>
      <c r="F35" s="11"/>
      <c r="G35" s="11"/>
      <c r="H35" s="11">
        <v>56</v>
      </c>
      <c r="I35" s="11">
        <v>58</v>
      </c>
      <c r="J35" s="9">
        <f t="shared" si="1"/>
        <v>1</v>
      </c>
      <c r="K35" s="10">
        <f>SUM(feb!G35 + mrt!K35 + apr!K35+ mei!O35+ J35)</f>
        <v>7</v>
      </c>
      <c r="L35" s="17">
        <f t="shared" si="0"/>
        <v>172</v>
      </c>
      <c r="M35" s="21">
        <f>SUM(feb!I35 + mrt!M35 + apr!M35+ mei!Q35+ L35)</f>
        <v>663</v>
      </c>
    </row>
    <row r="36" spans="1:13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9">
        <f t="shared" si="1"/>
        <v>0</v>
      </c>
      <c r="K36" s="10">
        <f>SUM(feb!G36 + mrt!K36 + apr!K36+ mei!O36+ J36)</f>
        <v>0</v>
      </c>
      <c r="L36" s="17">
        <f t="shared" si="0"/>
        <v>0</v>
      </c>
      <c r="M36" s="21">
        <f>SUM(feb!I36 + mrt!M36 + apr!M36+ mei!Q36+ L36)</f>
        <v>0</v>
      </c>
    </row>
    <row r="37" spans="1:13" x14ac:dyDescent="0.2">
      <c r="A37" s="13" t="s">
        <v>11</v>
      </c>
      <c r="B37" s="11"/>
      <c r="C37" s="11"/>
      <c r="D37" s="11"/>
      <c r="E37" s="11"/>
      <c r="F37" s="11"/>
      <c r="G37" s="11"/>
      <c r="H37" s="11"/>
      <c r="I37" s="11"/>
      <c r="J37" s="9">
        <f t="shared" si="1"/>
        <v>0</v>
      </c>
      <c r="K37" s="10">
        <f>SUM(feb!G37 + mrt!K37 + apr!K37+ mei!O37+ J37)</f>
        <v>17</v>
      </c>
      <c r="L37" s="17">
        <f t="shared" ref="L37:L69" si="4">SUM(B37:I37)</f>
        <v>0</v>
      </c>
      <c r="M37" s="21">
        <f>SUM(feb!I37 + mrt!M37 + apr!M37+ mei!Q37+ L37)</f>
        <v>1994</v>
      </c>
    </row>
    <row r="38" spans="1:13" x14ac:dyDescent="0.2">
      <c r="A38" s="13" t="s">
        <v>123</v>
      </c>
      <c r="B38" s="11">
        <v>150</v>
      </c>
      <c r="C38" s="11">
        <v>85</v>
      </c>
      <c r="D38" s="11">
        <v>130</v>
      </c>
      <c r="E38" s="11">
        <v>98</v>
      </c>
      <c r="F38" s="11">
        <v>146</v>
      </c>
      <c r="G38" s="11">
        <v>120</v>
      </c>
      <c r="H38" s="11"/>
      <c r="I38" s="11">
        <v>87</v>
      </c>
      <c r="J38" s="9">
        <f t="shared" si="1"/>
        <v>4</v>
      </c>
      <c r="K38" s="10">
        <f>SUM(feb!G38 + mrt!K38 + apr!K38+ mei!O38+ J38)</f>
        <v>16</v>
      </c>
      <c r="L38" s="17">
        <f t="shared" si="4"/>
        <v>816</v>
      </c>
      <c r="M38" s="21">
        <f>SUM(feb!I38 + mrt!M38 + apr!M38+ mei!Q38+ L38)</f>
        <v>2542</v>
      </c>
    </row>
    <row r="39" spans="1:13" x14ac:dyDescent="0.2">
      <c r="A39" s="33" t="s">
        <v>95</v>
      </c>
      <c r="B39" s="11"/>
      <c r="C39" s="11">
        <v>85</v>
      </c>
      <c r="D39" s="11"/>
      <c r="E39" s="11"/>
      <c r="F39" s="11"/>
      <c r="G39" s="11">
        <v>97</v>
      </c>
      <c r="H39" s="11"/>
      <c r="I39" s="11"/>
      <c r="J39" s="9">
        <f t="shared" si="1"/>
        <v>2</v>
      </c>
      <c r="K39" s="10">
        <f>SUM(feb!G39 + mrt!K39 + apr!K39+ mei!O39+ J39)</f>
        <v>11</v>
      </c>
      <c r="L39" s="17">
        <f t="shared" si="4"/>
        <v>182</v>
      </c>
      <c r="M39" s="21">
        <f>SUM(feb!I39 + mrt!M39 + apr!M39+ mei!Q39+ L39)</f>
        <v>1341</v>
      </c>
    </row>
    <row r="40" spans="1:13" x14ac:dyDescent="0.2">
      <c r="A40" s="33" t="s">
        <v>112</v>
      </c>
      <c r="B40" s="11"/>
      <c r="C40" s="11"/>
      <c r="D40" s="11"/>
      <c r="E40" s="11"/>
      <c r="F40" s="11"/>
      <c r="G40" s="11"/>
      <c r="H40" s="11"/>
      <c r="I40" s="11">
        <v>54</v>
      </c>
      <c r="J40" s="9">
        <f t="shared" si="1"/>
        <v>1</v>
      </c>
      <c r="K40" s="10">
        <f>SUM(feb!G40 + mrt!K40 + apr!K40+ mei!O40+ J40)</f>
        <v>2</v>
      </c>
      <c r="L40" s="17">
        <f t="shared" si="4"/>
        <v>54</v>
      </c>
      <c r="M40" s="21">
        <f>SUM(feb!I40 + mrt!M40 + apr!M40+ mei!Q40+ L40)</f>
        <v>167</v>
      </c>
    </row>
    <row r="41" spans="1:13" x14ac:dyDescent="0.2">
      <c r="A41" s="33" t="s">
        <v>114</v>
      </c>
      <c r="B41" s="11"/>
      <c r="C41" s="11"/>
      <c r="D41" s="11"/>
      <c r="E41" s="11"/>
      <c r="F41" s="11"/>
      <c r="G41" s="11">
        <v>97</v>
      </c>
      <c r="H41" s="11"/>
      <c r="I41" s="11"/>
      <c r="J41" s="9">
        <f t="shared" si="1"/>
        <v>1</v>
      </c>
      <c r="K41" s="10">
        <f>SUM(feb!G41 + mrt!K41 + apr!K41+ mei!O41+ J41)</f>
        <v>10</v>
      </c>
      <c r="L41" s="17">
        <f t="shared" si="4"/>
        <v>97</v>
      </c>
      <c r="M41" s="21">
        <f>SUM(feb!I41 + mrt!M41 + apr!M41+ mei!Q41+ L41)</f>
        <v>863</v>
      </c>
    </row>
    <row r="42" spans="1:13" x14ac:dyDescent="0.2">
      <c r="A42" s="33" t="s">
        <v>125</v>
      </c>
      <c r="B42" s="11">
        <v>150</v>
      </c>
      <c r="C42" s="11">
        <v>85</v>
      </c>
      <c r="D42" s="11">
        <v>81</v>
      </c>
      <c r="E42" s="11"/>
      <c r="F42" s="11">
        <v>141</v>
      </c>
      <c r="G42" s="11"/>
      <c r="H42" s="11"/>
      <c r="I42" s="11">
        <v>87</v>
      </c>
      <c r="J42" s="9">
        <f t="shared" ref="J42:J45" si="5">COUNT(C42,E42,G42,I42)</f>
        <v>2</v>
      </c>
      <c r="K42" s="10">
        <f>SUM(feb!G42 + mrt!K42 + apr!K42+ mei!O42+ J42)</f>
        <v>10</v>
      </c>
      <c r="L42" s="17">
        <f t="shared" ref="L42:L45" si="6">SUM(B42:I42)</f>
        <v>544</v>
      </c>
      <c r="M42" s="21">
        <f>SUM(feb!I42 + mrt!M42 + apr!M42+ mei!Q42+ L42)</f>
        <v>2036</v>
      </c>
    </row>
    <row r="43" spans="1:13" x14ac:dyDescent="0.2">
      <c r="A43" s="33" t="s">
        <v>156</v>
      </c>
      <c r="B43" s="11"/>
      <c r="C43" s="11">
        <v>85</v>
      </c>
      <c r="D43" s="11"/>
      <c r="E43" s="11">
        <v>75</v>
      </c>
      <c r="F43" s="11"/>
      <c r="G43" s="11"/>
      <c r="H43" s="11">
        <v>118</v>
      </c>
      <c r="I43" s="11">
        <v>72</v>
      </c>
      <c r="J43" s="9">
        <f t="shared" si="5"/>
        <v>3</v>
      </c>
      <c r="K43" s="10">
        <f>SUM(feb!G43 + mrt!K43 + apr!K43+ mei!O43+ J43)</f>
        <v>14</v>
      </c>
      <c r="L43" s="17">
        <f t="shared" si="6"/>
        <v>350</v>
      </c>
      <c r="M43" s="21">
        <f>SUM(feb!I43 + mrt!M43 + apr!M43+ mei!Q43+ L43)</f>
        <v>1690</v>
      </c>
    </row>
    <row r="44" spans="1:13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9">
        <f t="shared" si="5"/>
        <v>0</v>
      </c>
      <c r="K44" s="10">
        <f>SUM(feb!G44 + mrt!K44 + apr!K44+ mei!O44+ J44)</f>
        <v>0</v>
      </c>
      <c r="L44" s="17">
        <f t="shared" si="6"/>
        <v>0</v>
      </c>
      <c r="M44" s="21">
        <f>SUM(feb!I44 + mrt!M44 + apr!M44+ mei!Q44+ L44)</f>
        <v>0</v>
      </c>
    </row>
    <row r="45" spans="1:13" x14ac:dyDescent="0.2">
      <c r="A45" s="33" t="s">
        <v>108</v>
      </c>
      <c r="B45" s="11"/>
      <c r="C45" s="11"/>
      <c r="D45" s="11"/>
      <c r="E45" s="11"/>
      <c r="F45" s="11"/>
      <c r="G45" s="11"/>
      <c r="H45" s="11"/>
      <c r="I45" s="11">
        <v>87</v>
      </c>
      <c r="J45" s="9">
        <f t="shared" si="5"/>
        <v>1</v>
      </c>
      <c r="K45" s="10">
        <f>SUM(feb!G45 + mrt!K45 + apr!K45+ mei!O45+ J45)</f>
        <v>14</v>
      </c>
      <c r="L45" s="17">
        <f t="shared" si="6"/>
        <v>87</v>
      </c>
      <c r="M45" s="21">
        <f>SUM(feb!I45 + mrt!M45 + apr!M45+ mei!Q45+ L45)</f>
        <v>1278</v>
      </c>
    </row>
    <row r="46" spans="1:13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9">
        <f t="shared" si="1"/>
        <v>0</v>
      </c>
      <c r="K46" s="10">
        <f>SUM(feb!G46 + mrt!K46 + apr!K46+ mei!O46+ J46)</f>
        <v>1</v>
      </c>
      <c r="L46" s="17">
        <f t="shared" si="4"/>
        <v>0</v>
      </c>
      <c r="M46" s="21">
        <f>SUM(feb!I46 + mrt!M46 + apr!M46+ mei!Q46+ L46)</f>
        <v>62</v>
      </c>
    </row>
    <row r="47" spans="1:13" x14ac:dyDescent="0.2">
      <c r="A47" s="13" t="s">
        <v>92</v>
      </c>
      <c r="B47" s="11"/>
      <c r="C47" s="11">
        <v>54</v>
      </c>
      <c r="D47" s="11"/>
      <c r="E47" s="11">
        <v>55</v>
      </c>
      <c r="F47" s="11"/>
      <c r="G47" s="11"/>
      <c r="H47" s="11"/>
      <c r="I47" s="11">
        <v>58</v>
      </c>
      <c r="J47" s="9">
        <f t="shared" si="1"/>
        <v>3</v>
      </c>
      <c r="K47" s="10">
        <f>SUM(feb!G47 + mrt!K47 + apr!K47+ mei!O47+ J47)</f>
        <v>5</v>
      </c>
      <c r="L47" s="17">
        <f t="shared" si="4"/>
        <v>167</v>
      </c>
      <c r="M47" s="21">
        <f>SUM(feb!I47 + mrt!M47 + apr!M47+ mei!Q47+ L47)</f>
        <v>279</v>
      </c>
    </row>
    <row r="48" spans="1:13" x14ac:dyDescent="0.2">
      <c r="A48" s="13" t="s">
        <v>13</v>
      </c>
      <c r="B48" s="11"/>
      <c r="C48" s="11">
        <v>54</v>
      </c>
      <c r="D48" s="11">
        <v>58</v>
      </c>
      <c r="E48" s="11">
        <v>55</v>
      </c>
      <c r="F48" s="11"/>
      <c r="G48" s="11"/>
      <c r="H48" s="11"/>
      <c r="I48" s="11">
        <v>58</v>
      </c>
      <c r="J48" s="9">
        <f t="shared" si="1"/>
        <v>3</v>
      </c>
      <c r="K48" s="10">
        <f>SUM(feb!G48 + mrt!K48 + apr!K48+ mei!O48+ J48)</f>
        <v>14</v>
      </c>
      <c r="L48" s="17">
        <f t="shared" si="4"/>
        <v>225</v>
      </c>
      <c r="M48" s="21">
        <f>SUM(feb!I48 + mrt!M48 + apr!M48+ mei!Q48+ L48)</f>
        <v>1058</v>
      </c>
    </row>
    <row r="49" spans="1:13" x14ac:dyDescent="0.2">
      <c r="A49" s="13" t="s">
        <v>61</v>
      </c>
      <c r="B49" s="11">
        <v>124</v>
      </c>
      <c r="C49" s="11"/>
      <c r="D49" s="11">
        <v>95</v>
      </c>
      <c r="E49" s="11"/>
      <c r="F49" s="11">
        <v>80</v>
      </c>
      <c r="G49" s="11">
        <v>52</v>
      </c>
      <c r="H49" s="11">
        <v>56</v>
      </c>
      <c r="I49" s="11">
        <v>58</v>
      </c>
      <c r="J49" s="9">
        <f t="shared" ref="J49:J53" si="7">COUNT(C49,E49,G49,I49)</f>
        <v>2</v>
      </c>
      <c r="K49" s="10">
        <f>SUM(feb!G49 + mrt!K49 + apr!K49+ mei!O49+ J49)</f>
        <v>18</v>
      </c>
      <c r="L49" s="17">
        <f t="shared" ref="L49:L53" si="8">SUM(B49:I49)</f>
        <v>465</v>
      </c>
      <c r="M49" s="21">
        <f>SUM(feb!I49 + mrt!M49 + apr!M49+ mei!Q49+ L49)</f>
        <v>2332</v>
      </c>
    </row>
    <row r="50" spans="1:13" x14ac:dyDescent="0.2">
      <c r="A50" s="13" t="s">
        <v>154</v>
      </c>
      <c r="B50" s="11">
        <v>121</v>
      </c>
      <c r="C50" s="11"/>
      <c r="D50" s="11"/>
      <c r="E50" s="11">
        <v>75</v>
      </c>
      <c r="F50" s="11"/>
      <c r="G50" s="11"/>
      <c r="H50" s="11">
        <v>118</v>
      </c>
      <c r="I50" s="11"/>
      <c r="J50" s="9">
        <f t="shared" si="7"/>
        <v>1</v>
      </c>
      <c r="K50" s="10">
        <f>SUM(feb!G50 + mrt!K50 + apr!K50+ mei!O50+ J50)</f>
        <v>4</v>
      </c>
      <c r="L50" s="17">
        <f t="shared" si="8"/>
        <v>314</v>
      </c>
      <c r="M50" s="21">
        <f>SUM(feb!I50 + mrt!M50 + apr!M50+ mei!Q50+ L50)</f>
        <v>1074</v>
      </c>
    </row>
    <row r="51" spans="1:13" x14ac:dyDescent="0.2">
      <c r="A51" s="13" t="s">
        <v>96</v>
      </c>
      <c r="B51" s="11">
        <v>150</v>
      </c>
      <c r="C51" s="11">
        <v>85</v>
      </c>
      <c r="D51" s="11">
        <v>81</v>
      </c>
      <c r="E51" s="11"/>
      <c r="F51" s="11"/>
      <c r="G51" s="11">
        <v>97</v>
      </c>
      <c r="H51" s="11"/>
      <c r="I51" s="11">
        <v>87</v>
      </c>
      <c r="J51" s="9">
        <f t="shared" si="7"/>
        <v>3</v>
      </c>
      <c r="K51" s="10">
        <f>SUM(feb!G51 + mrt!K51 + apr!K51+ mei!O51+ J51)</f>
        <v>13</v>
      </c>
      <c r="L51" s="17">
        <f t="shared" si="8"/>
        <v>500</v>
      </c>
      <c r="M51" s="21">
        <f>SUM(feb!I51 + mrt!M51 + apr!M51+ mei!Q51+ L51)</f>
        <v>2144</v>
      </c>
    </row>
    <row r="52" spans="1:13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9">
        <f t="shared" si="7"/>
        <v>0</v>
      </c>
      <c r="K52" s="10">
        <f>SUM(feb!G52 + mrt!K52 + apr!K52+ mei!O52+ J52)</f>
        <v>0</v>
      </c>
      <c r="L52" s="17">
        <f t="shared" si="8"/>
        <v>0</v>
      </c>
      <c r="M52" s="21">
        <f>SUM(feb!I52 + mrt!M52 + apr!M52+ mei!Q52+ L52)</f>
        <v>0</v>
      </c>
    </row>
    <row r="53" spans="1:13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9">
        <f t="shared" si="7"/>
        <v>0</v>
      </c>
      <c r="K53" s="10">
        <f>SUM(feb!G53 + mrt!K53 + apr!K53+ mei!O53+ J53)</f>
        <v>0</v>
      </c>
      <c r="L53" s="17">
        <f t="shared" si="8"/>
        <v>0</v>
      </c>
      <c r="M53" s="21">
        <f>SUM(feb!I53 + mrt!M53 + apr!M53+ mei!Q53+ L53)</f>
        <v>0</v>
      </c>
    </row>
    <row r="54" spans="1:13" x14ac:dyDescent="0.2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9">
        <f t="shared" si="1"/>
        <v>0</v>
      </c>
      <c r="K54" s="10">
        <f>SUM(feb!G54 + mrt!K54 + apr!K54+ mei!O54+ J54)</f>
        <v>6</v>
      </c>
      <c r="L54" s="17">
        <f t="shared" si="4"/>
        <v>0</v>
      </c>
      <c r="M54" s="21">
        <f>SUM(feb!I54 + mrt!M54 + apr!M54+ mei!Q54+ L54)</f>
        <v>507</v>
      </c>
    </row>
    <row r="55" spans="1:13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9">
        <f t="shared" si="1"/>
        <v>0</v>
      </c>
      <c r="K55" s="10">
        <f>SUM(feb!G55 + mrt!K55 + apr!K55+ mei!O55+ J55)</f>
        <v>0</v>
      </c>
      <c r="L55" s="17">
        <f t="shared" si="4"/>
        <v>0</v>
      </c>
      <c r="M55" s="21">
        <f>SUM(feb!I55 + mrt!M55 + apr!M55+ mei!Q55+ L55)</f>
        <v>0</v>
      </c>
    </row>
    <row r="56" spans="1:13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9">
        <f t="shared" si="1"/>
        <v>0</v>
      </c>
      <c r="K56" s="10">
        <f>SUM(feb!G56 + mrt!K56 + apr!K56+ mei!O56+ J56)</f>
        <v>0</v>
      </c>
      <c r="L56" s="17">
        <f t="shared" si="4"/>
        <v>0</v>
      </c>
      <c r="M56" s="21">
        <f>SUM(feb!I56 + mrt!M56 + apr!M56+ mei!Q56+ L56)</f>
        <v>0</v>
      </c>
    </row>
    <row r="57" spans="1:13" x14ac:dyDescent="0.2">
      <c r="A57" s="13" t="s">
        <v>94</v>
      </c>
      <c r="B57" s="11">
        <v>86</v>
      </c>
      <c r="C57" s="11">
        <v>85</v>
      </c>
      <c r="D57" s="11"/>
      <c r="E57" s="11">
        <v>84</v>
      </c>
      <c r="F57" s="11">
        <v>99</v>
      </c>
      <c r="G57" s="11">
        <v>78</v>
      </c>
      <c r="H57" s="11"/>
      <c r="I57" s="11">
        <v>72</v>
      </c>
      <c r="J57" s="9">
        <f t="shared" si="1"/>
        <v>4</v>
      </c>
      <c r="K57" s="10">
        <f>SUM(feb!G57 + mrt!K57 + apr!K57+ mei!O57+ J57)</f>
        <v>19</v>
      </c>
      <c r="L57" s="17">
        <f t="shared" si="4"/>
        <v>504</v>
      </c>
      <c r="M57" s="21">
        <f>SUM(feb!I57 + mrt!M57 + apr!M57+ mei!Q57+ L57)</f>
        <v>2123</v>
      </c>
    </row>
    <row r="58" spans="1:13" x14ac:dyDescent="0.2">
      <c r="A58" s="13" t="s">
        <v>15</v>
      </c>
      <c r="B58" s="11"/>
      <c r="C58" s="11">
        <v>85</v>
      </c>
      <c r="D58" s="11">
        <v>130</v>
      </c>
      <c r="E58" s="11">
        <v>98</v>
      </c>
      <c r="F58" s="11">
        <v>146</v>
      </c>
      <c r="G58" s="11">
        <v>120</v>
      </c>
      <c r="H58" s="11"/>
      <c r="I58" s="11">
        <v>87</v>
      </c>
      <c r="J58" s="9">
        <f t="shared" si="1"/>
        <v>4</v>
      </c>
      <c r="K58" s="10">
        <f>SUM(feb!G58 + mrt!K58 + apr!K58+ mei!O58+ J58)</f>
        <v>22</v>
      </c>
      <c r="L58" s="17">
        <f t="shared" si="4"/>
        <v>666</v>
      </c>
      <c r="M58" s="21">
        <f>SUM(feb!I58 + mrt!M58 + apr!M58+ mei!Q58+ L58)</f>
        <v>3138</v>
      </c>
    </row>
    <row r="59" spans="1:13" x14ac:dyDescent="0.2">
      <c r="A59" s="13" t="s">
        <v>64</v>
      </c>
      <c r="B59" s="11"/>
      <c r="C59" s="11">
        <v>54</v>
      </c>
      <c r="D59" s="11">
        <v>58</v>
      </c>
      <c r="E59" s="11">
        <v>55</v>
      </c>
      <c r="F59" s="11"/>
      <c r="G59" s="11">
        <v>52</v>
      </c>
      <c r="H59" s="11">
        <v>56</v>
      </c>
      <c r="I59" s="11"/>
      <c r="J59" s="9">
        <f t="shared" si="1"/>
        <v>3</v>
      </c>
      <c r="K59" s="10">
        <f>SUM(feb!G59 + mrt!K59 + apr!K59+ mei!O59+ J59)</f>
        <v>18</v>
      </c>
      <c r="L59" s="17">
        <f t="shared" si="4"/>
        <v>275</v>
      </c>
      <c r="M59" s="21">
        <f>SUM(feb!I59 + mrt!M59 + apr!M59+ mei!Q59+ L59)</f>
        <v>1600</v>
      </c>
    </row>
    <row r="60" spans="1:13" x14ac:dyDescent="0.2">
      <c r="A60" s="13" t="s">
        <v>16</v>
      </c>
      <c r="B60" s="11"/>
      <c r="C60" s="11">
        <v>54</v>
      </c>
      <c r="D60" s="11"/>
      <c r="E60" s="11">
        <v>55</v>
      </c>
      <c r="F60" s="11"/>
      <c r="G60" s="11">
        <v>52</v>
      </c>
      <c r="H60" s="11"/>
      <c r="I60" s="11"/>
      <c r="J60" s="9">
        <f t="shared" si="1"/>
        <v>3</v>
      </c>
      <c r="K60" s="10">
        <f>SUM(feb!G60 + mrt!K60 + apr!K60+ mei!O60+ J60)</f>
        <v>7</v>
      </c>
      <c r="L60" s="17">
        <f t="shared" si="4"/>
        <v>161</v>
      </c>
      <c r="M60" s="21">
        <f>SUM(feb!I60 + mrt!M60 + apr!M60+ mei!Q60+ L60)</f>
        <v>381</v>
      </c>
    </row>
    <row r="61" spans="1:13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9">
        <f t="shared" si="1"/>
        <v>0</v>
      </c>
      <c r="K61" s="10">
        <f>SUM(feb!G61 + mrt!K61 + apr!K61+ mei!O61+ J61)</f>
        <v>0</v>
      </c>
      <c r="L61" s="17">
        <f t="shared" si="4"/>
        <v>0</v>
      </c>
      <c r="M61" s="21">
        <f>SUM(feb!I61 + mrt!M61 + apr!M61+ mei!Q61+ L61)</f>
        <v>0</v>
      </c>
    </row>
    <row r="62" spans="1:13" x14ac:dyDescent="0.2">
      <c r="A62" s="13" t="s">
        <v>59</v>
      </c>
      <c r="B62" s="11"/>
      <c r="C62" s="11">
        <v>85</v>
      </c>
      <c r="D62" s="11"/>
      <c r="E62" s="11">
        <v>84</v>
      </c>
      <c r="F62" s="11"/>
      <c r="G62" s="11">
        <v>78</v>
      </c>
      <c r="H62" s="11"/>
      <c r="I62" s="11"/>
      <c r="J62" s="9">
        <f t="shared" si="1"/>
        <v>3</v>
      </c>
      <c r="K62" s="10">
        <f>SUM(feb!G62 + mrt!K62 + apr!K62+ mei!O62+ J62)</f>
        <v>16</v>
      </c>
      <c r="L62" s="17">
        <f t="shared" si="4"/>
        <v>247</v>
      </c>
      <c r="M62" s="21">
        <f>SUM(feb!I62 + mrt!M62 + apr!M62+ mei!Q62+ L62)</f>
        <v>1775</v>
      </c>
    </row>
    <row r="63" spans="1:13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9">
        <f t="shared" si="1"/>
        <v>0</v>
      </c>
      <c r="K63" s="10">
        <f>SUM(feb!G63 + mrt!K63 + apr!K63+ mei!O63+ J63)</f>
        <v>3</v>
      </c>
      <c r="L63" s="17">
        <f t="shared" si="4"/>
        <v>0</v>
      </c>
      <c r="M63" s="21">
        <f>SUM(feb!I63 + mrt!M63 + apr!M63+ mei!Q63+ L63)</f>
        <v>543</v>
      </c>
    </row>
    <row r="64" spans="1:13" x14ac:dyDescent="0.2">
      <c r="A64" s="13" t="s">
        <v>101</v>
      </c>
      <c r="B64" s="11"/>
      <c r="C64" s="11"/>
      <c r="D64" s="11"/>
      <c r="E64" s="11">
        <v>75</v>
      </c>
      <c r="F64" s="11"/>
      <c r="G64" s="11">
        <v>78</v>
      </c>
      <c r="H64" s="11">
        <v>118</v>
      </c>
      <c r="I64" s="11"/>
      <c r="J64" s="9">
        <f t="shared" si="1"/>
        <v>2</v>
      </c>
      <c r="K64" s="10">
        <f>SUM(feb!G64 + mrt!K64 + apr!K64+ mei!O64+ J64)</f>
        <v>7</v>
      </c>
      <c r="L64" s="17">
        <f t="shared" si="4"/>
        <v>271</v>
      </c>
      <c r="M64" s="21">
        <f>SUM(feb!I64 + mrt!M64 + apr!M64+ mei!Q64+ L64)</f>
        <v>618</v>
      </c>
    </row>
    <row r="65" spans="1:13" x14ac:dyDescent="0.2">
      <c r="A65" s="13" t="s">
        <v>83</v>
      </c>
      <c r="B65" s="11"/>
      <c r="C65" s="11"/>
      <c r="D65" s="11"/>
      <c r="E65" s="11"/>
      <c r="F65" s="11"/>
      <c r="G65" s="11"/>
      <c r="H65" s="11"/>
      <c r="I65" s="11"/>
      <c r="J65" s="9">
        <f t="shared" si="1"/>
        <v>0</v>
      </c>
      <c r="K65" s="10">
        <f>SUM(feb!G65 + mrt!K65 + apr!K65+ mei!O65+ J65)</f>
        <v>0</v>
      </c>
      <c r="L65" s="17">
        <f t="shared" si="4"/>
        <v>0</v>
      </c>
      <c r="M65" s="21">
        <f>SUM(feb!I65 + mrt!M65 + apr!M65+ mei!Q65+ L65)</f>
        <v>0</v>
      </c>
    </row>
    <row r="66" spans="1:13" x14ac:dyDescent="0.2">
      <c r="A66" s="13" t="s">
        <v>84</v>
      </c>
      <c r="B66" s="11"/>
      <c r="C66" s="11">
        <v>85</v>
      </c>
      <c r="D66" s="11"/>
      <c r="E66" s="11">
        <v>84</v>
      </c>
      <c r="F66" s="11">
        <v>99</v>
      </c>
      <c r="G66" s="11"/>
      <c r="H66" s="11"/>
      <c r="I66" s="11">
        <v>72</v>
      </c>
      <c r="J66" s="9">
        <f t="shared" si="1"/>
        <v>3</v>
      </c>
      <c r="K66" s="10">
        <f>SUM(feb!G66 + mrt!K66 + apr!K66+ mei!O66+ J66)</f>
        <v>12</v>
      </c>
      <c r="L66" s="17">
        <f t="shared" si="4"/>
        <v>340</v>
      </c>
      <c r="M66" s="21">
        <f>SUM(feb!I66 + mrt!M66 + apr!M66+ mei!Q66+ L66)</f>
        <v>1662</v>
      </c>
    </row>
    <row r="67" spans="1:13" x14ac:dyDescent="0.2">
      <c r="A67" s="13" t="s">
        <v>153</v>
      </c>
      <c r="B67" s="11"/>
      <c r="C67" s="11"/>
      <c r="D67" s="11"/>
      <c r="E67" s="11"/>
      <c r="F67" s="11"/>
      <c r="G67" s="11"/>
      <c r="H67" s="11"/>
      <c r="I67" s="11"/>
      <c r="J67" s="9">
        <f t="shared" ref="J67" si="9">COUNT(C67,E67,G67,I67)</f>
        <v>0</v>
      </c>
      <c r="K67" s="10">
        <f>SUM(feb!G67 + mrt!K67 + apr!K67+ mei!O67+ J67)</f>
        <v>5</v>
      </c>
      <c r="L67" s="17">
        <f t="shared" ref="L67" si="10">SUM(B67:I67)</f>
        <v>0</v>
      </c>
      <c r="M67" s="21">
        <f>SUM(feb!I67 + mrt!M67 + apr!M67+ mei!Q67+ L67)</f>
        <v>327</v>
      </c>
    </row>
    <row r="68" spans="1:13" x14ac:dyDescent="0.2">
      <c r="A68" s="13" t="s">
        <v>127</v>
      </c>
      <c r="B68" s="11"/>
      <c r="C68" s="11"/>
      <c r="D68" s="11"/>
      <c r="E68" s="11"/>
      <c r="F68" s="11"/>
      <c r="G68" s="11"/>
      <c r="H68" s="11"/>
      <c r="I68" s="11"/>
      <c r="J68" s="9">
        <f t="shared" si="1"/>
        <v>0</v>
      </c>
      <c r="K68" s="10">
        <f>SUM(feb!G68 + mrt!K68 + apr!K68+ mei!O68+ J68)</f>
        <v>0</v>
      </c>
      <c r="L68" s="17">
        <f t="shared" si="4"/>
        <v>0</v>
      </c>
      <c r="M68" s="21">
        <f>SUM(feb!I68 + mrt!M68 + apr!M68+ mei!Q68+ L68)</f>
        <v>0</v>
      </c>
    </row>
    <row r="69" spans="1:13" x14ac:dyDescent="0.2">
      <c r="A69" s="13" t="s">
        <v>68</v>
      </c>
      <c r="B69" s="11"/>
      <c r="C69" s="11">
        <v>54</v>
      </c>
      <c r="D69" s="11"/>
      <c r="E69" s="11"/>
      <c r="F69" s="11"/>
      <c r="G69" s="11"/>
      <c r="H69" s="11"/>
      <c r="I69" s="11"/>
      <c r="J69" s="9">
        <f t="shared" ref="J69:J111" si="11">COUNT(C69,E69,G69,I69)</f>
        <v>1</v>
      </c>
      <c r="K69" s="10">
        <f>SUM(feb!G69 + mrt!K69 + apr!K69+ mei!O69+ J69)</f>
        <v>7</v>
      </c>
      <c r="L69" s="17">
        <f t="shared" si="4"/>
        <v>54</v>
      </c>
      <c r="M69" s="21">
        <f>SUM(feb!I69 + mrt!M69 + apr!M69+ mei!Q69+ L69)</f>
        <v>677</v>
      </c>
    </row>
    <row r="70" spans="1:13" x14ac:dyDescent="0.2">
      <c r="A70" s="13" t="s">
        <v>62</v>
      </c>
      <c r="B70" s="11">
        <v>121</v>
      </c>
      <c r="C70" s="11">
        <v>54</v>
      </c>
      <c r="D70" s="11">
        <v>84</v>
      </c>
      <c r="E70" s="11"/>
      <c r="F70" s="11">
        <v>99</v>
      </c>
      <c r="G70" s="11"/>
      <c r="H70" s="11"/>
      <c r="I70" s="11"/>
      <c r="J70" s="9">
        <f t="shared" si="11"/>
        <v>1</v>
      </c>
      <c r="K70" s="10">
        <f>SUM(feb!G70 + mrt!K70 + apr!K70+ mei!O70+ J70)</f>
        <v>14</v>
      </c>
      <c r="L70" s="17">
        <f t="shared" ref="L70:L87" si="12">SUM(B70:I70)</f>
        <v>358</v>
      </c>
      <c r="M70" s="21">
        <f>SUM(feb!I70 + mrt!M70 + apr!M70+ mei!Q70+ L70)</f>
        <v>2163</v>
      </c>
    </row>
    <row r="71" spans="1:13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9">
        <f t="shared" si="11"/>
        <v>0</v>
      </c>
      <c r="K71" s="10">
        <f>SUM(feb!G71 + mrt!K71 + apr!K71+ mei!O71+ J71)</f>
        <v>0</v>
      </c>
      <c r="L71" s="17">
        <f t="shared" si="12"/>
        <v>0</v>
      </c>
      <c r="M71" s="21">
        <f>SUM(feb!I71 + mrt!M71 + apr!M71+ mei!Q71+ L71)</f>
        <v>0</v>
      </c>
    </row>
    <row r="72" spans="1:13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9">
        <f t="shared" si="11"/>
        <v>0</v>
      </c>
      <c r="K72" s="10">
        <f>SUM(feb!G72 + mrt!K72 + apr!K72+ mei!O72+ J72)</f>
        <v>0</v>
      </c>
      <c r="L72" s="17">
        <f t="shared" si="12"/>
        <v>0</v>
      </c>
      <c r="M72" s="21">
        <f>SUM(feb!I72 + mrt!M72 + apr!M72+ mei!Q72+ L72)</f>
        <v>0</v>
      </c>
    </row>
    <row r="73" spans="1:13" x14ac:dyDescent="0.2">
      <c r="A73" s="13" t="s">
        <v>60</v>
      </c>
      <c r="B73" s="11"/>
      <c r="C73" s="11"/>
      <c r="D73" s="11"/>
      <c r="E73" s="11"/>
      <c r="F73" s="11">
        <v>62</v>
      </c>
      <c r="G73" s="11"/>
      <c r="H73" s="11"/>
      <c r="I73" s="11">
        <v>72</v>
      </c>
      <c r="J73" s="9">
        <f t="shared" si="11"/>
        <v>1</v>
      </c>
      <c r="K73" s="10">
        <f>SUM(feb!G73 + mrt!K73 + apr!K73+ mei!O73+ J73)</f>
        <v>3</v>
      </c>
      <c r="L73" s="17">
        <f t="shared" si="12"/>
        <v>134</v>
      </c>
      <c r="M73" s="21">
        <f>SUM(feb!I73 + mrt!M73 + apr!M73+ mei!Q73+ L73)</f>
        <v>222</v>
      </c>
    </row>
    <row r="74" spans="1:13" x14ac:dyDescent="0.2">
      <c r="A74" s="13" t="s">
        <v>74</v>
      </c>
      <c r="B74" s="11"/>
      <c r="C74" s="11">
        <v>49</v>
      </c>
      <c r="D74" s="11"/>
      <c r="E74" s="11"/>
      <c r="F74" s="11"/>
      <c r="G74" s="11"/>
      <c r="H74" s="11"/>
      <c r="I74" s="11"/>
      <c r="J74" s="9">
        <f t="shared" si="11"/>
        <v>1</v>
      </c>
      <c r="K74" s="10">
        <f>SUM(feb!G74 + mrt!K74 + apr!K74+ mei!O74+ J74)</f>
        <v>2</v>
      </c>
      <c r="L74" s="17">
        <f t="shared" si="12"/>
        <v>49</v>
      </c>
      <c r="M74" s="21">
        <f>SUM(feb!I74 + mrt!M74 + apr!M74+ mei!Q74+ L74)</f>
        <v>103</v>
      </c>
    </row>
    <row r="75" spans="1:13" x14ac:dyDescent="0.2">
      <c r="A75" s="13" t="s">
        <v>88</v>
      </c>
      <c r="B75" s="11"/>
      <c r="C75" s="11"/>
      <c r="D75" s="11"/>
      <c r="E75" s="11"/>
      <c r="F75" s="11"/>
      <c r="G75" s="11"/>
      <c r="H75" s="11"/>
      <c r="I75" s="11"/>
      <c r="J75" s="9">
        <f t="shared" si="11"/>
        <v>0</v>
      </c>
      <c r="K75" s="10">
        <f>SUM(feb!G75 + mrt!K75 + apr!K75+ mei!O75+ J75)</f>
        <v>7</v>
      </c>
      <c r="L75" s="17">
        <f t="shared" si="12"/>
        <v>0</v>
      </c>
      <c r="M75" s="21">
        <f>SUM(feb!I75 + mrt!M75 + apr!M75+ mei!Q75+ L75)</f>
        <v>779</v>
      </c>
    </row>
    <row r="76" spans="1:13" x14ac:dyDescent="0.2">
      <c r="A76" s="13" t="s">
        <v>19</v>
      </c>
      <c r="B76" s="11"/>
      <c r="C76" s="11"/>
      <c r="D76" s="11"/>
      <c r="E76" s="11">
        <v>84</v>
      </c>
      <c r="F76" s="11"/>
      <c r="G76" s="11"/>
      <c r="H76" s="11"/>
      <c r="I76" s="11"/>
      <c r="J76" s="9">
        <f t="shared" si="11"/>
        <v>1</v>
      </c>
      <c r="K76" s="10">
        <f>SUM(feb!G76 + mrt!K76 + apr!K76+ mei!O76+ J76)</f>
        <v>11</v>
      </c>
      <c r="L76" s="17">
        <f t="shared" si="12"/>
        <v>84</v>
      </c>
      <c r="M76" s="21">
        <f>SUM(feb!I76 + mrt!M76 + apr!M76+ mei!Q76+ L76)</f>
        <v>993</v>
      </c>
    </row>
    <row r="77" spans="1:13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9">
        <f t="shared" si="11"/>
        <v>0</v>
      </c>
      <c r="K77" s="10">
        <f>SUM(feb!G77 + mrt!K77 + apr!K77+ mei!O77+ J77)</f>
        <v>0</v>
      </c>
      <c r="L77" s="17">
        <f t="shared" si="12"/>
        <v>0</v>
      </c>
      <c r="M77" s="21">
        <f>SUM(feb!I77 + mrt!M77 + apr!M77+ mei!Q77+ L77)</f>
        <v>0</v>
      </c>
    </row>
    <row r="78" spans="1:13" x14ac:dyDescent="0.2">
      <c r="A78" s="13" t="s">
        <v>57</v>
      </c>
      <c r="B78" s="11">
        <v>150</v>
      </c>
      <c r="C78" s="11">
        <v>80</v>
      </c>
      <c r="D78" s="11">
        <v>135</v>
      </c>
      <c r="E78" s="11">
        <v>98</v>
      </c>
      <c r="F78" s="11">
        <v>146</v>
      </c>
      <c r="G78" s="11">
        <v>138</v>
      </c>
      <c r="H78" s="11">
        <v>170</v>
      </c>
      <c r="I78" s="11">
        <v>88</v>
      </c>
      <c r="J78" s="9">
        <f t="shared" si="11"/>
        <v>4</v>
      </c>
      <c r="K78" s="10">
        <f>SUM(feb!G78 + mrt!K78 + apr!K78+ mei!O78+ J78)</f>
        <v>24</v>
      </c>
      <c r="L78" s="17">
        <f t="shared" si="12"/>
        <v>1005</v>
      </c>
      <c r="M78" s="21">
        <f>SUM(feb!I78 + mrt!M78 + apr!M78+ mei!Q78+ L78)</f>
        <v>4431</v>
      </c>
    </row>
    <row r="79" spans="1:13" x14ac:dyDescent="0.2">
      <c r="A79" s="13" t="s">
        <v>102</v>
      </c>
      <c r="B79" s="11">
        <v>82</v>
      </c>
      <c r="C79" s="11">
        <v>54</v>
      </c>
      <c r="D79" s="11"/>
      <c r="E79" s="11"/>
      <c r="F79" s="11"/>
      <c r="G79" s="11">
        <v>52</v>
      </c>
      <c r="H79" s="11"/>
      <c r="I79" s="11"/>
      <c r="J79" s="9">
        <f t="shared" si="11"/>
        <v>2</v>
      </c>
      <c r="K79" s="10">
        <f>SUM(feb!G79 + mrt!K79 + apr!K79+ mei!O79+ J79)</f>
        <v>13</v>
      </c>
      <c r="L79" s="17">
        <f t="shared" si="12"/>
        <v>188</v>
      </c>
      <c r="M79" s="21">
        <f>SUM(feb!I79 + mrt!M79 + apr!M79+ mei!Q79+ L79)</f>
        <v>1090</v>
      </c>
    </row>
    <row r="80" spans="1:13" x14ac:dyDescent="0.2">
      <c r="A80" s="13" t="s">
        <v>20</v>
      </c>
      <c r="B80" s="11"/>
      <c r="C80" s="11">
        <v>85</v>
      </c>
      <c r="D80" s="11">
        <v>130</v>
      </c>
      <c r="E80" s="11">
        <v>98</v>
      </c>
      <c r="F80" s="11">
        <v>146</v>
      </c>
      <c r="G80" s="11">
        <v>75</v>
      </c>
      <c r="H80" s="11">
        <v>116</v>
      </c>
      <c r="I80" s="11">
        <v>87</v>
      </c>
      <c r="J80" s="9">
        <f t="shared" si="11"/>
        <v>4</v>
      </c>
      <c r="K80" s="10">
        <f>SUM(feb!G80 + mrt!K80 + apr!K80+ mei!O80+ J80)</f>
        <v>22</v>
      </c>
      <c r="L80" s="17">
        <f t="shared" si="12"/>
        <v>737</v>
      </c>
      <c r="M80" s="21">
        <f>SUM(feb!I80 + mrt!M80 + apr!M80+ mei!Q80+ L80)</f>
        <v>3411</v>
      </c>
    </row>
    <row r="81" spans="1:13" ht="13.5" customHeight="1" x14ac:dyDescent="0.2">
      <c r="A81" s="13" t="s">
        <v>56</v>
      </c>
      <c r="B81" s="11"/>
      <c r="C81" s="11">
        <v>54</v>
      </c>
      <c r="D81" s="11">
        <v>62</v>
      </c>
      <c r="E81" s="11">
        <v>115</v>
      </c>
      <c r="F81" s="11">
        <v>40</v>
      </c>
      <c r="G81" s="11">
        <v>52</v>
      </c>
      <c r="H81" s="11"/>
      <c r="I81" s="11">
        <v>58</v>
      </c>
      <c r="J81" s="9">
        <f t="shared" si="11"/>
        <v>4</v>
      </c>
      <c r="K81" s="10">
        <f>SUM(feb!G81 + mrt!K81 + apr!K81+ mei!O81+ J81)</f>
        <v>14</v>
      </c>
      <c r="L81" s="17">
        <f t="shared" si="12"/>
        <v>381</v>
      </c>
      <c r="M81" s="21">
        <f>SUM(feb!I81 + mrt!M81 + apr!M81+ mei!Q81+ L81)</f>
        <v>1316</v>
      </c>
    </row>
    <row r="82" spans="1:13" ht="13.5" customHeight="1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9">
        <f t="shared" si="11"/>
        <v>0</v>
      </c>
      <c r="K82" s="10">
        <f>SUM(feb!G82 + mrt!K82 + apr!K82+ mei!O82+ J82)</f>
        <v>0</v>
      </c>
      <c r="L82" s="17">
        <f t="shared" si="12"/>
        <v>0</v>
      </c>
      <c r="M82" s="21">
        <f>SUM(feb!I82 + mrt!M82 + apr!M82+ mei!Q82+ L82)</f>
        <v>0</v>
      </c>
    </row>
    <row r="83" spans="1:13" ht="13.5" customHeight="1" x14ac:dyDescent="0.2">
      <c r="A83" s="13" t="s">
        <v>65</v>
      </c>
      <c r="B83" s="11"/>
      <c r="C83" s="11"/>
      <c r="D83" s="11"/>
      <c r="E83" s="11"/>
      <c r="F83" s="11"/>
      <c r="G83" s="11">
        <v>97</v>
      </c>
      <c r="H83" s="11"/>
      <c r="I83" s="11"/>
      <c r="J83" s="9">
        <f t="shared" si="11"/>
        <v>1</v>
      </c>
      <c r="K83" s="10">
        <f>SUM(feb!G83 + mrt!K83 + apr!K83+ mei!O83+ J83)</f>
        <v>12</v>
      </c>
      <c r="L83" s="17">
        <f t="shared" si="12"/>
        <v>97</v>
      </c>
      <c r="M83" s="21">
        <f>SUM(feb!I83 + mrt!M83 + apr!M83+ mei!Q83+ L83)</f>
        <v>1579</v>
      </c>
    </row>
    <row r="84" spans="1:13" ht="13.5" customHeight="1" x14ac:dyDescent="0.2">
      <c r="A84" s="13" t="s">
        <v>124</v>
      </c>
      <c r="B84" s="11">
        <v>150</v>
      </c>
      <c r="C84" s="11">
        <v>80</v>
      </c>
      <c r="D84" s="11">
        <v>160</v>
      </c>
      <c r="E84" s="11"/>
      <c r="F84" s="11">
        <v>142</v>
      </c>
      <c r="G84" s="11">
        <v>91</v>
      </c>
      <c r="H84" s="11">
        <v>170</v>
      </c>
      <c r="I84" s="11">
        <v>88</v>
      </c>
      <c r="J84" s="9">
        <f t="shared" si="11"/>
        <v>3</v>
      </c>
      <c r="K84" s="10">
        <f>SUM(feb!G84 + mrt!K84 + apr!K84+ mei!O84+ J84)</f>
        <v>16</v>
      </c>
      <c r="L84" s="17">
        <f t="shared" si="12"/>
        <v>881</v>
      </c>
      <c r="M84" s="21">
        <f>SUM(feb!I84 + mrt!M84 + apr!M84+ mei!Q84+ L84)</f>
        <v>3100</v>
      </c>
    </row>
    <row r="85" spans="1:13" ht="13.5" customHeight="1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9">
        <f t="shared" si="11"/>
        <v>0</v>
      </c>
      <c r="K85" s="10">
        <f>SUM(feb!G85 + mrt!K85 + apr!K85+ mei!O85+ J85)</f>
        <v>0</v>
      </c>
      <c r="L85" s="17">
        <f t="shared" si="12"/>
        <v>0</v>
      </c>
      <c r="M85" s="21">
        <f>SUM(feb!I85 + mrt!M85 + apr!M85+ mei!Q85+ L85)</f>
        <v>0</v>
      </c>
    </row>
    <row r="86" spans="1:13" x14ac:dyDescent="0.2">
      <c r="A86" s="13" t="s">
        <v>22</v>
      </c>
      <c r="B86" s="11">
        <v>82</v>
      </c>
      <c r="C86" s="11">
        <v>49</v>
      </c>
      <c r="D86" s="11"/>
      <c r="E86" s="11"/>
      <c r="F86" s="11"/>
      <c r="G86" s="11"/>
      <c r="H86" s="11"/>
      <c r="I86" s="11"/>
      <c r="J86" s="9">
        <f t="shared" si="11"/>
        <v>1</v>
      </c>
      <c r="K86" s="10">
        <f>SUM(feb!G86 + mrt!K86 + apr!K86+ mei!O86+ J86)</f>
        <v>4</v>
      </c>
      <c r="L86" s="17">
        <f t="shared" si="12"/>
        <v>131</v>
      </c>
      <c r="M86" s="21">
        <f>SUM(feb!I86 + mrt!M86 + apr!M86+ mei!Q86+ L86)</f>
        <v>347</v>
      </c>
    </row>
    <row r="87" spans="1:13" x14ac:dyDescent="0.2">
      <c r="A87" s="13" t="s">
        <v>97</v>
      </c>
      <c r="B87" s="11"/>
      <c r="C87" s="11">
        <v>85</v>
      </c>
      <c r="D87" s="11"/>
      <c r="E87" s="11"/>
      <c r="F87" s="11">
        <v>99</v>
      </c>
      <c r="G87" s="11">
        <v>78</v>
      </c>
      <c r="H87" s="11">
        <v>116</v>
      </c>
      <c r="I87" s="11">
        <v>87</v>
      </c>
      <c r="J87" s="9">
        <f t="shared" si="11"/>
        <v>3</v>
      </c>
      <c r="K87" s="10">
        <f>SUM(feb!G87 + mrt!K87 + apr!K87+ mei!O87+ J87)</f>
        <v>17</v>
      </c>
      <c r="L87" s="17">
        <f t="shared" si="12"/>
        <v>465</v>
      </c>
      <c r="M87" s="21">
        <f>SUM(feb!I87 + mrt!M87 + apr!M87+ mei!Q87+ L87)</f>
        <v>2561</v>
      </c>
    </row>
    <row r="88" spans="1:13" x14ac:dyDescent="0.2">
      <c r="A88" s="13" t="s">
        <v>23</v>
      </c>
      <c r="B88" s="11"/>
      <c r="C88" s="11">
        <v>85</v>
      </c>
      <c r="D88" s="11">
        <v>130</v>
      </c>
      <c r="E88" s="11">
        <v>98</v>
      </c>
      <c r="F88" s="11">
        <v>146</v>
      </c>
      <c r="G88" s="11">
        <v>78</v>
      </c>
      <c r="H88" s="11"/>
      <c r="I88" s="11">
        <v>87</v>
      </c>
      <c r="J88" s="9">
        <f t="shared" ref="J88:J93" si="13">COUNT(C88,E88,G88,I88)</f>
        <v>4</v>
      </c>
      <c r="K88" s="10">
        <f>SUM(feb!G88 + mrt!K88 + apr!K88+ mei!O88+ J88)</f>
        <v>20</v>
      </c>
      <c r="L88" s="17">
        <f t="shared" ref="L88:L93" si="14">SUM(B88:I88)</f>
        <v>624</v>
      </c>
      <c r="M88" s="21">
        <f>SUM(feb!I88 + mrt!M88 + apr!M88+ mei!Q88+ L88)</f>
        <v>2566</v>
      </c>
    </row>
    <row r="89" spans="1:13" x14ac:dyDescent="0.2">
      <c r="A89" s="13" t="s">
        <v>24</v>
      </c>
      <c r="B89" s="11"/>
      <c r="C89" s="11">
        <v>85</v>
      </c>
      <c r="D89" s="65">
        <v>232</v>
      </c>
      <c r="E89" s="11"/>
      <c r="F89" s="11"/>
      <c r="G89" s="11">
        <v>97</v>
      </c>
      <c r="H89" s="11"/>
      <c r="I89" s="11">
        <v>87</v>
      </c>
      <c r="J89" s="9">
        <v>4</v>
      </c>
      <c r="K89" s="10">
        <f>SUM(feb!G89 + mrt!K89 + apr!K89+ mei!O89+ J89)</f>
        <v>15</v>
      </c>
      <c r="L89" s="17">
        <f t="shared" si="14"/>
        <v>501</v>
      </c>
      <c r="M89" s="21">
        <f>SUM(feb!I89 + mrt!M89 + apr!M89+ mei!Q89+ L89)</f>
        <v>1443</v>
      </c>
    </row>
    <row r="90" spans="1:13" x14ac:dyDescent="0.2">
      <c r="A90" s="13" t="s">
        <v>142</v>
      </c>
      <c r="B90" s="11"/>
      <c r="C90" s="11">
        <v>85</v>
      </c>
      <c r="D90" s="11"/>
      <c r="E90" s="11">
        <v>84</v>
      </c>
      <c r="F90" s="11"/>
      <c r="G90" s="11"/>
      <c r="H90" s="11"/>
      <c r="I90" s="11"/>
      <c r="J90" s="9">
        <f t="shared" ref="J90:J91" si="15">COUNT(C90,E90,G90,I90)</f>
        <v>2</v>
      </c>
      <c r="K90" s="10">
        <f>SUM(feb!G90 + mrt!K90 + apr!K90+ mei!O90+ J90)</f>
        <v>14</v>
      </c>
      <c r="L90" s="17">
        <f t="shared" ref="L90:L91" si="16">SUM(B90:I90)</f>
        <v>169</v>
      </c>
      <c r="M90" s="21">
        <f>SUM(feb!I90 + mrt!M90 + apr!M90+ mei!Q90+ L90)</f>
        <v>1625</v>
      </c>
    </row>
    <row r="91" spans="1:13" x14ac:dyDescent="0.2">
      <c r="A91" s="13" t="s">
        <v>159</v>
      </c>
      <c r="B91" s="11"/>
      <c r="C91" s="11">
        <v>85</v>
      </c>
      <c r="D91" s="11"/>
      <c r="E91" s="11">
        <v>84</v>
      </c>
      <c r="F91" s="11"/>
      <c r="G91" s="11"/>
      <c r="H91" s="11"/>
      <c r="I91" s="11"/>
      <c r="J91" s="9">
        <f t="shared" si="15"/>
        <v>2</v>
      </c>
      <c r="K91" s="10">
        <f>SUM(feb!G91 + mrt!K91 + apr!K91+ mei!O91+ J91)</f>
        <v>5</v>
      </c>
      <c r="L91" s="17">
        <f t="shared" si="16"/>
        <v>169</v>
      </c>
      <c r="M91" s="21">
        <f>SUM(feb!I91 + mrt!M91 + apr!M91+ mei!Q91+ L91)</f>
        <v>390</v>
      </c>
    </row>
    <row r="92" spans="1:13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9">
        <f t="shared" si="13"/>
        <v>0</v>
      </c>
      <c r="K92" s="10">
        <f>SUM(feb!G92 + mrt!K92 + apr!K92+ mei!O93+ J92)</f>
        <v>5</v>
      </c>
      <c r="L92" s="17">
        <f t="shared" si="14"/>
        <v>0</v>
      </c>
      <c r="M92" s="21">
        <f>SUM(feb!I92 + mrt!M92 + apr!M92+ mei!Q93+ L92)</f>
        <v>987</v>
      </c>
    </row>
    <row r="93" spans="1:13" x14ac:dyDescent="0.2">
      <c r="A93" s="13" t="s">
        <v>25</v>
      </c>
      <c r="B93" s="11"/>
      <c r="C93" s="11">
        <v>85</v>
      </c>
      <c r="D93" s="11">
        <v>120</v>
      </c>
      <c r="E93" s="11">
        <v>60</v>
      </c>
      <c r="F93" s="11">
        <v>146</v>
      </c>
      <c r="G93" s="11">
        <v>60</v>
      </c>
      <c r="H93" s="11">
        <v>118</v>
      </c>
      <c r="I93" s="11">
        <v>72</v>
      </c>
      <c r="J93" s="9">
        <f t="shared" si="13"/>
        <v>4</v>
      </c>
      <c r="K93" s="10">
        <f>SUM(feb!G93 + mrt!K93 + apr!K93+ mei!O94+ J93)</f>
        <v>18</v>
      </c>
      <c r="L93" s="17">
        <f t="shared" si="14"/>
        <v>661</v>
      </c>
      <c r="M93" s="21">
        <f>SUM(feb!I93 + mrt!M93 + apr!M93+ mei!Q94+ L93)</f>
        <v>2540</v>
      </c>
    </row>
    <row r="94" spans="1:13" x14ac:dyDescent="0.2">
      <c r="A94" s="13" t="s">
        <v>91</v>
      </c>
      <c r="B94" s="11"/>
      <c r="C94" s="11"/>
      <c r="D94" s="11"/>
      <c r="E94" s="11">
        <v>75</v>
      </c>
      <c r="F94" s="11"/>
      <c r="G94" s="11">
        <v>78</v>
      </c>
      <c r="H94" s="11">
        <v>118</v>
      </c>
      <c r="I94" s="11"/>
      <c r="J94" s="9">
        <f t="shared" si="11"/>
        <v>2</v>
      </c>
      <c r="K94" s="10">
        <f>SUM(feb!G94 + mrt!K94 + apr!K94+ mei!O94+ J94)</f>
        <v>12</v>
      </c>
      <c r="L94" s="17">
        <f t="shared" ref="L94:L112" si="17">SUM(B94:I94)</f>
        <v>271</v>
      </c>
      <c r="M94" s="21">
        <f>SUM(feb!I94 + mrt!M94 + apr!M94+ mei!Q94+ L94)</f>
        <v>1515</v>
      </c>
    </row>
    <row r="95" spans="1:13" x14ac:dyDescent="0.2">
      <c r="A95" s="13" t="s">
        <v>26</v>
      </c>
      <c r="B95" s="11"/>
      <c r="C95" s="11"/>
      <c r="D95" s="11"/>
      <c r="E95" s="11">
        <v>55</v>
      </c>
      <c r="F95" s="11"/>
      <c r="G95" s="11">
        <v>52</v>
      </c>
      <c r="H95" s="11"/>
      <c r="I95" s="11">
        <v>58</v>
      </c>
      <c r="J95" s="9">
        <f t="shared" si="11"/>
        <v>3</v>
      </c>
      <c r="K95" s="10">
        <f>SUM(feb!G95 + mrt!K95 + apr!K95+ mei!O95+ J95)</f>
        <v>17</v>
      </c>
      <c r="L95" s="17">
        <f t="shared" si="17"/>
        <v>165</v>
      </c>
      <c r="M95" s="21">
        <f>SUM(feb!I95 + mrt!M95 + apr!M95+ mei!Q95+ L95)</f>
        <v>1290</v>
      </c>
    </row>
    <row r="96" spans="1:13" x14ac:dyDescent="0.2">
      <c r="A96" s="13" t="s">
        <v>78</v>
      </c>
      <c r="B96" s="11"/>
      <c r="C96" s="11"/>
      <c r="D96" s="11"/>
      <c r="E96" s="11"/>
      <c r="F96" s="11"/>
      <c r="G96" s="11"/>
      <c r="H96" s="11"/>
      <c r="I96" s="11"/>
      <c r="J96" s="9">
        <f t="shared" si="11"/>
        <v>0</v>
      </c>
      <c r="K96" s="10">
        <f>SUM(feb!G96 + mrt!K96 + apr!K96+ mei!O96+ J96)</f>
        <v>0</v>
      </c>
      <c r="L96" s="17">
        <f t="shared" si="17"/>
        <v>0</v>
      </c>
      <c r="M96" s="21">
        <f>SUM(feb!I96 + mrt!M96 + apr!M96+ mei!Q96+ L96)</f>
        <v>0</v>
      </c>
    </row>
    <row r="97" spans="1:13" x14ac:dyDescent="0.2">
      <c r="A97" s="13" t="s">
        <v>32</v>
      </c>
      <c r="B97" s="11">
        <v>82</v>
      </c>
      <c r="C97" s="11"/>
      <c r="D97" s="11">
        <v>62</v>
      </c>
      <c r="E97" s="11">
        <v>115</v>
      </c>
      <c r="F97" s="11"/>
      <c r="G97" s="11">
        <v>60</v>
      </c>
      <c r="H97" s="11"/>
      <c r="I97" s="11"/>
      <c r="J97" s="9">
        <f t="shared" si="11"/>
        <v>2</v>
      </c>
      <c r="K97" s="10">
        <f>SUM(feb!G97 + mrt!K97 + apr!K97+ mei!O97+ J97)</f>
        <v>4</v>
      </c>
      <c r="L97" s="17">
        <f t="shared" si="17"/>
        <v>319</v>
      </c>
      <c r="M97" s="21">
        <f>SUM(feb!I97 + mrt!M97 + apr!M97+ mei!Q97+ L97)</f>
        <v>595</v>
      </c>
    </row>
    <row r="98" spans="1:13" x14ac:dyDescent="0.2">
      <c r="A98" s="13" t="s">
        <v>51</v>
      </c>
      <c r="B98" s="11"/>
      <c r="C98" s="11">
        <v>85</v>
      </c>
      <c r="D98" s="11">
        <v>140</v>
      </c>
      <c r="E98" s="11">
        <v>60</v>
      </c>
      <c r="F98" s="11">
        <v>146</v>
      </c>
      <c r="G98" s="11">
        <v>60</v>
      </c>
      <c r="H98" s="11">
        <v>118</v>
      </c>
      <c r="I98" s="11">
        <v>72</v>
      </c>
      <c r="J98" s="9">
        <f t="shared" si="11"/>
        <v>4</v>
      </c>
      <c r="K98" s="10">
        <f>SUM(feb!G98 + mrt!K98 + apr!K98+ mei!O98+ J98)</f>
        <v>23</v>
      </c>
      <c r="L98" s="17">
        <f t="shared" si="17"/>
        <v>681</v>
      </c>
      <c r="M98" s="21">
        <f>SUM(feb!I98 + mrt!M98 + apr!M98+ mei!Q98+ L98)</f>
        <v>3503</v>
      </c>
    </row>
    <row r="99" spans="1:13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9">
        <f t="shared" si="11"/>
        <v>0</v>
      </c>
      <c r="K99" s="10">
        <f>SUM(feb!G99 + mrt!K99 + apr!K99+ mei!O99+ J99)</f>
        <v>0</v>
      </c>
      <c r="L99" s="17">
        <f t="shared" si="17"/>
        <v>0</v>
      </c>
      <c r="M99" s="21">
        <f>SUM(feb!I99 + mrt!M99 + apr!M99+ mei!Q99+ L99)</f>
        <v>0</v>
      </c>
    </row>
    <row r="100" spans="1:13" x14ac:dyDescent="0.2">
      <c r="A100" s="13" t="s">
        <v>75</v>
      </c>
      <c r="B100" s="11"/>
      <c r="C100" s="11"/>
      <c r="D100" s="11">
        <v>68</v>
      </c>
      <c r="E100" s="11">
        <v>115</v>
      </c>
      <c r="F100" s="11">
        <v>65</v>
      </c>
      <c r="G100" s="11">
        <v>60</v>
      </c>
      <c r="H100" s="11"/>
      <c r="I100" s="11">
        <v>54</v>
      </c>
      <c r="J100" s="9">
        <f t="shared" si="11"/>
        <v>3</v>
      </c>
      <c r="K100" s="10">
        <f>SUM(feb!G100 + mrt!K100 + apr!K100+ mei!O100+ J100)</f>
        <v>4</v>
      </c>
      <c r="L100" s="17">
        <f t="shared" si="17"/>
        <v>362</v>
      </c>
      <c r="M100" s="21">
        <f>SUM(feb!I100 + mrt!M100 + apr!M100+ mei!Q100+ L100)</f>
        <v>415</v>
      </c>
    </row>
    <row r="101" spans="1:13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9">
        <f t="shared" si="11"/>
        <v>0</v>
      </c>
      <c r="K101" s="10">
        <f>SUM(feb!G101 + mrt!K101 + apr!K101+ mei!O101+ J101)</f>
        <v>0</v>
      </c>
      <c r="L101" s="17">
        <f t="shared" si="17"/>
        <v>0</v>
      </c>
      <c r="M101" s="21">
        <f>SUM(feb!I101 + mrt!M101 + apr!M101+ mei!Q101+ L101)</f>
        <v>0</v>
      </c>
    </row>
    <row r="102" spans="1:13" x14ac:dyDescent="0.2">
      <c r="A102" s="13" t="s">
        <v>115</v>
      </c>
      <c r="B102" s="11"/>
      <c r="C102" s="11"/>
      <c r="D102" s="11"/>
      <c r="E102" s="11"/>
      <c r="F102" s="11"/>
      <c r="G102" s="11"/>
      <c r="H102" s="11"/>
      <c r="I102" s="11"/>
      <c r="J102" s="9">
        <f t="shared" si="11"/>
        <v>0</v>
      </c>
      <c r="K102" s="10">
        <f>SUM(feb!G102 + mrt!K102 + apr!K102+ mei!O102+ J102)</f>
        <v>0</v>
      </c>
      <c r="L102" s="17">
        <f t="shared" si="17"/>
        <v>0</v>
      </c>
      <c r="M102" s="21">
        <f>SUM(feb!I102 + mrt!M102 + apr!M102+ mei!Q102+ L102)</f>
        <v>107</v>
      </c>
    </row>
    <row r="103" spans="1:13" ht="13.5" customHeight="1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9">
        <f t="shared" si="11"/>
        <v>0</v>
      </c>
      <c r="K103" s="10">
        <f>SUM(feb!G103 + mrt!K103 + apr!K103+ mei!O103+ J103)</f>
        <v>0</v>
      </c>
      <c r="L103" s="17">
        <f t="shared" si="17"/>
        <v>0</v>
      </c>
      <c r="M103" s="21">
        <f>SUM(feb!I103 + mrt!M103 + apr!M103+ mei!Q103+ L103)</f>
        <v>0</v>
      </c>
    </row>
    <row r="104" spans="1:13" ht="13.5" customHeight="1" x14ac:dyDescent="0.2">
      <c r="A104" s="13" t="s">
        <v>99</v>
      </c>
      <c r="B104" s="11"/>
      <c r="C104" s="11"/>
      <c r="D104" s="11"/>
      <c r="E104" s="11"/>
      <c r="F104" s="11"/>
      <c r="G104" s="11"/>
      <c r="H104" s="11"/>
      <c r="I104" s="11"/>
      <c r="J104" s="9">
        <f t="shared" si="11"/>
        <v>0</v>
      </c>
      <c r="K104" s="10">
        <f>SUM(feb!G104 + mrt!K104 + apr!K104+ mei!O104+ J104)</f>
        <v>5</v>
      </c>
      <c r="L104" s="17">
        <f t="shared" si="17"/>
        <v>0</v>
      </c>
      <c r="M104" s="21">
        <f>SUM(feb!I104 + mrt!M104 + apr!M104+ mei!Q104+ L104)</f>
        <v>616</v>
      </c>
    </row>
    <row r="105" spans="1:13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9">
        <f t="shared" si="11"/>
        <v>0</v>
      </c>
      <c r="K105" s="10">
        <f>SUM(feb!G105 + mrt!K105 + apr!K105+ mei!O105+ J105)</f>
        <v>0</v>
      </c>
      <c r="L105" s="17">
        <f t="shared" si="17"/>
        <v>0</v>
      </c>
      <c r="M105" s="21">
        <f>SUM(feb!I105 + mrt!M105 + apr!M105+ mei!Q105+ L105)</f>
        <v>0</v>
      </c>
    </row>
    <row r="106" spans="1:13" x14ac:dyDescent="0.2">
      <c r="A106" s="13" t="s">
        <v>93</v>
      </c>
      <c r="B106" s="11"/>
      <c r="C106" s="11"/>
      <c r="D106" s="11"/>
      <c r="E106" s="11"/>
      <c r="F106" s="11"/>
      <c r="G106" s="11"/>
      <c r="H106" s="11"/>
      <c r="I106" s="11"/>
      <c r="J106" s="9">
        <f t="shared" ref="J106:J107" si="18">COUNT(C106,E106,G106,I106)</f>
        <v>0</v>
      </c>
      <c r="K106" s="10">
        <f>SUM(feb!G106 + mrt!K106 + apr!K106+ mei!O106+ J106)</f>
        <v>4</v>
      </c>
      <c r="L106" s="17">
        <f t="shared" ref="L106:L107" si="19">SUM(B106:I106)</f>
        <v>0</v>
      </c>
      <c r="M106" s="21">
        <f>SUM(feb!I106 + mrt!M106 + apr!M106+ mei!Q106+ L106)</f>
        <v>464</v>
      </c>
    </row>
    <row r="107" spans="1:13" x14ac:dyDescent="0.2">
      <c r="A107" s="24" t="s">
        <v>158</v>
      </c>
      <c r="B107" s="11"/>
      <c r="C107" s="11"/>
      <c r="D107" s="11"/>
      <c r="E107" s="11"/>
      <c r="F107" s="11"/>
      <c r="G107" s="11"/>
      <c r="H107" s="11"/>
      <c r="I107" s="11"/>
      <c r="J107" s="9">
        <f t="shared" si="18"/>
        <v>0</v>
      </c>
      <c r="K107" s="10">
        <f>SUM(feb!G107 + mrt!K107 + apr!K107+ mei!O107+ J107)</f>
        <v>1</v>
      </c>
      <c r="L107" s="17">
        <f t="shared" si="19"/>
        <v>0</v>
      </c>
      <c r="M107" s="21">
        <f>SUM(feb!I107 + mrt!M107 + apr!M107+ mei!Q107+ L107)</f>
        <v>62</v>
      </c>
    </row>
    <row r="108" spans="1:13" x14ac:dyDescent="0.2">
      <c r="A108" s="24" t="s">
        <v>117</v>
      </c>
      <c r="B108" s="11"/>
      <c r="C108" s="11">
        <v>54</v>
      </c>
      <c r="D108" s="11">
        <v>58</v>
      </c>
      <c r="E108" s="11">
        <v>75</v>
      </c>
      <c r="F108" s="11"/>
      <c r="G108" s="11">
        <v>52</v>
      </c>
      <c r="H108" s="11"/>
      <c r="I108" s="11">
        <v>58</v>
      </c>
      <c r="J108" s="9">
        <f t="shared" si="11"/>
        <v>4</v>
      </c>
      <c r="K108" s="10">
        <f>SUM(feb!G108 + mrt!K108 + apr!K108+ mei!O108+ J108)</f>
        <v>9</v>
      </c>
      <c r="L108" s="17">
        <f t="shared" si="17"/>
        <v>297</v>
      </c>
      <c r="M108" s="21">
        <f>SUM(feb!I108 + mrt!M108 + apr!M108+ mei!Q108+ L108)</f>
        <v>697</v>
      </c>
    </row>
    <row r="109" spans="1:13" x14ac:dyDescent="0.2">
      <c r="A109" s="24" t="s">
        <v>122</v>
      </c>
      <c r="B109" s="11"/>
      <c r="C109" s="11"/>
      <c r="D109" s="11">
        <v>84</v>
      </c>
      <c r="E109" s="11">
        <v>75</v>
      </c>
      <c r="F109" s="11">
        <v>99</v>
      </c>
      <c r="G109" s="11">
        <v>78</v>
      </c>
      <c r="H109" s="11">
        <v>118</v>
      </c>
      <c r="I109" s="11">
        <v>72</v>
      </c>
      <c r="J109" s="9">
        <f t="shared" si="11"/>
        <v>3</v>
      </c>
      <c r="K109" s="10">
        <f>SUM(feb!G109 + mrt!K109 + apr!K109+ mei!O109+ J109)</f>
        <v>15</v>
      </c>
      <c r="L109" s="17">
        <f t="shared" si="17"/>
        <v>526</v>
      </c>
      <c r="M109" s="21">
        <f>SUM(feb!I109 + mrt!M109 + apr!M109+ mei!Q109+ L109)</f>
        <v>2404</v>
      </c>
    </row>
    <row r="110" spans="1:13" x14ac:dyDescent="0.2">
      <c r="A110" s="24" t="s">
        <v>118</v>
      </c>
      <c r="B110" s="11"/>
      <c r="C110" s="11"/>
      <c r="D110" s="11"/>
      <c r="E110" s="11"/>
      <c r="F110" s="11">
        <v>99</v>
      </c>
      <c r="G110" s="11"/>
      <c r="H110" s="11"/>
      <c r="I110" s="11">
        <v>87</v>
      </c>
      <c r="J110" s="9">
        <f t="shared" si="11"/>
        <v>1</v>
      </c>
      <c r="K110" s="10">
        <f>SUM(feb!G110 + mrt!K110 + apr!K110+ mei!O110+ J110)</f>
        <v>8</v>
      </c>
      <c r="L110" s="17">
        <f t="shared" si="17"/>
        <v>186</v>
      </c>
      <c r="M110" s="21">
        <f>SUM(feb!I110 + mrt!M110 + apr!M110+ mei!Q110+ L110)</f>
        <v>1778</v>
      </c>
    </row>
    <row r="111" spans="1:13" x14ac:dyDescent="0.2">
      <c r="A111" s="24" t="s">
        <v>90</v>
      </c>
      <c r="B111" s="11">
        <v>82</v>
      </c>
      <c r="C111" s="11">
        <v>54</v>
      </c>
      <c r="D111" s="11">
        <v>58</v>
      </c>
      <c r="E111" s="11">
        <v>55</v>
      </c>
      <c r="F111" s="11">
        <v>62</v>
      </c>
      <c r="G111" s="11"/>
      <c r="H111" s="11">
        <v>56</v>
      </c>
      <c r="I111" s="11">
        <v>58</v>
      </c>
      <c r="J111" s="9">
        <f t="shared" si="11"/>
        <v>3</v>
      </c>
      <c r="K111" s="10">
        <f>SUM(feb!G111 + mrt!K111 + apr!K111+ mei!O111+ J111)</f>
        <v>19</v>
      </c>
      <c r="L111" s="17">
        <f t="shared" si="17"/>
        <v>425</v>
      </c>
      <c r="M111" s="21">
        <f>SUM(feb!I111 + mrt!M111 + apr!M111+ mei!Q111+ L111)</f>
        <v>1611</v>
      </c>
    </row>
    <row r="112" spans="1:13" ht="13.5" thickBot="1" x14ac:dyDescent="0.25">
      <c r="A112" s="14" t="s">
        <v>27</v>
      </c>
      <c r="B112" s="28"/>
      <c r="C112" s="28"/>
      <c r="D112" s="28">
        <v>62</v>
      </c>
      <c r="E112" s="28">
        <v>115</v>
      </c>
      <c r="F112" s="28"/>
      <c r="G112" s="28">
        <v>40</v>
      </c>
      <c r="H112" s="66">
        <v>53</v>
      </c>
      <c r="I112" s="28">
        <v>54</v>
      </c>
      <c r="J112" s="52">
        <v>4</v>
      </c>
      <c r="K112" s="25">
        <f>SUM(feb!G112 + mrt!K112 + apr!K112+ mei!O112+ J112)</f>
        <v>13</v>
      </c>
      <c r="L112" s="26">
        <f t="shared" si="17"/>
        <v>324</v>
      </c>
      <c r="M112" s="27">
        <f>SUM(feb!I112 + mrt!M112 + apr!M112+ mei!Q112+ L112)</f>
        <v>1438</v>
      </c>
    </row>
  </sheetData>
  <mergeCells count="4">
    <mergeCell ref="L2:L3"/>
    <mergeCell ref="M2:M3"/>
    <mergeCell ref="J2:J3"/>
    <mergeCell ref="K2:K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="145" zoomScaleNormal="145" workbookViewId="0">
      <pane ySplit="3" topLeftCell="A4" activePane="bottomLeft" state="frozen"/>
      <selection pane="bottomLeft" activeCell="A2" sqref="A2"/>
    </sheetView>
  </sheetViews>
  <sheetFormatPr defaultColWidth="9.140625" defaultRowHeight="12.75" x14ac:dyDescent="0.2"/>
  <cols>
    <col min="1" max="1" width="16.7109375" style="6" customWidth="1"/>
    <col min="2" max="3" width="4" style="6" customWidth="1"/>
    <col min="4" max="4" width="4.28515625" style="6" customWidth="1"/>
    <col min="5" max="5" width="4.140625" style="6" customWidth="1"/>
    <col min="6" max="6" width="4" style="6" customWidth="1"/>
    <col min="7" max="8" width="4.28515625" style="6" customWidth="1"/>
    <col min="9" max="9" width="4" style="6" customWidth="1"/>
    <col min="10" max="10" width="3.7109375" style="6" customWidth="1"/>
    <col min="11" max="14" width="5.7109375" style="6" customWidth="1"/>
    <col min="15" max="16384" width="9.140625" style="6"/>
  </cols>
  <sheetData>
    <row r="1" spans="1:14" ht="27.75" customHeight="1" thickBot="1" x14ac:dyDescent="0.3">
      <c r="A1" s="40" t="s">
        <v>136</v>
      </c>
      <c r="N1" s="41" t="s">
        <v>33</v>
      </c>
    </row>
    <row r="2" spans="1:14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134</v>
      </c>
      <c r="I2" s="18" t="s">
        <v>1</v>
      </c>
      <c r="J2" s="18" t="s">
        <v>2</v>
      </c>
      <c r="K2" s="104" t="s">
        <v>147</v>
      </c>
      <c r="L2" s="102" t="s">
        <v>36</v>
      </c>
      <c r="M2" s="96" t="s">
        <v>34</v>
      </c>
      <c r="N2" s="98" t="s">
        <v>35</v>
      </c>
    </row>
    <row r="3" spans="1:14" ht="18" customHeight="1" thickBot="1" x14ac:dyDescent="0.25">
      <c r="A3" s="20"/>
      <c r="B3" s="5">
        <v>4</v>
      </c>
      <c r="C3" s="5">
        <v>5</v>
      </c>
      <c r="D3" s="5">
        <v>11</v>
      </c>
      <c r="E3" s="5">
        <v>12</v>
      </c>
      <c r="F3" s="5">
        <v>18</v>
      </c>
      <c r="G3" s="5">
        <v>19</v>
      </c>
      <c r="H3" s="5">
        <v>21</v>
      </c>
      <c r="I3" s="5">
        <v>25</v>
      </c>
      <c r="J3" s="5">
        <v>26</v>
      </c>
      <c r="K3" s="105"/>
      <c r="L3" s="103"/>
      <c r="M3" s="97"/>
      <c r="N3" s="99"/>
    </row>
    <row r="4" spans="1:14" x14ac:dyDescent="0.2">
      <c r="A4" s="13" t="s">
        <v>100</v>
      </c>
      <c r="B4" s="11"/>
      <c r="C4" s="11">
        <v>83</v>
      </c>
      <c r="D4" s="11">
        <v>132</v>
      </c>
      <c r="E4" s="11"/>
      <c r="F4" s="11"/>
      <c r="G4" s="11"/>
      <c r="H4" s="11">
        <v>111</v>
      </c>
      <c r="I4" s="11"/>
      <c r="J4" s="11">
        <v>92</v>
      </c>
      <c r="K4" s="9">
        <f>COUNT(C4,E4,G4,H4,J4)</f>
        <v>3</v>
      </c>
      <c r="L4" s="31">
        <f>SUM(feb!G4 + mrt!K4 + apr!K4+ mei!O4+ jun!J4+ K4)</f>
        <v>12</v>
      </c>
      <c r="M4" s="17">
        <f>SUM(B4:J4)</f>
        <v>418</v>
      </c>
      <c r="N4" s="21">
        <f>SUM(feb!I4 + mrt!M4 + apr!M4+ mei!Q4+ jun!L4+ M4)</f>
        <v>2299</v>
      </c>
    </row>
    <row r="5" spans="1:14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9">
        <f>COUNT(C5,E5,G5,H5,J5)</f>
        <v>0</v>
      </c>
      <c r="L5" s="31">
        <f>SUM(feb!G5 + mrt!K5 + apr!K5+ mei!O5+ jun!J5+ K5)</f>
        <v>0</v>
      </c>
      <c r="M5" s="17">
        <f>SUM(B5:J5)</f>
        <v>0</v>
      </c>
      <c r="N5" s="21">
        <f>SUM(feb!I5 + mrt!M5 + apr!M5+ mei!Q5+ jun!L5+ M5)</f>
        <v>0</v>
      </c>
    </row>
    <row r="6" spans="1:14" x14ac:dyDescent="0.2">
      <c r="A6" s="13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9">
        <f t="shared" ref="K6:K68" si="0">COUNT(C6,E6,G6,H6,J6)</f>
        <v>0</v>
      </c>
      <c r="L6" s="31">
        <f>SUM(feb!G6 + mrt!K6 + apr!K6+ mei!O6+ jun!J6+ K6)</f>
        <v>3</v>
      </c>
      <c r="M6" s="17">
        <f t="shared" ref="M6:M62" si="1">SUM(B6:J6)</f>
        <v>0</v>
      </c>
      <c r="N6" s="21">
        <f>SUM(feb!I6 + mrt!M6 + apr!M6+ mei!Q6+ jun!L6+ M6)</f>
        <v>203</v>
      </c>
    </row>
    <row r="7" spans="1:14" x14ac:dyDescent="0.2">
      <c r="A7" s="13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9">
        <f t="shared" si="0"/>
        <v>0</v>
      </c>
      <c r="L7" s="31">
        <f>SUM(feb!G7 + mrt!K7 + apr!K7+ mei!O7+ jun!J7+ K7)</f>
        <v>1</v>
      </c>
      <c r="M7" s="17">
        <f t="shared" si="1"/>
        <v>0</v>
      </c>
      <c r="N7" s="21">
        <f>SUM(feb!I7 + mrt!M7 + apr!M7+ mei!Q7+ jun!L7+ M7)</f>
        <v>232</v>
      </c>
    </row>
    <row r="8" spans="1:14" x14ac:dyDescent="0.2">
      <c r="A8" s="13" t="s">
        <v>67</v>
      </c>
      <c r="B8" s="11"/>
      <c r="C8" s="11">
        <v>55</v>
      </c>
      <c r="D8" s="11">
        <v>77</v>
      </c>
      <c r="E8" s="11"/>
      <c r="F8" s="11">
        <v>79</v>
      </c>
      <c r="G8" s="11"/>
      <c r="H8" s="11"/>
      <c r="I8" s="11"/>
      <c r="J8" s="11">
        <v>59</v>
      </c>
      <c r="K8" s="9">
        <f t="shared" si="0"/>
        <v>2</v>
      </c>
      <c r="L8" s="31">
        <f>SUM(feb!G8 + mrt!K8 + apr!K8+ mei!O8+ jun!J8+ K8)</f>
        <v>5</v>
      </c>
      <c r="M8" s="17">
        <f t="shared" si="1"/>
        <v>270</v>
      </c>
      <c r="N8" s="21">
        <f>SUM(feb!I8 + mrt!M8 + apr!M8+ mei!Q8+ jun!L8+ M8)</f>
        <v>582</v>
      </c>
    </row>
    <row r="9" spans="1:14" x14ac:dyDescent="0.2">
      <c r="A9" s="13" t="s">
        <v>73</v>
      </c>
      <c r="B9" s="11"/>
      <c r="C9" s="11"/>
      <c r="D9" s="11">
        <v>77</v>
      </c>
      <c r="E9" s="11">
        <v>54</v>
      </c>
      <c r="F9" s="11">
        <v>79</v>
      </c>
      <c r="G9" s="11"/>
      <c r="H9" s="11"/>
      <c r="I9" s="11"/>
      <c r="J9" s="11">
        <v>59</v>
      </c>
      <c r="K9" s="9">
        <f t="shared" si="0"/>
        <v>2</v>
      </c>
      <c r="L9" s="31">
        <f>SUM(feb!G9 + mrt!K9 + apr!K9+ mei!O9+ jun!J9+ K9)</f>
        <v>8</v>
      </c>
      <c r="M9" s="17">
        <f t="shared" si="1"/>
        <v>269</v>
      </c>
      <c r="N9" s="21">
        <f>SUM(feb!I9 + mrt!M9 + apr!M9+ mei!Q9+ jun!L9+ M9)</f>
        <v>607</v>
      </c>
    </row>
    <row r="10" spans="1:14" x14ac:dyDescent="0.2">
      <c r="A10" s="13" t="s">
        <v>5</v>
      </c>
      <c r="B10" s="11"/>
      <c r="C10" s="11"/>
      <c r="D10" s="11"/>
      <c r="E10" s="11"/>
      <c r="F10" s="11"/>
      <c r="G10" s="11"/>
      <c r="H10" s="11">
        <v>86</v>
      </c>
      <c r="I10" s="11"/>
      <c r="J10" s="11">
        <v>92</v>
      </c>
      <c r="K10" s="9">
        <f t="shared" si="0"/>
        <v>2</v>
      </c>
      <c r="L10" s="31">
        <f>SUM(feb!G10 + mrt!K10 + apr!K10+ mei!O10+ jun!J10+ K10)</f>
        <v>14</v>
      </c>
      <c r="M10" s="17">
        <f t="shared" si="1"/>
        <v>178</v>
      </c>
      <c r="N10" s="21">
        <f>SUM(feb!I10 + mrt!M10 + apr!M10+ mei!Q10+ jun!L10+ M10)</f>
        <v>1514</v>
      </c>
    </row>
    <row r="11" spans="1:14" x14ac:dyDescent="0.2">
      <c r="A11" s="13" t="s">
        <v>71</v>
      </c>
      <c r="B11" s="11">
        <v>126</v>
      </c>
      <c r="C11" s="11">
        <v>83</v>
      </c>
      <c r="D11" s="11"/>
      <c r="E11" s="11">
        <v>98</v>
      </c>
      <c r="F11" s="11">
        <v>114</v>
      </c>
      <c r="G11" s="11">
        <v>85</v>
      </c>
      <c r="H11" s="11">
        <v>86</v>
      </c>
      <c r="I11" s="11"/>
      <c r="J11" s="11"/>
      <c r="K11" s="9">
        <f t="shared" si="0"/>
        <v>4</v>
      </c>
      <c r="L11" s="31">
        <f>SUM(feb!G11 + mrt!K11 + apr!K11+ mei!O11+ jun!J11+ K11)</f>
        <v>21</v>
      </c>
      <c r="M11" s="17">
        <f t="shared" si="1"/>
        <v>592</v>
      </c>
      <c r="N11" s="21">
        <f>SUM(feb!I11 + mrt!M11 + apr!M11+ mei!Q11+ jun!L11+ M11)</f>
        <v>2995</v>
      </c>
    </row>
    <row r="12" spans="1:14" x14ac:dyDescent="0.2">
      <c r="A12" s="13" t="s">
        <v>53</v>
      </c>
      <c r="B12" s="11">
        <v>75</v>
      </c>
      <c r="C12" s="11">
        <v>77</v>
      </c>
      <c r="D12" s="11"/>
      <c r="E12" s="11"/>
      <c r="F12" s="11"/>
      <c r="G12" s="11">
        <v>73</v>
      </c>
      <c r="H12" s="11">
        <v>84</v>
      </c>
      <c r="I12" s="11"/>
      <c r="J12" s="11">
        <v>72</v>
      </c>
      <c r="K12" s="9">
        <f t="shared" si="0"/>
        <v>4</v>
      </c>
      <c r="L12" s="31">
        <f>SUM(feb!G12 + mrt!K12 + apr!K12+ mei!O12+ jun!J12+ K12)</f>
        <v>23</v>
      </c>
      <c r="M12" s="17">
        <f t="shared" si="1"/>
        <v>381</v>
      </c>
      <c r="N12" s="21">
        <f>SUM(feb!I12 + mrt!M12 + apr!M12+ mei!Q12+ jun!L12+ M12)</f>
        <v>2612</v>
      </c>
    </row>
    <row r="13" spans="1:14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11"/>
      <c r="K13" s="9">
        <f t="shared" si="0"/>
        <v>0</v>
      </c>
      <c r="L13" s="31">
        <f>SUM(feb!G13 + mrt!K13 + apr!K13+ mei!O13+ jun!J13+ K13)</f>
        <v>0</v>
      </c>
      <c r="M13" s="17">
        <f t="shared" si="1"/>
        <v>0</v>
      </c>
      <c r="N13" s="21">
        <f>SUM(feb!I13 + mrt!M13 + apr!M13+ mei!Q13+ jun!L13+ M13)</f>
        <v>0</v>
      </c>
    </row>
    <row r="14" spans="1:14" x14ac:dyDescent="0.2">
      <c r="A14" s="13" t="s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9">
        <f t="shared" si="0"/>
        <v>0</v>
      </c>
      <c r="L14" s="31">
        <f>SUM(feb!G14 + mrt!K14 + apr!K14+ mei!O14+ jun!J14+ K14)</f>
        <v>12</v>
      </c>
      <c r="M14" s="17">
        <f t="shared" si="1"/>
        <v>0</v>
      </c>
      <c r="N14" s="21">
        <f>SUM(feb!I14 + mrt!M14 + apr!M14+ mei!Q14+ jun!L14+ M14)</f>
        <v>766</v>
      </c>
    </row>
    <row r="15" spans="1:14" x14ac:dyDescent="0.2">
      <c r="A15" s="13" t="s">
        <v>58</v>
      </c>
      <c r="B15" s="11">
        <v>126</v>
      </c>
      <c r="C15" s="11"/>
      <c r="D15" s="11">
        <v>117</v>
      </c>
      <c r="E15" s="11"/>
      <c r="F15" s="11">
        <v>114</v>
      </c>
      <c r="G15" s="11">
        <v>85</v>
      </c>
      <c r="H15" s="11">
        <v>86</v>
      </c>
      <c r="I15" s="11"/>
      <c r="J15" s="11">
        <v>92</v>
      </c>
      <c r="K15" s="9">
        <f t="shared" si="0"/>
        <v>3</v>
      </c>
      <c r="L15" s="31">
        <f>SUM(feb!G15 + mrt!K15 + apr!K15+ mei!O15+ jun!J15+ K15)</f>
        <v>13</v>
      </c>
      <c r="M15" s="17">
        <f t="shared" si="1"/>
        <v>620</v>
      </c>
      <c r="N15" s="21">
        <f>SUM(feb!I15 + mrt!M15 + apr!M15+ mei!Q15+ jun!L15+ M15)</f>
        <v>2738</v>
      </c>
    </row>
    <row r="16" spans="1:14" x14ac:dyDescent="0.2">
      <c r="A16" s="13" t="s">
        <v>54</v>
      </c>
      <c r="B16" s="11"/>
      <c r="C16" s="11"/>
      <c r="D16" s="11"/>
      <c r="E16" s="11">
        <v>98</v>
      </c>
      <c r="F16" s="11"/>
      <c r="G16" s="11">
        <v>96</v>
      </c>
      <c r="H16" s="11"/>
      <c r="I16" s="11"/>
      <c r="J16" s="11"/>
      <c r="K16" s="9">
        <f t="shared" si="0"/>
        <v>2</v>
      </c>
      <c r="L16" s="31">
        <f>SUM(feb!G16 + mrt!K16 + apr!K16+ mei!O16+ jun!J16+ K16)</f>
        <v>17</v>
      </c>
      <c r="M16" s="17">
        <f t="shared" si="1"/>
        <v>194</v>
      </c>
      <c r="N16" s="21">
        <f>SUM(feb!I16 + mrt!M16 + apr!M16+ mei!Q16+ jun!L16+ M16)</f>
        <v>1361</v>
      </c>
    </row>
    <row r="17" spans="1:14" x14ac:dyDescent="0.2">
      <c r="A17" s="13" t="s">
        <v>63</v>
      </c>
      <c r="B17" s="11">
        <v>126</v>
      </c>
      <c r="C17" s="11"/>
      <c r="D17" s="11"/>
      <c r="E17" s="11"/>
      <c r="F17" s="11"/>
      <c r="G17" s="11"/>
      <c r="H17" s="11"/>
      <c r="I17" s="11"/>
      <c r="J17" s="11">
        <v>92</v>
      </c>
      <c r="K17" s="9">
        <f t="shared" si="0"/>
        <v>1</v>
      </c>
      <c r="L17" s="31">
        <f>SUM(feb!G17 + mrt!K17 + apr!K17+ mei!O17+ jun!J17+ K17)</f>
        <v>15</v>
      </c>
      <c r="M17" s="17">
        <f t="shared" si="1"/>
        <v>218</v>
      </c>
      <c r="N17" s="21">
        <f>SUM(feb!I17 + mrt!M17 + apr!M17+ mei!Q17+ jun!L17+ M17)</f>
        <v>2166</v>
      </c>
    </row>
    <row r="18" spans="1:14" x14ac:dyDescent="0.2">
      <c r="A18" s="13" t="s">
        <v>126</v>
      </c>
      <c r="B18" s="11"/>
      <c r="C18" s="11"/>
      <c r="D18" s="11"/>
      <c r="E18" s="11"/>
      <c r="F18" s="11"/>
      <c r="G18" s="11"/>
      <c r="H18" s="11"/>
      <c r="I18" s="11"/>
      <c r="J18" s="11"/>
      <c r="K18" s="9">
        <f t="shared" ref="K18:K21" si="2">COUNT(C18,E18,G18,H18,J18)</f>
        <v>0</v>
      </c>
      <c r="L18" s="31">
        <f>SUM(feb!G18 + mrt!K18 + apr!K18+ mei!O18+ jun!J18+ K18)</f>
        <v>0</v>
      </c>
      <c r="M18" s="17">
        <f t="shared" ref="M18:M21" si="3">SUM(B18:J18)</f>
        <v>0</v>
      </c>
      <c r="N18" s="21">
        <f>SUM(feb!I18 + mrt!M18 + apr!M18+ mei!Q18+ jun!L18+ M18)</f>
        <v>118</v>
      </c>
    </row>
    <row r="19" spans="1:14" x14ac:dyDescent="0.2">
      <c r="A19" s="13" t="s">
        <v>157</v>
      </c>
      <c r="B19" s="11">
        <v>75</v>
      </c>
      <c r="C19" s="11">
        <v>77</v>
      </c>
      <c r="D19" s="65">
        <v>128</v>
      </c>
      <c r="E19" s="11">
        <v>75</v>
      </c>
      <c r="F19" s="11">
        <v>122</v>
      </c>
      <c r="G19" s="11">
        <v>65</v>
      </c>
      <c r="H19" s="11">
        <v>84</v>
      </c>
      <c r="I19" s="11"/>
      <c r="J19" s="11">
        <v>72</v>
      </c>
      <c r="K19" s="9">
        <f t="shared" si="2"/>
        <v>5</v>
      </c>
      <c r="L19" s="31">
        <f>SUM(feb!G19 + mrt!K19 + apr!K19+ mei!O19+ jun!J19+ K19)</f>
        <v>18</v>
      </c>
      <c r="M19" s="17">
        <f t="shared" si="3"/>
        <v>698</v>
      </c>
      <c r="N19" s="21">
        <f>SUM(feb!I19 + mrt!M19 + apr!M19+ mei!Q19+ jun!L19+ M19)</f>
        <v>2308</v>
      </c>
    </row>
    <row r="20" spans="1:14" x14ac:dyDescent="0.2">
      <c r="A20" s="13" t="s">
        <v>79</v>
      </c>
      <c r="B20" s="11"/>
      <c r="C20" s="11"/>
      <c r="D20" s="11"/>
      <c r="E20" s="11"/>
      <c r="F20" s="11"/>
      <c r="G20" s="11">
        <v>52</v>
      </c>
      <c r="H20" s="11">
        <v>58</v>
      </c>
      <c r="I20" s="11"/>
      <c r="J20" s="11"/>
      <c r="K20" s="9">
        <f t="shared" si="2"/>
        <v>2</v>
      </c>
      <c r="L20" s="31">
        <f>SUM(feb!G20 + mrt!K20 + apr!K20+ mei!O20+ jun!J20+ K20)</f>
        <v>10</v>
      </c>
      <c r="M20" s="17">
        <f t="shared" si="3"/>
        <v>110</v>
      </c>
      <c r="N20" s="21">
        <f>SUM(feb!I20 + mrt!M20 + apr!M20+ mei!Q20+ jun!L20+ M20)</f>
        <v>806</v>
      </c>
    </row>
    <row r="21" spans="1:14" x14ac:dyDescent="0.2">
      <c r="A21" s="13" t="s">
        <v>128</v>
      </c>
      <c r="B21" s="11"/>
      <c r="C21" s="11"/>
      <c r="D21" s="11"/>
      <c r="E21" s="11"/>
      <c r="F21" s="11"/>
      <c r="G21" s="11"/>
      <c r="H21" s="11"/>
      <c r="I21" s="11"/>
      <c r="J21" s="11"/>
      <c r="K21" s="9">
        <f t="shared" si="2"/>
        <v>0</v>
      </c>
      <c r="L21" s="31">
        <f>SUM(feb!G21 + mrt!K21 + apr!K21+ mei!O21+ jun!J21+ K21)</f>
        <v>0</v>
      </c>
      <c r="M21" s="17">
        <f t="shared" si="3"/>
        <v>0</v>
      </c>
      <c r="N21" s="21">
        <f>SUM(feb!I21 + mrt!M21 + apr!M21+ mei!Q21+ jun!L21+ M21)</f>
        <v>138</v>
      </c>
    </row>
    <row r="22" spans="1:14" x14ac:dyDescent="0.2">
      <c r="A22" s="13" t="s">
        <v>113</v>
      </c>
      <c r="B22" s="11">
        <v>55</v>
      </c>
      <c r="C22" s="11"/>
      <c r="D22" s="11">
        <v>102</v>
      </c>
      <c r="E22" s="11"/>
      <c r="F22" s="11"/>
      <c r="G22" s="11"/>
      <c r="H22" s="11"/>
      <c r="I22" s="11"/>
      <c r="J22" s="11"/>
      <c r="K22" s="9">
        <f t="shared" si="0"/>
        <v>0</v>
      </c>
      <c r="L22" s="31">
        <f>SUM(feb!G22 + mrt!K22 + apr!K22+ mei!O22+ jun!J22+ K22)</f>
        <v>1</v>
      </c>
      <c r="M22" s="17">
        <f t="shared" si="1"/>
        <v>157</v>
      </c>
      <c r="N22" s="21">
        <f>SUM(feb!I22 + mrt!M22 + apr!M22+ mei!Q22+ jun!L22+ M22)</f>
        <v>450</v>
      </c>
    </row>
    <row r="23" spans="1:14" x14ac:dyDescent="0.2">
      <c r="A23" s="13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9">
        <f t="shared" si="0"/>
        <v>0</v>
      </c>
      <c r="L23" s="31">
        <f>SUM(feb!G23 + mrt!K23 + apr!K23+ mei!O23+ jun!J23+ K23)</f>
        <v>2</v>
      </c>
      <c r="M23" s="17">
        <f t="shared" si="1"/>
        <v>0</v>
      </c>
      <c r="N23" s="21">
        <f>SUM(feb!I23 + mrt!M23 + apr!M23+ mei!Q23+ jun!L23+ M23)</f>
        <v>109</v>
      </c>
    </row>
    <row r="24" spans="1:14" x14ac:dyDescent="0.2">
      <c r="A24" s="13" t="s">
        <v>86</v>
      </c>
      <c r="B24" s="11"/>
      <c r="C24" s="11"/>
      <c r="D24" s="11"/>
      <c r="E24" s="11"/>
      <c r="F24" s="11"/>
      <c r="G24" s="11"/>
      <c r="H24" s="11"/>
      <c r="I24" s="11"/>
      <c r="J24" s="11"/>
      <c r="K24" s="9">
        <f t="shared" si="0"/>
        <v>0</v>
      </c>
      <c r="L24" s="31">
        <f>SUM(feb!G24 + mrt!K24 + apr!K24+ mei!O24+ jun!J24+ K24)</f>
        <v>6</v>
      </c>
      <c r="M24" s="17">
        <f t="shared" si="1"/>
        <v>0</v>
      </c>
      <c r="N24" s="21">
        <f>SUM(feb!I24 + mrt!M24 + apr!M24+ mei!Q24+ jun!L24+ M24)</f>
        <v>640</v>
      </c>
    </row>
    <row r="25" spans="1:14" x14ac:dyDescent="0.2">
      <c r="A25" s="13" t="s">
        <v>98</v>
      </c>
      <c r="B25" s="11"/>
      <c r="C25" s="11"/>
      <c r="D25" s="11"/>
      <c r="E25" s="11"/>
      <c r="F25" s="11"/>
      <c r="G25" s="11"/>
      <c r="H25" s="11"/>
      <c r="I25" s="11"/>
      <c r="J25" s="11"/>
      <c r="K25" s="9">
        <f t="shared" si="0"/>
        <v>0</v>
      </c>
      <c r="L25" s="31">
        <f>SUM(feb!G25 + mrt!K25 + apr!K25+ mei!O25+ jun!J25+ K25)</f>
        <v>16</v>
      </c>
      <c r="M25" s="17">
        <f t="shared" si="1"/>
        <v>0</v>
      </c>
      <c r="N25" s="21">
        <f>SUM(feb!I25 + mrt!M25 + apr!M25+ mei!Q25+ jun!L25+ M25)</f>
        <v>2542</v>
      </c>
    </row>
    <row r="26" spans="1:14" x14ac:dyDescent="0.2">
      <c r="A26" s="13" t="s">
        <v>8</v>
      </c>
      <c r="B26" s="11"/>
      <c r="C26" s="11"/>
      <c r="D26" s="11"/>
      <c r="E26" s="11">
        <v>98</v>
      </c>
      <c r="F26" s="11">
        <v>114</v>
      </c>
      <c r="G26" s="11"/>
      <c r="H26" s="11"/>
      <c r="I26" s="11"/>
      <c r="J26" s="11">
        <v>92</v>
      </c>
      <c r="K26" s="9">
        <f t="shared" si="0"/>
        <v>2</v>
      </c>
      <c r="L26" s="31">
        <f>SUM(feb!G26 + mrt!K26 + apr!K26+ mei!O26+ jun!J26+ K26)</f>
        <v>20</v>
      </c>
      <c r="M26" s="17">
        <f t="shared" si="1"/>
        <v>304</v>
      </c>
      <c r="N26" s="21">
        <f>SUM(feb!I26 + mrt!M26 + apr!M26+ mei!Q26+ jun!L26+ M26)</f>
        <v>3078</v>
      </c>
    </row>
    <row r="27" spans="1:14" x14ac:dyDescent="0.2">
      <c r="A27" s="13" t="s">
        <v>103</v>
      </c>
      <c r="B27" s="11">
        <v>55</v>
      </c>
      <c r="C27" s="11">
        <v>55</v>
      </c>
      <c r="D27" s="11">
        <v>80</v>
      </c>
      <c r="E27" s="11"/>
      <c r="F27" s="11">
        <v>72</v>
      </c>
      <c r="G27" s="11"/>
      <c r="H27" s="11"/>
      <c r="I27" s="11"/>
      <c r="J27" s="11"/>
      <c r="K27" s="9">
        <f t="shared" si="0"/>
        <v>1</v>
      </c>
      <c r="L27" s="31">
        <f>SUM(feb!G27 + mrt!K27 + apr!K27+ mei!O27+ jun!J27+ K27)</f>
        <v>7</v>
      </c>
      <c r="M27" s="17">
        <f t="shared" si="1"/>
        <v>262</v>
      </c>
      <c r="N27" s="21">
        <f>SUM(feb!I27 + mrt!M27 + apr!M27+ mei!Q27+ jun!L27+ M27)</f>
        <v>887</v>
      </c>
    </row>
    <row r="28" spans="1:14" x14ac:dyDescent="0.2">
      <c r="A28" s="13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9">
        <f t="shared" si="0"/>
        <v>0</v>
      </c>
      <c r="L28" s="31">
        <f>SUM(feb!G28 + mrt!K28 + apr!K28+ mei!O28+ jun!J28+ K28)</f>
        <v>2</v>
      </c>
      <c r="M28" s="17">
        <f t="shared" si="1"/>
        <v>0</v>
      </c>
      <c r="N28" s="21">
        <f>SUM(feb!I28 + mrt!M28 + apr!M28+ mei!Q28+ jun!L28+ M28)</f>
        <v>154</v>
      </c>
    </row>
    <row r="29" spans="1:14" x14ac:dyDescent="0.2">
      <c r="A29" s="13" t="s">
        <v>119</v>
      </c>
      <c r="B29" s="11">
        <v>75</v>
      </c>
      <c r="C29" s="11">
        <v>77</v>
      </c>
      <c r="D29" s="65">
        <v>128</v>
      </c>
      <c r="E29" s="11">
        <v>54</v>
      </c>
      <c r="F29" s="11">
        <v>122</v>
      </c>
      <c r="G29" s="11">
        <v>65</v>
      </c>
      <c r="H29" s="11">
        <v>84</v>
      </c>
      <c r="I29" s="11"/>
      <c r="J29" s="11">
        <v>72</v>
      </c>
      <c r="K29" s="9">
        <f t="shared" si="0"/>
        <v>5</v>
      </c>
      <c r="L29" s="31">
        <f>SUM(feb!G29 + mrt!K29 + apr!K29+ mei!O29+ jun!J29+ K29)</f>
        <v>22</v>
      </c>
      <c r="M29" s="17">
        <f t="shared" si="1"/>
        <v>677</v>
      </c>
      <c r="N29" s="21">
        <f>SUM(feb!I29 + mrt!M29 + apr!M29+ mei!Q29+ jun!L29+ M29)</f>
        <v>2905</v>
      </c>
    </row>
    <row r="30" spans="1:14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11"/>
      <c r="K30" s="9">
        <f t="shared" si="0"/>
        <v>0</v>
      </c>
      <c r="L30" s="31">
        <f>SUM(feb!G30 + mrt!K30 + apr!K30+ mei!O30+ jun!J30+ K30)</f>
        <v>0</v>
      </c>
      <c r="M30" s="17">
        <f t="shared" si="1"/>
        <v>0</v>
      </c>
      <c r="N30" s="21">
        <f>SUM(feb!I30 + mrt!M30 + apr!M30+ mei!Q30+ jun!L30+ M30)</f>
        <v>64</v>
      </c>
    </row>
    <row r="31" spans="1:14" x14ac:dyDescent="0.2">
      <c r="A31" s="13" t="s">
        <v>80</v>
      </c>
      <c r="B31" s="11"/>
      <c r="C31" s="11">
        <v>83</v>
      </c>
      <c r="D31" s="11"/>
      <c r="E31" s="11"/>
      <c r="F31" s="11"/>
      <c r="G31" s="11"/>
      <c r="H31" s="11"/>
      <c r="I31" s="11"/>
      <c r="J31" s="11"/>
      <c r="K31" s="9">
        <f t="shared" si="0"/>
        <v>1</v>
      </c>
      <c r="L31" s="31">
        <f>SUM(feb!G31 + mrt!K31 + apr!K31+ mei!O31+ jun!J31+ K31)</f>
        <v>5</v>
      </c>
      <c r="M31" s="17">
        <f t="shared" si="1"/>
        <v>83</v>
      </c>
      <c r="N31" s="21">
        <f>SUM(feb!I31 + mrt!M31 + apr!M31+ mei!Q31+ jun!L31+ M31)</f>
        <v>405</v>
      </c>
    </row>
    <row r="32" spans="1:14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11"/>
      <c r="K32" s="9">
        <f t="shared" si="0"/>
        <v>0</v>
      </c>
      <c r="L32" s="31">
        <f>SUM(feb!G32 + mrt!K32 + apr!K32+ mei!O32+ jun!J32+ K32)</f>
        <v>0</v>
      </c>
      <c r="M32" s="17">
        <f t="shared" si="1"/>
        <v>0</v>
      </c>
      <c r="N32" s="21">
        <f>SUM(feb!I32 + mrt!M32 + apr!M32+ mei!Q32+ jun!L32+ M32)</f>
        <v>64</v>
      </c>
    </row>
    <row r="33" spans="1:14" x14ac:dyDescent="0.2">
      <c r="A33" s="13" t="s">
        <v>81</v>
      </c>
      <c r="B33" s="11"/>
      <c r="C33" s="11"/>
      <c r="D33" s="11">
        <v>117</v>
      </c>
      <c r="E33" s="11">
        <v>54</v>
      </c>
      <c r="F33" s="11"/>
      <c r="G33" s="11"/>
      <c r="H33" s="11"/>
      <c r="I33" s="11"/>
      <c r="J33" s="11"/>
      <c r="K33" s="9">
        <f t="shared" si="0"/>
        <v>1</v>
      </c>
      <c r="L33" s="31">
        <f>SUM(feb!G33 + mrt!K33 + apr!K33+ mei!O33+ jun!J33+ K33)</f>
        <v>14</v>
      </c>
      <c r="M33" s="17">
        <f t="shared" si="1"/>
        <v>171</v>
      </c>
      <c r="N33" s="21">
        <f>SUM(feb!I33 + mrt!M33 + apr!M33+ mei!Q33+ jun!L33+ M33)</f>
        <v>1929</v>
      </c>
    </row>
    <row r="34" spans="1:14" x14ac:dyDescent="0.2">
      <c r="A34" s="13" t="s">
        <v>9</v>
      </c>
      <c r="B34" s="11">
        <v>75</v>
      </c>
      <c r="C34" s="11">
        <v>77</v>
      </c>
      <c r="D34" s="65">
        <v>128</v>
      </c>
      <c r="E34" s="11">
        <v>75</v>
      </c>
      <c r="F34" s="11"/>
      <c r="G34" s="11">
        <v>73</v>
      </c>
      <c r="H34" s="11">
        <v>84</v>
      </c>
      <c r="I34" s="11"/>
      <c r="J34" s="11">
        <v>72</v>
      </c>
      <c r="K34" s="9">
        <f t="shared" si="0"/>
        <v>5</v>
      </c>
      <c r="L34" s="31">
        <f>SUM(feb!G34 + mrt!K34 + apr!K34+ mei!O34+ jun!J34+ K34)</f>
        <v>15</v>
      </c>
      <c r="M34" s="17">
        <f t="shared" si="1"/>
        <v>584</v>
      </c>
      <c r="N34" s="21">
        <f>SUM(feb!I34 + mrt!M34 + apr!M34+ mei!Q34+ jun!L34+ M34)</f>
        <v>1782</v>
      </c>
    </row>
    <row r="35" spans="1:14" x14ac:dyDescent="0.2">
      <c r="A35" s="13" t="s">
        <v>10</v>
      </c>
      <c r="B35" s="11">
        <v>55</v>
      </c>
      <c r="C35" s="11">
        <v>55</v>
      </c>
      <c r="D35" s="11"/>
      <c r="E35" s="11"/>
      <c r="F35" s="11"/>
      <c r="G35" s="11"/>
      <c r="H35" s="11"/>
      <c r="I35" s="11"/>
      <c r="J35" s="11"/>
      <c r="K35" s="9">
        <f t="shared" si="0"/>
        <v>1</v>
      </c>
      <c r="L35" s="31">
        <f>SUM(feb!G35 + mrt!K35 + apr!K35+ mei!O35+ jun!J35+ K35)</f>
        <v>8</v>
      </c>
      <c r="M35" s="17">
        <f t="shared" si="1"/>
        <v>110</v>
      </c>
      <c r="N35" s="21">
        <f>SUM(feb!I35 + mrt!M35 + apr!M35+ mei!Q35+ jun!L35+ M35)</f>
        <v>773</v>
      </c>
    </row>
    <row r="36" spans="1:14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11"/>
      <c r="K36" s="9">
        <f t="shared" si="0"/>
        <v>0</v>
      </c>
      <c r="L36" s="31">
        <f>SUM(feb!G36 + mrt!K36 + apr!K36+ mei!O36+ jun!J36+ K36)</f>
        <v>0</v>
      </c>
      <c r="M36" s="17">
        <f t="shared" si="1"/>
        <v>0</v>
      </c>
      <c r="N36" s="21">
        <f>SUM(feb!I36 + mrt!M36 + apr!M36+ mei!Q36+ jun!L36+ M36)</f>
        <v>0</v>
      </c>
    </row>
    <row r="37" spans="1:14" x14ac:dyDescent="0.2">
      <c r="A37" s="13" t="s">
        <v>11</v>
      </c>
      <c r="B37" s="11"/>
      <c r="C37" s="11"/>
      <c r="D37" s="11"/>
      <c r="E37" s="11"/>
      <c r="F37" s="11"/>
      <c r="G37" s="11"/>
      <c r="H37" s="11">
        <v>86</v>
      </c>
      <c r="I37" s="11"/>
      <c r="J37" s="11">
        <v>92</v>
      </c>
      <c r="K37" s="9">
        <f t="shared" si="0"/>
        <v>2</v>
      </c>
      <c r="L37" s="31">
        <f>SUM(feb!G37 + mrt!K37 + apr!K37+ mei!O37+ jun!J37+ K37)</f>
        <v>19</v>
      </c>
      <c r="M37" s="17">
        <f t="shared" ref="M37:M41" si="4">SUM(B37:J37)</f>
        <v>178</v>
      </c>
      <c r="N37" s="21">
        <f>SUM(feb!I37 + mrt!M37 + apr!M37+ mei!Q37+ jun!L37+ M37)</f>
        <v>2172</v>
      </c>
    </row>
    <row r="38" spans="1:14" x14ac:dyDescent="0.2">
      <c r="A38" s="13" t="s">
        <v>123</v>
      </c>
      <c r="B38" s="11"/>
      <c r="C38" s="11"/>
      <c r="D38" s="11"/>
      <c r="E38" s="11"/>
      <c r="F38" s="11"/>
      <c r="G38" s="11">
        <v>85</v>
      </c>
      <c r="H38" s="11">
        <v>111</v>
      </c>
      <c r="I38" s="11"/>
      <c r="J38" s="11">
        <v>92</v>
      </c>
      <c r="K38" s="9">
        <f t="shared" si="0"/>
        <v>3</v>
      </c>
      <c r="L38" s="31">
        <f>SUM(feb!G38 + mrt!K38 + apr!K38+ mei!O38+ jun!J38+ K38)</f>
        <v>19</v>
      </c>
      <c r="M38" s="17">
        <f t="shared" si="4"/>
        <v>288</v>
      </c>
      <c r="N38" s="21">
        <f>SUM(feb!I38 + mrt!M38 + apr!M38+ mei!Q38+ jun!L38+ M38)</f>
        <v>2830</v>
      </c>
    </row>
    <row r="39" spans="1:14" x14ac:dyDescent="0.2">
      <c r="A39" s="33" t="s">
        <v>95</v>
      </c>
      <c r="B39" s="11"/>
      <c r="C39" s="11"/>
      <c r="D39" s="11"/>
      <c r="E39" s="11"/>
      <c r="F39" s="11"/>
      <c r="G39" s="11">
        <v>85</v>
      </c>
      <c r="H39" s="11">
        <v>86</v>
      </c>
      <c r="I39" s="11"/>
      <c r="J39" s="11">
        <v>92</v>
      </c>
      <c r="K39" s="9">
        <f t="shared" si="0"/>
        <v>3</v>
      </c>
      <c r="L39" s="31">
        <f>SUM(feb!G39 + mrt!K39 + apr!K39+ mei!O39+ jun!J39+ K39)</f>
        <v>14</v>
      </c>
      <c r="M39" s="17">
        <f t="shared" si="4"/>
        <v>263</v>
      </c>
      <c r="N39" s="21">
        <f>SUM(feb!I39 + mrt!M39 + apr!M39+ mei!Q39+ jun!L39+ M39)</f>
        <v>1604</v>
      </c>
    </row>
    <row r="40" spans="1:14" x14ac:dyDescent="0.2">
      <c r="A40" s="33" t="s">
        <v>112</v>
      </c>
      <c r="B40" s="11">
        <v>66</v>
      </c>
      <c r="C40" s="11"/>
      <c r="D40" s="11">
        <v>77</v>
      </c>
      <c r="E40" s="11"/>
      <c r="F40" s="11">
        <v>79</v>
      </c>
      <c r="G40" s="11">
        <v>65</v>
      </c>
      <c r="H40" s="11">
        <v>84</v>
      </c>
      <c r="I40" s="11"/>
      <c r="J40" s="11">
        <v>59</v>
      </c>
      <c r="K40" s="9">
        <f t="shared" si="0"/>
        <v>3</v>
      </c>
      <c r="L40" s="31">
        <f>SUM(feb!G40 + mrt!K40 + apr!K40+ mei!O40+ jun!J40+ K40)</f>
        <v>5</v>
      </c>
      <c r="M40" s="17">
        <f t="shared" si="4"/>
        <v>430</v>
      </c>
      <c r="N40" s="21">
        <f>SUM(feb!I40 + mrt!M40 + apr!M40+ mei!Q40+ jun!L40+ M40)</f>
        <v>597</v>
      </c>
    </row>
    <row r="41" spans="1:14" x14ac:dyDescent="0.2">
      <c r="A41" s="33" t="s">
        <v>114</v>
      </c>
      <c r="B41" s="11"/>
      <c r="C41" s="11">
        <v>83</v>
      </c>
      <c r="D41" s="11"/>
      <c r="E41" s="11"/>
      <c r="F41" s="11"/>
      <c r="G41" s="11"/>
      <c r="H41" s="11"/>
      <c r="I41" s="11"/>
      <c r="J41" s="11">
        <v>92</v>
      </c>
      <c r="K41" s="9">
        <f t="shared" si="0"/>
        <v>2</v>
      </c>
      <c r="L41" s="31">
        <f>SUM(feb!G41 + mrt!K41 + apr!K41+ mei!O41+ jun!J41+ K41)</f>
        <v>12</v>
      </c>
      <c r="M41" s="17">
        <f t="shared" si="4"/>
        <v>175</v>
      </c>
      <c r="N41" s="21">
        <f>SUM(feb!I41 + mrt!M41 + apr!M41+ mei!Q41+ jun!L41+ M41)</f>
        <v>1038</v>
      </c>
    </row>
    <row r="42" spans="1:14" x14ac:dyDescent="0.2">
      <c r="A42" s="33" t="s">
        <v>125</v>
      </c>
      <c r="B42" s="11"/>
      <c r="C42" s="11">
        <v>83</v>
      </c>
      <c r="D42" s="11">
        <v>132</v>
      </c>
      <c r="E42" s="11"/>
      <c r="F42" s="11">
        <v>114</v>
      </c>
      <c r="G42" s="11">
        <v>85</v>
      </c>
      <c r="H42" s="11"/>
      <c r="I42" s="11"/>
      <c r="J42" s="11">
        <v>92</v>
      </c>
      <c r="K42" s="9">
        <f t="shared" ref="K42:K45" si="5">COUNT(C42,E42,G42,H42,J42)</f>
        <v>3</v>
      </c>
      <c r="L42" s="31">
        <f>SUM(feb!G42 + mrt!K42 + apr!K42+ mei!O42+ jun!J42+ K42)</f>
        <v>13</v>
      </c>
      <c r="M42" s="17">
        <f t="shared" ref="M42:M45" si="6">SUM(B42:J42)</f>
        <v>506</v>
      </c>
      <c r="N42" s="21">
        <f>SUM(feb!I42 + mrt!M42 + apr!M42+ mei!Q42+ jun!L42+ M42)</f>
        <v>2542</v>
      </c>
    </row>
    <row r="43" spans="1:14" x14ac:dyDescent="0.2">
      <c r="A43" s="33" t="s">
        <v>156</v>
      </c>
      <c r="B43" s="11"/>
      <c r="C43" s="11"/>
      <c r="D43" s="11"/>
      <c r="E43" s="11"/>
      <c r="F43" s="11"/>
      <c r="G43" s="11"/>
      <c r="H43" s="11"/>
      <c r="I43" s="11"/>
      <c r="J43" s="11"/>
      <c r="K43" s="9">
        <f t="shared" si="5"/>
        <v>0</v>
      </c>
      <c r="L43" s="31">
        <f>SUM(feb!G43 + mrt!K43 + apr!K43+ mei!O43+ jun!J43+ K43)</f>
        <v>14</v>
      </c>
      <c r="M43" s="17">
        <f t="shared" si="6"/>
        <v>0</v>
      </c>
      <c r="N43" s="21">
        <f>SUM(feb!I43 + mrt!M43 + apr!M43+ mei!Q43+ jun!L43+ M43)</f>
        <v>1690</v>
      </c>
    </row>
    <row r="44" spans="1:14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11"/>
      <c r="K44" s="9">
        <f t="shared" si="5"/>
        <v>0</v>
      </c>
      <c r="L44" s="31">
        <f>SUM(feb!G44 + mrt!K44 + apr!K44+ mei!O44+ jun!J44+ K44)</f>
        <v>0</v>
      </c>
      <c r="M44" s="17">
        <f t="shared" si="6"/>
        <v>0</v>
      </c>
      <c r="N44" s="21">
        <f>SUM(feb!I44 + mrt!M44 + apr!M44+ mei!Q44+ jun!L44+ M44)</f>
        <v>0</v>
      </c>
    </row>
    <row r="45" spans="1:14" x14ac:dyDescent="0.2">
      <c r="A45" s="33" t="s">
        <v>108</v>
      </c>
      <c r="B45" s="11"/>
      <c r="C45" s="11">
        <v>83</v>
      </c>
      <c r="D45" s="11"/>
      <c r="E45" s="11">
        <v>98</v>
      </c>
      <c r="F45" s="11">
        <v>114</v>
      </c>
      <c r="G45" s="11"/>
      <c r="H45" s="11">
        <v>86</v>
      </c>
      <c r="I45" s="11"/>
      <c r="J45" s="11">
        <v>92</v>
      </c>
      <c r="K45" s="9">
        <f t="shared" si="5"/>
        <v>4</v>
      </c>
      <c r="L45" s="31">
        <f>SUM(feb!G45 + mrt!K45 + apr!K45+ mei!O45+ jun!J45+ K45)</f>
        <v>18</v>
      </c>
      <c r="M45" s="17">
        <f t="shared" si="6"/>
        <v>473</v>
      </c>
      <c r="N45" s="21">
        <f>SUM(feb!I45 + mrt!M45 + apr!M45+ mei!Q45+ jun!L45+ M45)</f>
        <v>1751</v>
      </c>
    </row>
    <row r="46" spans="1:14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11"/>
      <c r="K46" s="9">
        <f t="shared" si="0"/>
        <v>0</v>
      </c>
      <c r="L46" s="31">
        <f>SUM(feb!G46 + mrt!K46 + apr!K46+ mei!O46+ jun!J46+ K46)</f>
        <v>1</v>
      </c>
      <c r="M46" s="17">
        <f t="shared" si="1"/>
        <v>0</v>
      </c>
      <c r="N46" s="21">
        <f>SUM(feb!I46 + mrt!M46 + apr!M46+ mei!Q46+ jun!L46+ M46)</f>
        <v>62</v>
      </c>
    </row>
    <row r="47" spans="1:14" x14ac:dyDescent="0.2">
      <c r="A47" s="13" t="s">
        <v>92</v>
      </c>
      <c r="B47" s="11"/>
      <c r="C47" s="11">
        <v>55</v>
      </c>
      <c r="D47" s="11"/>
      <c r="E47" s="11">
        <v>54</v>
      </c>
      <c r="F47" s="11"/>
      <c r="G47" s="11"/>
      <c r="H47" s="11">
        <v>58</v>
      </c>
      <c r="I47" s="11"/>
      <c r="J47" s="11">
        <v>55</v>
      </c>
      <c r="K47" s="9">
        <f t="shared" si="0"/>
        <v>4</v>
      </c>
      <c r="L47" s="31">
        <f>SUM(feb!G47 + mrt!K47 + apr!K47+ mei!O47+ jun!J47+ K47)</f>
        <v>9</v>
      </c>
      <c r="M47" s="17">
        <f t="shared" si="1"/>
        <v>222</v>
      </c>
      <c r="N47" s="21">
        <f>SUM(feb!I47 + mrt!M47 + apr!M47+ mei!Q47+ jun!L47+ M47)</f>
        <v>501</v>
      </c>
    </row>
    <row r="48" spans="1:14" x14ac:dyDescent="0.2">
      <c r="A48" s="13" t="s">
        <v>13</v>
      </c>
      <c r="B48" s="11"/>
      <c r="C48" s="11"/>
      <c r="D48" s="11">
        <v>77</v>
      </c>
      <c r="E48" s="11"/>
      <c r="F48" s="11">
        <v>79</v>
      </c>
      <c r="G48" s="11">
        <v>65</v>
      </c>
      <c r="H48" s="11"/>
      <c r="I48" s="11"/>
      <c r="J48" s="11"/>
      <c r="K48" s="9">
        <f t="shared" si="0"/>
        <v>1</v>
      </c>
      <c r="L48" s="31">
        <f>SUM(feb!G48 + mrt!K48 + apr!K48+ mei!O48+ jun!J48+ K48)</f>
        <v>15</v>
      </c>
      <c r="M48" s="17">
        <f t="shared" si="1"/>
        <v>221</v>
      </c>
      <c r="N48" s="21">
        <f>SUM(feb!I48 + mrt!M48 + apr!M48+ mei!Q48+ jun!L48+ M48)</f>
        <v>1279</v>
      </c>
    </row>
    <row r="49" spans="1:14" x14ac:dyDescent="0.2">
      <c r="A49" s="13" t="s">
        <v>61</v>
      </c>
      <c r="B49" s="11">
        <v>66</v>
      </c>
      <c r="C49" s="11"/>
      <c r="D49" s="11">
        <v>77</v>
      </c>
      <c r="E49" s="11"/>
      <c r="F49" s="11">
        <v>79</v>
      </c>
      <c r="G49" s="11"/>
      <c r="H49" s="11">
        <v>84</v>
      </c>
      <c r="I49" s="11"/>
      <c r="J49" s="11"/>
      <c r="K49" s="9">
        <f t="shared" ref="K49:K53" si="7">COUNT(C49,E49,G49,H49,J49)</f>
        <v>1</v>
      </c>
      <c r="L49" s="31">
        <f>SUM(feb!G49 + mrt!K49 + apr!K49+ mei!O49+ jun!J49+ K49)</f>
        <v>19</v>
      </c>
      <c r="M49" s="17">
        <f t="shared" ref="M49:M53" si="8">SUM(B49:J49)</f>
        <v>306</v>
      </c>
      <c r="N49" s="21">
        <f>SUM(feb!I49 + mrt!M49 + apr!M49+ mei!Q49+ jun!L49+ M49)</f>
        <v>2638</v>
      </c>
    </row>
    <row r="50" spans="1:14" x14ac:dyDescent="0.2">
      <c r="A50" s="13" t="s">
        <v>154</v>
      </c>
      <c r="B50" s="11"/>
      <c r="C50" s="11"/>
      <c r="D50" s="11"/>
      <c r="E50" s="11"/>
      <c r="F50" s="11">
        <v>122</v>
      </c>
      <c r="G50" s="11"/>
      <c r="H50" s="11"/>
      <c r="I50" s="11"/>
      <c r="J50" s="11">
        <v>72</v>
      </c>
      <c r="K50" s="9">
        <f t="shared" si="7"/>
        <v>1</v>
      </c>
      <c r="L50" s="31">
        <f>SUM(feb!G50 + mrt!K50 + apr!K50+ mei!O50+ jun!J50+ K50)</f>
        <v>5</v>
      </c>
      <c r="M50" s="17">
        <f t="shared" si="8"/>
        <v>194</v>
      </c>
      <c r="N50" s="21">
        <f>SUM(feb!I50 + mrt!M50 + apr!M50+ mei!Q50+ jun!L50+ M50)</f>
        <v>1268</v>
      </c>
    </row>
    <row r="51" spans="1:14" x14ac:dyDescent="0.2">
      <c r="A51" s="13" t="s">
        <v>96</v>
      </c>
      <c r="B51" s="11"/>
      <c r="C51" s="11">
        <v>83</v>
      </c>
      <c r="D51" s="11">
        <v>132</v>
      </c>
      <c r="E51" s="11">
        <v>98</v>
      </c>
      <c r="F51" s="11"/>
      <c r="G51" s="11">
        <v>85</v>
      </c>
      <c r="H51" s="11">
        <v>111</v>
      </c>
      <c r="I51" s="11"/>
      <c r="J51" s="11">
        <v>92</v>
      </c>
      <c r="K51" s="9">
        <f t="shared" si="7"/>
        <v>5</v>
      </c>
      <c r="L51" s="31">
        <f>SUM(feb!G51 + mrt!K51 + apr!K51+ mei!O51+ jun!J51+ K51)</f>
        <v>18</v>
      </c>
      <c r="M51" s="17">
        <f t="shared" si="8"/>
        <v>601</v>
      </c>
      <c r="N51" s="21">
        <f>SUM(feb!I51 + mrt!M51 + apr!M51+ mei!Q51+ jun!L51+ M51)</f>
        <v>2745</v>
      </c>
    </row>
    <row r="52" spans="1:14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11"/>
      <c r="K52" s="9">
        <f t="shared" si="7"/>
        <v>0</v>
      </c>
      <c r="L52" s="31">
        <f>SUM(feb!G52 + mrt!K52 + apr!K52+ mei!O52+ jun!J52+ K52)</f>
        <v>0</v>
      </c>
      <c r="M52" s="17">
        <f t="shared" si="8"/>
        <v>0</v>
      </c>
      <c r="N52" s="21">
        <f>SUM(feb!I52 + mrt!M52 + apr!M52+ mei!Q52+ jun!L52+ M52)</f>
        <v>0</v>
      </c>
    </row>
    <row r="53" spans="1:14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11"/>
      <c r="K53" s="9">
        <f t="shared" si="7"/>
        <v>0</v>
      </c>
      <c r="L53" s="31">
        <f>SUM(feb!G53 + mrt!K53 + apr!K53+ mei!O53+ jun!J53+ K53)</f>
        <v>0</v>
      </c>
      <c r="M53" s="17">
        <f t="shared" si="8"/>
        <v>0</v>
      </c>
      <c r="N53" s="21">
        <f>SUM(feb!I53 + mrt!M53 + apr!M53+ mei!Q53+ jun!L53+ M53)</f>
        <v>0</v>
      </c>
    </row>
    <row r="54" spans="1:14" x14ac:dyDescent="0.2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9">
        <f t="shared" si="0"/>
        <v>0</v>
      </c>
      <c r="L54" s="31">
        <f>SUM(feb!G54 + mrt!K54 + apr!K54+ mei!O54+ jun!J54+ K54)</f>
        <v>6</v>
      </c>
      <c r="M54" s="17">
        <f t="shared" si="1"/>
        <v>0</v>
      </c>
      <c r="N54" s="21">
        <f>SUM(feb!I54 + mrt!M54 + apr!M54+ mei!Q54+ jun!L54+ M54)</f>
        <v>507</v>
      </c>
    </row>
    <row r="55" spans="1:14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11"/>
      <c r="K55" s="9">
        <f t="shared" si="0"/>
        <v>0</v>
      </c>
      <c r="L55" s="31">
        <f>SUM(feb!G55 + mrt!K55 + apr!K55+ mei!O55+ jun!J55+ K55)</f>
        <v>0</v>
      </c>
      <c r="M55" s="17">
        <f t="shared" si="1"/>
        <v>0</v>
      </c>
      <c r="N55" s="21">
        <f>SUM(feb!I55 + mrt!M55 + apr!M55+ mei!Q55+ jun!L55+ M55)</f>
        <v>0</v>
      </c>
    </row>
    <row r="56" spans="1:14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11"/>
      <c r="K56" s="9">
        <f t="shared" si="0"/>
        <v>0</v>
      </c>
      <c r="L56" s="31">
        <f>SUM(feb!G56 + mrt!K56 + apr!K56+ mei!O56+ jun!J56+ K56)</f>
        <v>0</v>
      </c>
      <c r="M56" s="17">
        <f t="shared" si="1"/>
        <v>0</v>
      </c>
      <c r="N56" s="21">
        <f>SUM(feb!I56 + mrt!M56 + apr!M56+ mei!Q56+ jun!L56+ M56)</f>
        <v>0</v>
      </c>
    </row>
    <row r="57" spans="1:14" x14ac:dyDescent="0.2">
      <c r="A57" s="13" t="s">
        <v>94</v>
      </c>
      <c r="B57" s="11"/>
      <c r="C57" s="11"/>
      <c r="D57" s="11"/>
      <c r="E57" s="11"/>
      <c r="F57" s="11"/>
      <c r="G57" s="11">
        <v>96</v>
      </c>
      <c r="H57" s="11">
        <v>86</v>
      </c>
      <c r="I57" s="11"/>
      <c r="J57" s="11">
        <v>92</v>
      </c>
      <c r="K57" s="9">
        <f t="shared" si="0"/>
        <v>3</v>
      </c>
      <c r="L57" s="31">
        <f>SUM(feb!G57 + mrt!K57 + apr!K57+ mei!O57+ jun!J57+ K57)</f>
        <v>22</v>
      </c>
      <c r="M57" s="17">
        <f t="shared" si="1"/>
        <v>274</v>
      </c>
      <c r="N57" s="21">
        <f>SUM(feb!I57 + mrt!M57 + apr!M57+ mei!Q57+ jun!L57+ M57)</f>
        <v>2397</v>
      </c>
    </row>
    <row r="58" spans="1:14" x14ac:dyDescent="0.2">
      <c r="A58" s="13" t="s">
        <v>15</v>
      </c>
      <c r="B58" s="11">
        <v>126</v>
      </c>
      <c r="C58" s="11">
        <v>83</v>
      </c>
      <c r="D58" s="11">
        <v>132</v>
      </c>
      <c r="E58" s="11">
        <v>98</v>
      </c>
      <c r="F58" s="11">
        <v>114</v>
      </c>
      <c r="G58" s="11">
        <v>96</v>
      </c>
      <c r="H58" s="11"/>
      <c r="I58" s="11"/>
      <c r="J58" s="11"/>
      <c r="K58" s="9">
        <f t="shared" si="0"/>
        <v>3</v>
      </c>
      <c r="L58" s="31">
        <f>SUM(feb!G58 + mrt!K58 + apr!K58+ mei!O58+ jun!J58+ K58)</f>
        <v>25</v>
      </c>
      <c r="M58" s="17">
        <f t="shared" si="1"/>
        <v>649</v>
      </c>
      <c r="N58" s="21">
        <f>SUM(feb!I58 + mrt!M58 + apr!M58+ mei!Q58+ jun!L58+ M58)</f>
        <v>3787</v>
      </c>
    </row>
    <row r="59" spans="1:14" x14ac:dyDescent="0.2">
      <c r="A59" s="13" t="s">
        <v>64</v>
      </c>
      <c r="B59" s="11">
        <v>55</v>
      </c>
      <c r="C59" s="11">
        <v>55</v>
      </c>
      <c r="D59" s="11">
        <v>102</v>
      </c>
      <c r="E59" s="11">
        <v>54</v>
      </c>
      <c r="F59" s="11"/>
      <c r="G59" s="11">
        <v>65</v>
      </c>
      <c r="H59" s="11"/>
      <c r="I59" s="11"/>
      <c r="J59" s="11"/>
      <c r="K59" s="9">
        <f t="shared" si="0"/>
        <v>3</v>
      </c>
      <c r="L59" s="31">
        <f>SUM(feb!G59 + mrt!K59 + apr!K59+ mei!O59+ jun!J59+ K59)</f>
        <v>21</v>
      </c>
      <c r="M59" s="17">
        <f t="shared" si="1"/>
        <v>331</v>
      </c>
      <c r="N59" s="21">
        <f>SUM(feb!I59 + mrt!M59 + apr!M59+ mei!Q59+ jun!L59+ M59)</f>
        <v>1931</v>
      </c>
    </row>
    <row r="60" spans="1:14" x14ac:dyDescent="0.2">
      <c r="A60" s="13" t="s">
        <v>16</v>
      </c>
      <c r="B60" s="11"/>
      <c r="C60" s="11">
        <v>55</v>
      </c>
      <c r="D60" s="11"/>
      <c r="E60" s="11"/>
      <c r="F60" s="11"/>
      <c r="G60" s="11">
        <v>65</v>
      </c>
      <c r="H60" s="11"/>
      <c r="I60" s="11"/>
      <c r="J60" s="11">
        <v>55</v>
      </c>
      <c r="K60" s="9">
        <f t="shared" si="0"/>
        <v>3</v>
      </c>
      <c r="L60" s="31">
        <f>SUM(feb!G60 + mrt!K60 + apr!K60+ mei!O60+ jun!J60+ K60)</f>
        <v>10</v>
      </c>
      <c r="M60" s="17">
        <f t="shared" si="1"/>
        <v>175</v>
      </c>
      <c r="N60" s="21">
        <f>SUM(feb!I60 + mrt!M60 + apr!M60+ mei!Q60+ jun!L60+ M60)</f>
        <v>556</v>
      </c>
    </row>
    <row r="61" spans="1:14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11"/>
      <c r="K61" s="9">
        <f t="shared" si="0"/>
        <v>0</v>
      </c>
      <c r="L61" s="31">
        <f>SUM(feb!G61 + mrt!K61 + apr!K61+ mei!O61+ jun!J61+ K61)</f>
        <v>0</v>
      </c>
      <c r="M61" s="17">
        <f t="shared" si="1"/>
        <v>0</v>
      </c>
      <c r="N61" s="21">
        <f>SUM(feb!I61 + mrt!M61 + apr!M61+ mei!Q61+ jun!L61+ M61)</f>
        <v>0</v>
      </c>
    </row>
    <row r="62" spans="1:14" x14ac:dyDescent="0.2">
      <c r="A62" s="13" t="s">
        <v>59</v>
      </c>
      <c r="B62" s="11"/>
      <c r="C62" s="11">
        <v>77</v>
      </c>
      <c r="D62" s="11"/>
      <c r="E62" s="11">
        <v>75</v>
      </c>
      <c r="F62" s="11"/>
      <c r="G62" s="11"/>
      <c r="H62" s="11"/>
      <c r="I62" s="11"/>
      <c r="J62" s="11"/>
      <c r="K62" s="9">
        <f t="shared" si="0"/>
        <v>2</v>
      </c>
      <c r="L62" s="31">
        <f>SUM(feb!G62 + mrt!K62 + apr!K62+ mei!O62+ jun!J62+ K62)</f>
        <v>18</v>
      </c>
      <c r="M62" s="17">
        <f t="shared" si="1"/>
        <v>152</v>
      </c>
      <c r="N62" s="21">
        <f>SUM(feb!I62 + mrt!M62 + apr!M62+ mei!Q62+ jun!L62+ M62)</f>
        <v>1927</v>
      </c>
    </row>
    <row r="63" spans="1:14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11"/>
      <c r="K63" s="9">
        <f t="shared" si="0"/>
        <v>0</v>
      </c>
      <c r="L63" s="31">
        <f>SUM(feb!G63 + mrt!K63 + apr!K63+ mei!O63+ jun!J63+ K63)</f>
        <v>3</v>
      </c>
      <c r="M63" s="17">
        <f t="shared" ref="M63:M111" si="9">SUM(B63:J63)</f>
        <v>0</v>
      </c>
      <c r="N63" s="21">
        <f>SUM(feb!I63 + mrt!M63 + apr!M63+ mei!Q63+ jun!L63+ M63)</f>
        <v>543</v>
      </c>
    </row>
    <row r="64" spans="1:14" x14ac:dyDescent="0.2">
      <c r="A64" s="13" t="s">
        <v>101</v>
      </c>
      <c r="B64" s="11">
        <v>75</v>
      </c>
      <c r="C64" s="11">
        <v>77</v>
      </c>
      <c r="D64" s="65">
        <v>128</v>
      </c>
      <c r="E64" s="11">
        <v>75</v>
      </c>
      <c r="F64" s="11">
        <v>122</v>
      </c>
      <c r="G64" s="11"/>
      <c r="H64" s="11"/>
      <c r="I64" s="11"/>
      <c r="J64" s="11"/>
      <c r="K64" s="9">
        <v>3</v>
      </c>
      <c r="L64" s="31">
        <f>SUM(feb!G64 + mrt!K64 + apr!K64+ mei!O64+ jun!J64+ K64)</f>
        <v>10</v>
      </c>
      <c r="M64" s="17">
        <f t="shared" si="9"/>
        <v>477</v>
      </c>
      <c r="N64" s="21">
        <f>SUM(feb!I64 + mrt!M64 + apr!M64+ mei!Q64+ jun!L64+ M64)</f>
        <v>1095</v>
      </c>
    </row>
    <row r="65" spans="1:14" x14ac:dyDescent="0.2">
      <c r="A65" s="13" t="s">
        <v>83</v>
      </c>
      <c r="B65" s="11"/>
      <c r="C65" s="11"/>
      <c r="D65" s="11"/>
      <c r="E65" s="11"/>
      <c r="F65" s="11"/>
      <c r="G65" s="11"/>
      <c r="H65" s="11"/>
      <c r="I65" s="11"/>
      <c r="J65" s="11"/>
      <c r="K65" s="9">
        <f t="shared" si="0"/>
        <v>0</v>
      </c>
      <c r="L65" s="31">
        <f>SUM(feb!G65 + mrt!K65 + apr!K65+ mei!O65+ jun!J65+ K65)</f>
        <v>0</v>
      </c>
      <c r="M65" s="17">
        <f t="shared" si="9"/>
        <v>0</v>
      </c>
      <c r="N65" s="21">
        <f>SUM(feb!I65 + mrt!M65 + apr!M65+ mei!Q65+ jun!L65+ M65)</f>
        <v>0</v>
      </c>
    </row>
    <row r="66" spans="1:14" x14ac:dyDescent="0.2">
      <c r="A66" s="13" t="s">
        <v>84</v>
      </c>
      <c r="B66" s="11"/>
      <c r="C66" s="11"/>
      <c r="D66" s="11"/>
      <c r="E66" s="11">
        <v>75</v>
      </c>
      <c r="F66" s="11"/>
      <c r="G66" s="11"/>
      <c r="H66" s="11"/>
      <c r="I66" s="11"/>
      <c r="J66" s="11">
        <v>72</v>
      </c>
      <c r="K66" s="9">
        <f t="shared" si="0"/>
        <v>2</v>
      </c>
      <c r="L66" s="31">
        <f>SUM(feb!G66 + mrt!K66 + apr!K66+ mei!O66+ jun!J66+ K66)</f>
        <v>14</v>
      </c>
      <c r="M66" s="17">
        <f t="shared" si="9"/>
        <v>147</v>
      </c>
      <c r="N66" s="21">
        <f>SUM(feb!I66 + mrt!M66 + apr!M66+ mei!Q66+ jun!L66+ M66)</f>
        <v>1809</v>
      </c>
    </row>
    <row r="67" spans="1:14" x14ac:dyDescent="0.2">
      <c r="A67" s="13" t="s">
        <v>153</v>
      </c>
      <c r="B67" s="11"/>
      <c r="C67" s="11"/>
      <c r="D67" s="11"/>
      <c r="E67" s="11"/>
      <c r="F67" s="11"/>
      <c r="G67" s="11"/>
      <c r="H67" s="11"/>
      <c r="I67" s="11"/>
      <c r="J67" s="11"/>
      <c r="K67" s="9">
        <f t="shared" ref="K67" si="10">COUNT(C67,E67,G67,H67,J67)</f>
        <v>0</v>
      </c>
      <c r="L67" s="31">
        <f>SUM(feb!G67 + mrt!K67 + apr!K67+ mei!O67+ jun!J67+ K67)</f>
        <v>5</v>
      </c>
      <c r="M67" s="17">
        <f>SUM(B67:J67)</f>
        <v>0</v>
      </c>
      <c r="N67" s="21">
        <f>SUM(feb!I67 + mrt!M67 + apr!M67+ mei!Q67+ jun!L67+ M67)</f>
        <v>327</v>
      </c>
    </row>
    <row r="68" spans="1:14" x14ac:dyDescent="0.2">
      <c r="A68" s="13" t="s">
        <v>127</v>
      </c>
      <c r="B68" s="11"/>
      <c r="C68" s="11"/>
      <c r="D68" s="11"/>
      <c r="E68" s="11"/>
      <c r="F68" s="11"/>
      <c r="G68" s="11">
        <v>52</v>
      </c>
      <c r="H68" s="11"/>
      <c r="I68" s="11"/>
      <c r="J68" s="11">
        <v>55</v>
      </c>
      <c r="K68" s="9">
        <f t="shared" si="0"/>
        <v>2</v>
      </c>
      <c r="L68" s="31">
        <f>SUM(feb!G68 + mrt!K68 + apr!K68+ mei!O68+ jun!J68+ K68)</f>
        <v>2</v>
      </c>
      <c r="M68" s="17">
        <f>SUM(B68:J68)</f>
        <v>107</v>
      </c>
      <c r="N68" s="21">
        <f>SUM(feb!I68 + mrt!M68 + apr!M68+ mei!Q68+ jun!L68+ M68)</f>
        <v>107</v>
      </c>
    </row>
    <row r="69" spans="1:14" x14ac:dyDescent="0.2">
      <c r="A69" s="13" t="s">
        <v>68</v>
      </c>
      <c r="B69" s="11"/>
      <c r="C69" s="11"/>
      <c r="D69" s="11"/>
      <c r="E69" s="11"/>
      <c r="F69" s="11"/>
      <c r="G69" s="11">
        <v>65</v>
      </c>
      <c r="H69" s="11">
        <v>84</v>
      </c>
      <c r="I69" s="11"/>
      <c r="J69" s="11">
        <v>59</v>
      </c>
      <c r="K69" s="9">
        <f t="shared" ref="K69:K111" si="11">COUNT(C69,E69,G69,H69,J69)</f>
        <v>3</v>
      </c>
      <c r="L69" s="31">
        <f>SUM(feb!G69 + mrt!K69 + apr!K69+ mei!O69+ jun!J69+ K69)</f>
        <v>10</v>
      </c>
      <c r="M69" s="17">
        <f t="shared" si="9"/>
        <v>208</v>
      </c>
      <c r="N69" s="21">
        <f>SUM(feb!I69 + mrt!M69 + apr!M69+ mei!Q69+ jun!L69+ M69)</f>
        <v>885</v>
      </c>
    </row>
    <row r="70" spans="1:14" x14ac:dyDescent="0.2">
      <c r="A70" s="13" t="s">
        <v>62</v>
      </c>
      <c r="B70" s="11">
        <v>75</v>
      </c>
      <c r="C70" s="11"/>
      <c r="D70" s="65">
        <v>128</v>
      </c>
      <c r="E70" s="11"/>
      <c r="F70" s="11">
        <v>122</v>
      </c>
      <c r="G70" s="11">
        <v>65</v>
      </c>
      <c r="H70" s="11">
        <v>84</v>
      </c>
      <c r="I70" s="11"/>
      <c r="J70" s="11">
        <v>72</v>
      </c>
      <c r="K70" s="9">
        <v>4</v>
      </c>
      <c r="L70" s="31">
        <f>SUM(feb!G70 + mrt!K70 + apr!K70+ mei!O70+ jun!J70+ K70)</f>
        <v>18</v>
      </c>
      <c r="M70" s="17">
        <f t="shared" si="9"/>
        <v>546</v>
      </c>
      <c r="N70" s="21">
        <f>SUM(feb!I70 + mrt!M70 + apr!M70+ mei!Q70+ jun!L70+ M70)</f>
        <v>2709</v>
      </c>
    </row>
    <row r="71" spans="1:14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11"/>
      <c r="K71" s="9">
        <f t="shared" si="11"/>
        <v>0</v>
      </c>
      <c r="L71" s="31">
        <f>SUM(feb!G71 + mrt!K71 + apr!K71+ mei!O71+ jun!J71+ K71)</f>
        <v>0</v>
      </c>
      <c r="M71" s="17">
        <f t="shared" si="9"/>
        <v>0</v>
      </c>
      <c r="N71" s="21">
        <f>SUM(feb!I71 + mrt!M71 + apr!M71+ mei!Q71+ jun!L71+ M71)</f>
        <v>0</v>
      </c>
    </row>
    <row r="72" spans="1:14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11"/>
      <c r="K72" s="9">
        <f t="shared" si="11"/>
        <v>0</v>
      </c>
      <c r="L72" s="31">
        <f>SUM(feb!G72 + mrt!K72 + apr!K72+ mei!O72+ jun!J72+ K72)</f>
        <v>0</v>
      </c>
      <c r="M72" s="17">
        <f t="shared" si="9"/>
        <v>0</v>
      </c>
      <c r="N72" s="21">
        <f>SUM(feb!I72 + mrt!M72 + apr!M72+ mei!Q72+ jun!L72+ M72)</f>
        <v>0</v>
      </c>
    </row>
    <row r="73" spans="1:14" x14ac:dyDescent="0.2">
      <c r="A73" s="13" t="s">
        <v>60</v>
      </c>
      <c r="B73" s="11"/>
      <c r="C73" s="11"/>
      <c r="D73" s="11"/>
      <c r="E73" s="11"/>
      <c r="F73" s="11"/>
      <c r="G73" s="11"/>
      <c r="H73" s="11"/>
      <c r="I73" s="11"/>
      <c r="J73" s="11"/>
      <c r="K73" s="9">
        <f t="shared" si="11"/>
        <v>0</v>
      </c>
      <c r="L73" s="31">
        <f>SUM(feb!G73 + mrt!K73 + apr!K73+ mei!O73+ jun!J73+ K73)</f>
        <v>3</v>
      </c>
      <c r="M73" s="17">
        <f t="shared" si="9"/>
        <v>0</v>
      </c>
      <c r="N73" s="21">
        <f>SUM(feb!I73 + mrt!M73 + apr!M73+ mei!Q73+ jun!L73+ M73)</f>
        <v>222</v>
      </c>
    </row>
    <row r="74" spans="1:14" x14ac:dyDescent="0.2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11"/>
      <c r="K74" s="9">
        <f t="shared" si="11"/>
        <v>0</v>
      </c>
      <c r="L74" s="31">
        <f>SUM(feb!G74 + mrt!K74 + apr!K74+ mei!O74+ jun!J74+ K74)</f>
        <v>2</v>
      </c>
      <c r="M74" s="17">
        <f t="shared" si="9"/>
        <v>0</v>
      </c>
      <c r="N74" s="21">
        <f>SUM(feb!I74 + mrt!M74 + apr!M74+ mei!Q74+ jun!L74+ M74)</f>
        <v>103</v>
      </c>
    </row>
    <row r="75" spans="1:14" x14ac:dyDescent="0.2">
      <c r="A75" s="13" t="s">
        <v>88</v>
      </c>
      <c r="B75" s="11"/>
      <c r="C75" s="11"/>
      <c r="D75" s="11"/>
      <c r="E75" s="11"/>
      <c r="F75" s="11"/>
      <c r="G75" s="11">
        <v>85</v>
      </c>
      <c r="H75" s="11">
        <v>86</v>
      </c>
      <c r="I75" s="11"/>
      <c r="J75" s="11"/>
      <c r="K75" s="9">
        <f t="shared" si="11"/>
        <v>2</v>
      </c>
      <c r="L75" s="31">
        <f>SUM(feb!G75 + mrt!K75 + apr!K75+ mei!O75+ jun!J75+ K75)</f>
        <v>9</v>
      </c>
      <c r="M75" s="17">
        <f t="shared" si="9"/>
        <v>171</v>
      </c>
      <c r="N75" s="21">
        <f>SUM(feb!I75 + mrt!M75 + apr!M75+ mei!Q75+ jun!L75+ M75)</f>
        <v>950</v>
      </c>
    </row>
    <row r="76" spans="1:14" x14ac:dyDescent="0.2">
      <c r="A76" s="13" t="s">
        <v>19</v>
      </c>
      <c r="B76" s="11">
        <v>126</v>
      </c>
      <c r="C76" s="11">
        <v>83</v>
      </c>
      <c r="D76" s="11"/>
      <c r="E76" s="11">
        <v>98</v>
      </c>
      <c r="F76" s="11"/>
      <c r="G76" s="11"/>
      <c r="H76" s="11">
        <v>86</v>
      </c>
      <c r="I76" s="11"/>
      <c r="J76" s="11">
        <v>92</v>
      </c>
      <c r="K76" s="9">
        <f t="shared" si="11"/>
        <v>4</v>
      </c>
      <c r="L76" s="31">
        <f>SUM(feb!G76 + mrt!K76 + apr!K76+ mei!O76+ jun!J76+ K76)</f>
        <v>15</v>
      </c>
      <c r="M76" s="17">
        <f t="shared" si="9"/>
        <v>485</v>
      </c>
      <c r="N76" s="21">
        <f>SUM(feb!I76 + mrt!M76 + apr!M76+ mei!Q76+ jun!L76+ M76)</f>
        <v>1478</v>
      </c>
    </row>
    <row r="77" spans="1:14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11"/>
      <c r="K77" s="9">
        <f t="shared" si="11"/>
        <v>0</v>
      </c>
      <c r="L77" s="31">
        <f>SUM(feb!G77 + mrt!K77 + apr!K77+ mei!O77+ jun!J77+ K77)</f>
        <v>0</v>
      </c>
      <c r="M77" s="17">
        <f t="shared" si="9"/>
        <v>0</v>
      </c>
      <c r="N77" s="21">
        <f>SUM(feb!I77 + mrt!M77 + apr!M77+ mei!Q77+ jun!L77+ M77)</f>
        <v>0</v>
      </c>
    </row>
    <row r="78" spans="1:14" x14ac:dyDescent="0.2">
      <c r="A78" s="13" t="s">
        <v>57</v>
      </c>
      <c r="B78" s="11">
        <v>170</v>
      </c>
      <c r="C78" s="11">
        <v>82</v>
      </c>
      <c r="D78" s="11">
        <v>185</v>
      </c>
      <c r="E78" s="11">
        <v>75</v>
      </c>
      <c r="F78" s="11">
        <v>115</v>
      </c>
      <c r="G78" s="11">
        <v>89</v>
      </c>
      <c r="H78" s="11">
        <v>86</v>
      </c>
      <c r="I78" s="11"/>
      <c r="J78" s="11">
        <v>92</v>
      </c>
      <c r="K78" s="9">
        <f t="shared" si="11"/>
        <v>5</v>
      </c>
      <c r="L78" s="31">
        <f>SUM(feb!G78 + mrt!K78 + apr!K78+ mei!O78+ jun!J78+ K78)</f>
        <v>29</v>
      </c>
      <c r="M78" s="17">
        <f t="shared" si="9"/>
        <v>894</v>
      </c>
      <c r="N78" s="21">
        <f>SUM(feb!I78 + mrt!M78 + apr!M78+ mei!Q78+ jun!L78+ M78)</f>
        <v>5325</v>
      </c>
    </row>
    <row r="79" spans="1:14" x14ac:dyDescent="0.2">
      <c r="A79" s="13" t="s">
        <v>102</v>
      </c>
      <c r="B79" s="11"/>
      <c r="C79" s="11">
        <v>55</v>
      </c>
      <c r="D79" s="11">
        <v>80</v>
      </c>
      <c r="E79" s="11">
        <v>54</v>
      </c>
      <c r="F79" s="11"/>
      <c r="G79" s="11"/>
      <c r="H79" s="11"/>
      <c r="I79" s="11"/>
      <c r="J79" s="11"/>
      <c r="K79" s="9">
        <f t="shared" si="11"/>
        <v>2</v>
      </c>
      <c r="L79" s="31">
        <f>SUM(feb!G79 + mrt!K79 + apr!K79+ mei!O79+ jun!J79+ K79)</f>
        <v>15</v>
      </c>
      <c r="M79" s="17">
        <f t="shared" si="9"/>
        <v>189</v>
      </c>
      <c r="N79" s="21">
        <f>SUM(feb!I79 + mrt!M79 + apr!M79+ mei!Q79+ jun!L79+ M79)</f>
        <v>1279</v>
      </c>
    </row>
    <row r="80" spans="1:14" x14ac:dyDescent="0.2">
      <c r="A80" s="13" t="s">
        <v>20</v>
      </c>
      <c r="B80" s="11">
        <v>126</v>
      </c>
      <c r="C80" s="11">
        <v>83</v>
      </c>
      <c r="D80" s="11"/>
      <c r="E80" s="11">
        <v>98</v>
      </c>
      <c r="F80" s="11"/>
      <c r="G80" s="11">
        <v>85</v>
      </c>
      <c r="H80" s="11">
        <v>86</v>
      </c>
      <c r="I80" s="11"/>
      <c r="J80" s="11"/>
      <c r="K80" s="9">
        <f t="shared" si="11"/>
        <v>4</v>
      </c>
      <c r="L80" s="31">
        <f>SUM(feb!G80 + mrt!K80 + apr!K80+ mei!O80+ jun!J80+ K80)</f>
        <v>26</v>
      </c>
      <c r="M80" s="17">
        <f t="shared" si="9"/>
        <v>478</v>
      </c>
      <c r="N80" s="21">
        <f>SUM(feb!I80 + mrt!M80 + apr!M80+ mei!Q80+ jun!L80+ M80)</f>
        <v>3889</v>
      </c>
    </row>
    <row r="81" spans="1:14" x14ac:dyDescent="0.2">
      <c r="A81" s="13" t="s">
        <v>56</v>
      </c>
      <c r="B81" s="11">
        <v>66</v>
      </c>
      <c r="C81" s="11"/>
      <c r="D81" s="11">
        <v>80</v>
      </c>
      <c r="E81" s="11">
        <v>54</v>
      </c>
      <c r="F81" s="11"/>
      <c r="G81" s="11"/>
      <c r="H81" s="11">
        <v>84</v>
      </c>
      <c r="I81" s="11"/>
      <c r="J81" s="11"/>
      <c r="K81" s="9">
        <f t="shared" si="11"/>
        <v>2</v>
      </c>
      <c r="L81" s="31">
        <f>SUM(feb!G81 + mrt!K81 + apr!K81+ mei!O81+ jun!J81+ K81)</f>
        <v>16</v>
      </c>
      <c r="M81" s="17">
        <f t="shared" si="9"/>
        <v>284</v>
      </c>
      <c r="N81" s="21">
        <f>SUM(feb!I81 + mrt!M81 + apr!M81+ mei!Q81+ jun!L81+ M81)</f>
        <v>1600</v>
      </c>
    </row>
    <row r="82" spans="1:14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11"/>
      <c r="K82" s="9">
        <f t="shared" si="11"/>
        <v>0</v>
      </c>
      <c r="L82" s="31">
        <f>SUM(feb!G82 + mrt!K82 + apr!K82+ mei!O82+ jun!J82+ K82)</f>
        <v>0</v>
      </c>
      <c r="M82" s="17">
        <f t="shared" si="9"/>
        <v>0</v>
      </c>
      <c r="N82" s="21">
        <f>SUM(feb!I82 + mrt!M82 + apr!M82+ mei!Q82+ jun!L82+ M82)</f>
        <v>0</v>
      </c>
    </row>
    <row r="83" spans="1:14" x14ac:dyDescent="0.2">
      <c r="A83" s="13" t="s">
        <v>65</v>
      </c>
      <c r="B83" s="11">
        <v>126</v>
      </c>
      <c r="C83" s="11">
        <v>83</v>
      </c>
      <c r="D83" s="11"/>
      <c r="E83" s="11"/>
      <c r="F83" s="11"/>
      <c r="G83" s="11"/>
      <c r="H83" s="11"/>
      <c r="I83" s="11"/>
      <c r="J83" s="11"/>
      <c r="K83" s="9">
        <f t="shared" si="11"/>
        <v>1</v>
      </c>
      <c r="L83" s="31">
        <f>SUM(feb!G83 + mrt!K83 + apr!K83+ mei!O83+ jun!J83+ K83)</f>
        <v>13</v>
      </c>
      <c r="M83" s="17">
        <f>SUM(B83:J83)</f>
        <v>209</v>
      </c>
      <c r="N83" s="21">
        <f>SUM(feb!I83 + mrt!M83 + apr!M83+ mei!Q83+ jun!L83+ M83)</f>
        <v>1788</v>
      </c>
    </row>
    <row r="84" spans="1:14" x14ac:dyDescent="0.2">
      <c r="A84" s="13" t="s">
        <v>124</v>
      </c>
      <c r="B84" s="11">
        <v>170</v>
      </c>
      <c r="C84" s="11">
        <v>82</v>
      </c>
      <c r="D84" s="11">
        <v>185</v>
      </c>
      <c r="E84" s="11">
        <v>75</v>
      </c>
      <c r="F84" s="11">
        <v>115</v>
      </c>
      <c r="G84" s="11">
        <v>89</v>
      </c>
      <c r="H84" s="11"/>
      <c r="I84" s="11"/>
      <c r="J84" s="11"/>
      <c r="K84" s="9">
        <f t="shared" si="11"/>
        <v>3</v>
      </c>
      <c r="L84" s="31">
        <f>SUM(feb!G84 + mrt!K84 + apr!K84+ mei!O84+ jun!J84+ K84)</f>
        <v>19</v>
      </c>
      <c r="M84" s="17">
        <f>SUM(B84:J84)</f>
        <v>716</v>
      </c>
      <c r="N84" s="21">
        <f>SUM(feb!I84 + mrt!M84 + apr!M84+ mei!Q84+ jun!L84+ M84)</f>
        <v>3816</v>
      </c>
    </row>
    <row r="85" spans="1:14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9">
        <f t="shared" si="11"/>
        <v>0</v>
      </c>
      <c r="L85" s="31">
        <f>SUM(feb!G85 + mrt!K85 + apr!K85+ mei!O85+ jun!J85+ K85)</f>
        <v>0</v>
      </c>
      <c r="M85" s="17">
        <f t="shared" si="9"/>
        <v>0</v>
      </c>
      <c r="N85" s="21">
        <f>SUM(feb!I85 + mrt!M85 + apr!M85+ mei!Q85+ jun!L85+ M85)</f>
        <v>0</v>
      </c>
    </row>
    <row r="86" spans="1:14" x14ac:dyDescent="0.2">
      <c r="A86" s="13" t="s">
        <v>22</v>
      </c>
      <c r="B86" s="11"/>
      <c r="C86" s="11"/>
      <c r="D86" s="11"/>
      <c r="E86" s="11"/>
      <c r="F86" s="11"/>
      <c r="G86" s="11"/>
      <c r="H86" s="11"/>
      <c r="I86" s="11"/>
      <c r="J86" s="11"/>
      <c r="K86" s="9">
        <f t="shared" si="11"/>
        <v>0</v>
      </c>
      <c r="L86" s="31">
        <f>SUM(feb!G86 + mrt!K86 + apr!K86+ mei!O86+ jun!J86+ K86)</f>
        <v>4</v>
      </c>
      <c r="M86" s="17">
        <f t="shared" si="9"/>
        <v>0</v>
      </c>
      <c r="N86" s="21">
        <f>SUM(feb!I86 + mrt!M86 + apr!M86+ mei!Q86+ jun!L86+ M86)</f>
        <v>347</v>
      </c>
    </row>
    <row r="87" spans="1:14" x14ac:dyDescent="0.2">
      <c r="A87" s="13" t="s">
        <v>97</v>
      </c>
      <c r="B87" s="11"/>
      <c r="C87" s="11">
        <v>83</v>
      </c>
      <c r="D87" s="11"/>
      <c r="E87" s="11">
        <v>98</v>
      </c>
      <c r="F87" s="11"/>
      <c r="G87" s="11"/>
      <c r="H87" s="11">
        <v>86</v>
      </c>
      <c r="I87" s="11"/>
      <c r="J87" s="11">
        <v>92</v>
      </c>
      <c r="K87" s="9">
        <f t="shared" si="11"/>
        <v>4</v>
      </c>
      <c r="L87" s="31">
        <f>SUM(feb!G87 + mrt!K87 + apr!K87+ mei!O87+ jun!J87+ K87)</f>
        <v>21</v>
      </c>
      <c r="M87" s="17">
        <f t="shared" si="9"/>
        <v>359</v>
      </c>
      <c r="N87" s="21">
        <f>SUM(feb!I87 + mrt!M87 + apr!M87+ mei!Q87+ jun!L87+ M87)</f>
        <v>2920</v>
      </c>
    </row>
    <row r="88" spans="1:14" x14ac:dyDescent="0.2">
      <c r="A88" s="13" t="s">
        <v>23</v>
      </c>
      <c r="B88" s="11"/>
      <c r="C88" s="11"/>
      <c r="D88" s="11"/>
      <c r="E88" s="11">
        <v>98</v>
      </c>
      <c r="F88" s="11">
        <v>114</v>
      </c>
      <c r="G88" s="11">
        <v>85</v>
      </c>
      <c r="H88" s="11">
        <v>86</v>
      </c>
      <c r="I88" s="11"/>
      <c r="J88" s="11">
        <v>92</v>
      </c>
      <c r="K88" s="9">
        <f t="shared" si="11"/>
        <v>4</v>
      </c>
      <c r="L88" s="31">
        <f>SUM(feb!G88 + mrt!K88 + apr!K88+ mei!O88+ jun!J88+ K88)</f>
        <v>24</v>
      </c>
      <c r="M88" s="17">
        <f t="shared" si="9"/>
        <v>475</v>
      </c>
      <c r="N88" s="21">
        <f>SUM(feb!I88 + mrt!M88 + apr!M88+ mei!Q88+ jun!L88+ M88)</f>
        <v>3041</v>
      </c>
    </row>
    <row r="89" spans="1:14" x14ac:dyDescent="0.2">
      <c r="A89" s="13" t="s">
        <v>24</v>
      </c>
      <c r="B89" s="11"/>
      <c r="C89" s="11">
        <v>83</v>
      </c>
      <c r="D89" s="11"/>
      <c r="E89" s="11"/>
      <c r="F89" s="11"/>
      <c r="G89" s="11">
        <v>85</v>
      </c>
      <c r="H89" s="11"/>
      <c r="I89" s="11"/>
      <c r="J89" s="11">
        <v>92</v>
      </c>
      <c r="K89" s="9">
        <f t="shared" si="11"/>
        <v>3</v>
      </c>
      <c r="L89" s="31">
        <f>SUM(feb!G89 + mrt!K89 + apr!K89+ mei!O89+ jun!J89+ K89)</f>
        <v>18</v>
      </c>
      <c r="M89" s="17">
        <f t="shared" si="9"/>
        <v>260</v>
      </c>
      <c r="N89" s="21">
        <f>SUM(feb!I89 + mrt!M89 + apr!M89+ mei!Q89+ jun!L89+ M89)</f>
        <v>1703</v>
      </c>
    </row>
    <row r="90" spans="1:14" x14ac:dyDescent="0.2">
      <c r="A90" s="13" t="s">
        <v>142</v>
      </c>
      <c r="B90" s="11"/>
      <c r="C90" s="11"/>
      <c r="D90" s="11"/>
      <c r="E90" s="11"/>
      <c r="F90" s="11"/>
      <c r="G90" s="11"/>
      <c r="H90" s="11"/>
      <c r="I90" s="11"/>
      <c r="J90" s="11"/>
      <c r="K90" s="9">
        <f t="shared" ref="K90:K93" si="12">COUNT(C90,E90,G90,H90,J90)</f>
        <v>0</v>
      </c>
      <c r="L90" s="31">
        <f>SUM(feb!G90 + mrt!K90 + apr!K90+ mei!O92+ jun!J90+ K90)</f>
        <v>9</v>
      </c>
      <c r="M90" s="17">
        <f t="shared" ref="M90:M94" si="13">SUM(B90:J90)</f>
        <v>0</v>
      </c>
      <c r="N90" s="21">
        <f>SUM(feb!I90 + mrt!M90 + apr!M90+ mei!Q90+ jun!L90+ M90)</f>
        <v>1625</v>
      </c>
    </row>
    <row r="91" spans="1:14" x14ac:dyDescent="0.2">
      <c r="A91" s="13" t="s">
        <v>159</v>
      </c>
      <c r="B91" s="11"/>
      <c r="C91" s="11"/>
      <c r="D91" s="11"/>
      <c r="E91" s="11"/>
      <c r="F91" s="11"/>
      <c r="G91" s="11"/>
      <c r="H91" s="11">
        <v>86</v>
      </c>
      <c r="I91" s="11"/>
      <c r="J91" s="11">
        <v>92</v>
      </c>
      <c r="K91" s="9">
        <f t="shared" ref="K91" si="14">COUNT(C91,E91,G91,H91,J91)</f>
        <v>2</v>
      </c>
      <c r="L91" s="31">
        <f>SUM(feb!G91 + mrt!K91 + apr!K91+ mei!O93+ jun!J91+ K91)</f>
        <v>10</v>
      </c>
      <c r="M91" s="17">
        <f t="shared" ref="M91" si="15">SUM(B91:J91)</f>
        <v>178</v>
      </c>
      <c r="N91" s="21">
        <f>SUM(feb!I91 + mrt!M91 + apr!M91+ mei!Q91+ jun!L91+ M91)</f>
        <v>568</v>
      </c>
    </row>
    <row r="92" spans="1:14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11"/>
      <c r="K92" s="9">
        <f t="shared" si="12"/>
        <v>0</v>
      </c>
      <c r="L92" s="31">
        <f>SUM(feb!G92 + mrt!K92 + apr!K92+ mei!O93+ jun!J92+ K92)</f>
        <v>5</v>
      </c>
      <c r="M92" s="17">
        <f t="shared" si="13"/>
        <v>0</v>
      </c>
      <c r="N92" s="21">
        <f>SUM(feb!I92 + mrt!M92 + apr!M92+ mei!Q92+ jun!L92+ M92)</f>
        <v>82</v>
      </c>
    </row>
    <row r="93" spans="1:14" x14ac:dyDescent="0.2">
      <c r="A93" s="13" t="s">
        <v>25</v>
      </c>
      <c r="B93" s="11"/>
      <c r="C93" s="11">
        <v>77</v>
      </c>
      <c r="D93" s="11">
        <v>117</v>
      </c>
      <c r="E93" s="11">
        <v>75</v>
      </c>
      <c r="F93" s="11">
        <v>114</v>
      </c>
      <c r="G93" s="11">
        <v>73</v>
      </c>
      <c r="H93" s="11"/>
      <c r="I93" s="11"/>
      <c r="J93" s="11"/>
      <c r="K93" s="9">
        <f t="shared" si="12"/>
        <v>3</v>
      </c>
      <c r="L93" s="31">
        <f>SUM(feb!G93 + mrt!K93 + apr!K93+ mei!O94+ jun!J93+ K93)</f>
        <v>21</v>
      </c>
      <c r="M93" s="17">
        <f t="shared" si="13"/>
        <v>456</v>
      </c>
      <c r="N93" s="21">
        <f>SUM(feb!I93 + mrt!M93 + apr!M93+ mei!Q93+ jun!L93+ M93)</f>
        <v>3310</v>
      </c>
    </row>
    <row r="94" spans="1:14" x14ac:dyDescent="0.2">
      <c r="A94" s="13" t="s">
        <v>91</v>
      </c>
      <c r="B94" s="11"/>
      <c r="C94" s="11">
        <v>77</v>
      </c>
      <c r="D94" s="65">
        <v>128</v>
      </c>
      <c r="E94" s="11">
        <v>75</v>
      </c>
      <c r="F94" s="11"/>
      <c r="G94" s="11"/>
      <c r="H94" s="11">
        <v>84</v>
      </c>
      <c r="I94" s="11"/>
      <c r="J94" s="11"/>
      <c r="K94" s="9">
        <v>4</v>
      </c>
      <c r="L94" s="31">
        <f>SUM(feb!G94 + mrt!K94 + apr!K94+ mei!O95+ jun!J94+ K94)</f>
        <v>15</v>
      </c>
      <c r="M94" s="17">
        <f t="shared" si="13"/>
        <v>364</v>
      </c>
      <c r="N94" s="21">
        <f>SUM(feb!I94 + mrt!M94 + apr!M94+ mei!Q94+ jun!L94+ M94)</f>
        <v>1879</v>
      </c>
    </row>
    <row r="95" spans="1:14" x14ac:dyDescent="0.2">
      <c r="A95" s="13" t="s">
        <v>26</v>
      </c>
      <c r="B95" s="11"/>
      <c r="C95" s="11">
        <v>55</v>
      </c>
      <c r="D95" s="11">
        <v>77</v>
      </c>
      <c r="E95" s="11">
        <v>54</v>
      </c>
      <c r="F95" s="11">
        <v>79</v>
      </c>
      <c r="G95" s="11">
        <v>65</v>
      </c>
      <c r="H95" s="11">
        <v>84</v>
      </c>
      <c r="I95" s="11"/>
      <c r="J95" s="11">
        <v>59</v>
      </c>
      <c r="K95" s="9">
        <f t="shared" si="11"/>
        <v>5</v>
      </c>
      <c r="L95" s="31">
        <f>SUM(feb!G95 + mrt!K95 + apr!K95+ mei!O95+ jun!J95+ K95)</f>
        <v>22</v>
      </c>
      <c r="M95" s="17">
        <f t="shared" si="9"/>
        <v>473</v>
      </c>
      <c r="N95" s="21">
        <f>SUM(feb!I95 + mrt!M95 + apr!M95+ mei!Q95+ jun!L95+ M95)</f>
        <v>1763</v>
      </c>
    </row>
    <row r="96" spans="1:14" x14ac:dyDescent="0.2">
      <c r="A96" s="13" t="s">
        <v>78</v>
      </c>
      <c r="B96" s="11"/>
      <c r="C96" s="11"/>
      <c r="D96" s="11"/>
      <c r="E96" s="11"/>
      <c r="F96" s="11"/>
      <c r="G96" s="11"/>
      <c r="H96" s="11"/>
      <c r="I96" s="11"/>
      <c r="J96" s="11"/>
      <c r="K96" s="9">
        <f t="shared" si="11"/>
        <v>0</v>
      </c>
      <c r="L96" s="31">
        <f>SUM(feb!G96 + mrt!K96 + apr!K96+ mei!O96+ jun!J96+ K96)</f>
        <v>0</v>
      </c>
      <c r="M96" s="17">
        <f t="shared" si="9"/>
        <v>0</v>
      </c>
      <c r="N96" s="21">
        <f>SUM(feb!I96 + mrt!M96 + apr!M96+ mei!Q96+ jun!L96+ M96)</f>
        <v>0</v>
      </c>
    </row>
    <row r="97" spans="1:14" x14ac:dyDescent="0.2">
      <c r="A97" s="13" t="s">
        <v>32</v>
      </c>
      <c r="B97" s="11"/>
      <c r="C97" s="11"/>
      <c r="D97" s="11">
        <v>80</v>
      </c>
      <c r="E97" s="11"/>
      <c r="F97" s="11">
        <v>79</v>
      </c>
      <c r="G97" s="11">
        <v>65</v>
      </c>
      <c r="H97" s="11">
        <v>84</v>
      </c>
      <c r="I97" s="11"/>
      <c r="J97" s="11">
        <v>59</v>
      </c>
      <c r="K97" s="9">
        <f t="shared" si="11"/>
        <v>3</v>
      </c>
      <c r="L97" s="31">
        <f>SUM(feb!G97 + mrt!K97 + apr!K97+ mei!O97+ jun!J97+ K97)</f>
        <v>7</v>
      </c>
      <c r="M97" s="17">
        <f t="shared" si="9"/>
        <v>367</v>
      </c>
      <c r="N97" s="21">
        <f>SUM(feb!I97 + mrt!M97 + apr!M97+ mei!Q97+ jun!L97+ M97)</f>
        <v>962</v>
      </c>
    </row>
    <row r="98" spans="1:14" x14ac:dyDescent="0.2">
      <c r="A98" s="13" t="s">
        <v>51</v>
      </c>
      <c r="B98" s="11">
        <v>75</v>
      </c>
      <c r="C98" s="11">
        <v>77</v>
      </c>
      <c r="D98" s="11">
        <v>117</v>
      </c>
      <c r="E98" s="11">
        <v>75</v>
      </c>
      <c r="F98" s="11">
        <v>114</v>
      </c>
      <c r="G98" s="11">
        <v>73</v>
      </c>
      <c r="H98" s="11">
        <v>86</v>
      </c>
      <c r="I98" s="11"/>
      <c r="J98" s="11">
        <v>92</v>
      </c>
      <c r="K98" s="9">
        <f t="shared" si="11"/>
        <v>5</v>
      </c>
      <c r="L98" s="31">
        <f>SUM(feb!G98 + mrt!K98 + apr!K98+ mei!O98+ jun!J98+ K98)</f>
        <v>28</v>
      </c>
      <c r="M98" s="17">
        <f t="shared" si="9"/>
        <v>709</v>
      </c>
      <c r="N98" s="21">
        <f>SUM(feb!I98 + mrt!M98 + apr!M98+ mei!Q98+ jun!L98+ M98)</f>
        <v>4212</v>
      </c>
    </row>
    <row r="99" spans="1:14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11"/>
      <c r="K99" s="9">
        <f t="shared" si="11"/>
        <v>0</v>
      </c>
      <c r="L99" s="31">
        <f>SUM(feb!G99 + mrt!K99 + apr!K99+ mei!O99+ jun!J99+ K99)</f>
        <v>0</v>
      </c>
      <c r="M99" s="17">
        <f t="shared" si="9"/>
        <v>0</v>
      </c>
      <c r="N99" s="21">
        <f>SUM(feb!I99 + mrt!M99 + apr!M99+ mei!Q99+ jun!L99+ M99)</f>
        <v>0</v>
      </c>
    </row>
    <row r="100" spans="1:14" x14ac:dyDescent="0.2">
      <c r="A100" s="13" t="s">
        <v>75</v>
      </c>
      <c r="B100" s="11"/>
      <c r="C100" s="11"/>
      <c r="D100" s="11"/>
      <c r="E100" s="11"/>
      <c r="F100" s="11"/>
      <c r="G100" s="11">
        <v>52</v>
      </c>
      <c r="H100" s="11">
        <v>58</v>
      </c>
      <c r="I100" s="11"/>
      <c r="J100" s="11">
        <v>55</v>
      </c>
      <c r="K100" s="9">
        <f t="shared" si="11"/>
        <v>3</v>
      </c>
      <c r="L100" s="31">
        <f>SUM(feb!G100 + mrt!K100 + apr!K100+ mei!O100+ jun!J100+ K100)</f>
        <v>7</v>
      </c>
      <c r="M100" s="17">
        <f t="shared" si="9"/>
        <v>165</v>
      </c>
      <c r="N100" s="21">
        <f>SUM(feb!I100 + mrt!M100 + apr!M100+ mei!Q100+ jun!L100+ M100)</f>
        <v>580</v>
      </c>
    </row>
    <row r="101" spans="1:14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9">
        <f t="shared" si="11"/>
        <v>0</v>
      </c>
      <c r="L101" s="31">
        <f>SUM(feb!G101 + mrt!K101 + apr!K101+ mei!O101+ jun!J101+ K101)</f>
        <v>0</v>
      </c>
      <c r="M101" s="17">
        <f t="shared" si="9"/>
        <v>0</v>
      </c>
      <c r="N101" s="21">
        <f>SUM(feb!I101 + mrt!M101 + apr!M101+ mei!Q101+ jun!L101+ M101)</f>
        <v>0</v>
      </c>
    </row>
    <row r="102" spans="1:14" x14ac:dyDescent="0.2">
      <c r="A102" s="13" t="s">
        <v>115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9">
        <f t="shared" si="11"/>
        <v>0</v>
      </c>
      <c r="L102" s="31">
        <f>SUM(feb!G102 + mrt!K102 + apr!K102+ mei!O102+ jun!J102+ K102)</f>
        <v>0</v>
      </c>
      <c r="M102" s="17">
        <f t="shared" si="9"/>
        <v>0</v>
      </c>
      <c r="N102" s="21">
        <f>SUM(feb!I102 + mrt!M102 + apr!M102+ mei!Q102+ jun!L102+ M102)</f>
        <v>107</v>
      </c>
    </row>
    <row r="103" spans="1:14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9">
        <f t="shared" si="11"/>
        <v>0</v>
      </c>
      <c r="L103" s="31">
        <f>SUM(feb!G103 + mrt!K103 + apr!K103+ mei!O103+ jun!J103+ K103)</f>
        <v>0</v>
      </c>
      <c r="M103" s="17">
        <f t="shared" si="9"/>
        <v>0</v>
      </c>
      <c r="N103" s="21">
        <f>SUM(feb!I103 + mrt!M103 + apr!M103+ mei!Q103+ jun!L103+ M103)</f>
        <v>0</v>
      </c>
    </row>
    <row r="104" spans="1:14" x14ac:dyDescent="0.2">
      <c r="A104" s="13" t="s">
        <v>99</v>
      </c>
      <c r="B104" s="11"/>
      <c r="C104" s="11"/>
      <c r="D104" s="11"/>
      <c r="E104" s="11"/>
      <c r="F104" s="11"/>
      <c r="G104" s="11"/>
      <c r="H104" s="11">
        <v>86</v>
      </c>
      <c r="I104" s="11"/>
      <c r="J104" s="11"/>
      <c r="K104" s="9">
        <f t="shared" si="11"/>
        <v>1</v>
      </c>
      <c r="L104" s="31">
        <f>SUM(feb!G104 + mrt!K104 + apr!K104+ mei!O104+ jun!J104+ K104)</f>
        <v>6</v>
      </c>
      <c r="M104" s="17">
        <f t="shared" si="9"/>
        <v>86</v>
      </c>
      <c r="N104" s="21">
        <f>SUM(feb!I104 + mrt!M104 + apr!M104+ mei!Q104+ jun!L104+ M104)</f>
        <v>702</v>
      </c>
    </row>
    <row r="105" spans="1:14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9">
        <f t="shared" si="11"/>
        <v>0</v>
      </c>
      <c r="L105" s="31">
        <f>SUM(feb!G105 + mrt!K105 + apr!K105+ mei!O105+ jun!J105+ K105)</f>
        <v>0</v>
      </c>
      <c r="M105" s="17">
        <f t="shared" si="9"/>
        <v>0</v>
      </c>
      <c r="N105" s="21">
        <f>SUM(feb!I105 + mrt!M105 + apr!M105+ mei!Q105+ jun!L105+ M105)</f>
        <v>0</v>
      </c>
    </row>
    <row r="106" spans="1:14" x14ac:dyDescent="0.2">
      <c r="A106" s="13" t="s">
        <v>93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9">
        <f t="shared" si="11"/>
        <v>0</v>
      </c>
      <c r="L106" s="31">
        <f>SUM(feb!G106 + mrt!K106 + apr!K106+ mei!O106+ jun!J106+ K106)</f>
        <v>4</v>
      </c>
      <c r="M106" s="17">
        <f t="shared" si="9"/>
        <v>0</v>
      </c>
      <c r="N106" s="21">
        <f>SUM(feb!I106 + mrt!M106 + apr!M106+ mei!Q106+ jun!L106+ M106)</f>
        <v>464</v>
      </c>
    </row>
    <row r="107" spans="1:14" x14ac:dyDescent="0.2">
      <c r="A107" s="24" t="s">
        <v>158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9">
        <f t="shared" ref="K107" si="16">COUNT(C107,E107,G107,H107,J107)</f>
        <v>0</v>
      </c>
      <c r="L107" s="31">
        <f>SUM(feb!G107 + mrt!K107 + apr!K107+ mei!O107+ jun!J107+ K107)</f>
        <v>1</v>
      </c>
      <c r="M107" s="17">
        <f t="shared" ref="M107" si="17">SUM(B107:J107)</f>
        <v>0</v>
      </c>
      <c r="N107" s="21">
        <f>SUM(feb!I107 + mrt!M107 + apr!M107+ mei!Q107+ jun!L107+ M107)</f>
        <v>62</v>
      </c>
    </row>
    <row r="108" spans="1:14" x14ac:dyDescent="0.2">
      <c r="A108" s="24" t="s">
        <v>117</v>
      </c>
      <c r="B108" s="11"/>
      <c r="C108" s="11">
        <v>55</v>
      </c>
      <c r="D108" s="11">
        <v>77</v>
      </c>
      <c r="E108" s="11">
        <v>54</v>
      </c>
      <c r="F108" s="11"/>
      <c r="G108" s="11">
        <v>65</v>
      </c>
      <c r="H108" s="11"/>
      <c r="I108" s="11"/>
      <c r="J108" s="11">
        <v>72</v>
      </c>
      <c r="K108" s="9">
        <f t="shared" si="11"/>
        <v>4</v>
      </c>
      <c r="L108" s="31">
        <f>SUM(feb!G108 + mrt!K108 + apr!K108+ mei!O108+ jun!J108+ K108)</f>
        <v>13</v>
      </c>
      <c r="M108" s="17">
        <f t="shared" si="9"/>
        <v>323</v>
      </c>
      <c r="N108" s="21">
        <f>SUM(feb!I108 + mrt!M108 + apr!M108+ mei!Q108+ jun!L108+ M108)</f>
        <v>1020</v>
      </c>
    </row>
    <row r="109" spans="1:14" x14ac:dyDescent="0.2">
      <c r="A109" s="24" t="s">
        <v>122</v>
      </c>
      <c r="B109" s="11">
        <v>75</v>
      </c>
      <c r="C109" s="11">
        <v>77</v>
      </c>
      <c r="D109" s="11"/>
      <c r="E109" s="11"/>
      <c r="F109" s="11"/>
      <c r="G109" s="11"/>
      <c r="H109" s="11">
        <v>84</v>
      </c>
      <c r="I109" s="11"/>
      <c r="J109" s="11">
        <v>72</v>
      </c>
      <c r="K109" s="9">
        <f t="shared" si="11"/>
        <v>3</v>
      </c>
      <c r="L109" s="31">
        <f>SUM(feb!G109 + mrt!K109 + apr!K109+ mei!O109+ jun!J109+ K109)</f>
        <v>18</v>
      </c>
      <c r="M109" s="17">
        <f t="shared" si="9"/>
        <v>308</v>
      </c>
      <c r="N109" s="21">
        <f>SUM(feb!I109 + mrt!M109 + apr!M109+ mei!Q109+ jun!L109+ M109)</f>
        <v>2712</v>
      </c>
    </row>
    <row r="110" spans="1:14" x14ac:dyDescent="0.2">
      <c r="A110" s="24" t="s">
        <v>118</v>
      </c>
      <c r="B110" s="11"/>
      <c r="C110" s="11"/>
      <c r="D110" s="11">
        <v>117</v>
      </c>
      <c r="E110" s="11"/>
      <c r="F110" s="11"/>
      <c r="G110" s="11"/>
      <c r="H110" s="11"/>
      <c r="I110" s="11"/>
      <c r="J110" s="11"/>
      <c r="K110" s="9">
        <f t="shared" si="11"/>
        <v>0</v>
      </c>
      <c r="L110" s="31">
        <f>SUM(feb!G110 + mrt!K110 + apr!K110+ mei!O110+ jun!J110+ K110)</f>
        <v>8</v>
      </c>
      <c r="M110" s="17">
        <f t="shared" si="9"/>
        <v>117</v>
      </c>
      <c r="N110" s="21">
        <f>SUM(feb!I110 + mrt!M110 + apr!M110+ mei!Q110+ jun!L110+ M110)</f>
        <v>1895</v>
      </c>
    </row>
    <row r="111" spans="1:14" x14ac:dyDescent="0.2">
      <c r="A111" s="24" t="s">
        <v>90</v>
      </c>
      <c r="B111" s="11">
        <v>66</v>
      </c>
      <c r="C111" s="11">
        <v>55</v>
      </c>
      <c r="D111" s="11"/>
      <c r="E111" s="11">
        <v>54</v>
      </c>
      <c r="F111" s="11">
        <v>79</v>
      </c>
      <c r="G111" s="11">
        <v>65</v>
      </c>
      <c r="H111" s="11">
        <v>84</v>
      </c>
      <c r="I111" s="11"/>
      <c r="J111" s="11">
        <v>59</v>
      </c>
      <c r="K111" s="9">
        <f t="shared" si="11"/>
        <v>5</v>
      </c>
      <c r="L111" s="31">
        <f>SUM(feb!G111 + mrt!K111 + apr!K111+ mei!O111+ jun!J111+ K111)</f>
        <v>24</v>
      </c>
      <c r="M111" s="17">
        <f t="shared" si="9"/>
        <v>462</v>
      </c>
      <c r="N111" s="21">
        <f>SUM(feb!I111 + mrt!M111 + apr!M111+ mei!Q111+ jun!L111+ M111)</f>
        <v>2073</v>
      </c>
    </row>
    <row r="112" spans="1:14" ht="13.5" thickBot="1" x14ac:dyDescent="0.25">
      <c r="A112" s="14" t="s">
        <v>27</v>
      </c>
      <c r="B112" s="28"/>
      <c r="C112" s="28"/>
      <c r="D112" s="67">
        <v>132</v>
      </c>
      <c r="E112" s="28"/>
      <c r="F112" s="28">
        <v>79</v>
      </c>
      <c r="G112" s="28">
        <v>65</v>
      </c>
      <c r="H112" s="28"/>
      <c r="I112" s="28"/>
      <c r="J112" s="28">
        <v>59</v>
      </c>
      <c r="K112" s="52">
        <v>3</v>
      </c>
      <c r="L112" s="32">
        <f>SUM(feb!G112 + mrt!K112 + apr!K112+ mei!O112+ jun!J112+ K112)</f>
        <v>16</v>
      </c>
      <c r="M112" s="26">
        <f>SUM(B112:J112)</f>
        <v>335</v>
      </c>
      <c r="N112" s="27">
        <f>SUM(feb!I112 + mrt!M112 + apr!M112+ mei!Q112+ jun!L112+ M112)</f>
        <v>1773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130" zoomScaleNormal="130" workbookViewId="0">
      <pane ySplit="3" topLeftCell="A46" activePane="bottomLeft" state="frozen"/>
      <selection pane="bottomLeft" activeCell="I54" sqref="I54"/>
    </sheetView>
  </sheetViews>
  <sheetFormatPr defaultColWidth="9.140625" defaultRowHeight="12.75" x14ac:dyDescent="0.2"/>
  <cols>
    <col min="1" max="1" width="17.28515625" style="6" customWidth="1"/>
    <col min="2" max="2" width="3.85546875" style="6" customWidth="1"/>
    <col min="3" max="3" width="3.7109375" style="6" customWidth="1"/>
    <col min="4" max="6" width="3.85546875" style="6" customWidth="1"/>
    <col min="7" max="10" width="4" style="6" customWidth="1"/>
    <col min="11" max="11" width="3.85546875" style="6" customWidth="1"/>
    <col min="12" max="15" width="5.7109375" style="6" customWidth="1"/>
    <col min="16" max="16384" width="9.140625" style="6"/>
  </cols>
  <sheetData>
    <row r="1" spans="1:15" ht="27.75" customHeight="1" thickBot="1" x14ac:dyDescent="0.3">
      <c r="A1" s="40" t="s">
        <v>135</v>
      </c>
      <c r="O1" s="41" t="s">
        <v>33</v>
      </c>
    </row>
    <row r="2" spans="1:15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</v>
      </c>
      <c r="I2" s="18" t="s">
        <v>2</v>
      </c>
      <c r="J2" s="18" t="s">
        <v>1</v>
      </c>
      <c r="K2" s="18" t="s">
        <v>2</v>
      </c>
      <c r="L2" s="104" t="s">
        <v>148</v>
      </c>
      <c r="M2" s="102" t="s">
        <v>36</v>
      </c>
      <c r="N2" s="96" t="s">
        <v>34</v>
      </c>
      <c r="O2" s="98" t="s">
        <v>35</v>
      </c>
    </row>
    <row r="3" spans="1:15" ht="18" customHeight="1" thickBot="1" x14ac:dyDescent="0.25">
      <c r="A3" s="20"/>
      <c r="B3" s="5">
        <v>1</v>
      </c>
      <c r="C3" s="5">
        <v>2</v>
      </c>
      <c r="D3" s="5">
        <v>8</v>
      </c>
      <c r="E3" s="5">
        <v>9</v>
      </c>
      <c r="F3" s="5">
        <v>15</v>
      </c>
      <c r="G3" s="5">
        <v>16</v>
      </c>
      <c r="H3" s="5">
        <v>22</v>
      </c>
      <c r="I3" s="5">
        <v>23</v>
      </c>
      <c r="J3" s="5">
        <v>29</v>
      </c>
      <c r="K3" s="5">
        <v>30</v>
      </c>
      <c r="L3" s="105"/>
      <c r="M3" s="103"/>
      <c r="N3" s="97"/>
      <c r="O3" s="99"/>
    </row>
    <row r="4" spans="1:15" x14ac:dyDescent="0.2">
      <c r="A4" s="13" t="s">
        <v>100</v>
      </c>
      <c r="B4" s="11"/>
      <c r="C4" s="11"/>
      <c r="D4" s="11"/>
      <c r="E4" s="11"/>
      <c r="F4" s="11">
        <v>89</v>
      </c>
      <c r="G4" s="11">
        <v>86</v>
      </c>
      <c r="H4" s="72">
        <v>157</v>
      </c>
      <c r="I4" s="11"/>
      <c r="J4" s="11"/>
      <c r="K4" s="11">
        <v>91</v>
      </c>
      <c r="L4" s="9">
        <v>3</v>
      </c>
      <c r="M4" s="10">
        <f>SUM(feb!G4 + mrt!K4 + apr!K4+ mei!O4+ jun!J4+ jul!K4+ L4)</f>
        <v>15</v>
      </c>
      <c r="N4" s="17">
        <f t="shared" ref="N4:N36" si="0">SUM(B4:K4)</f>
        <v>423</v>
      </c>
      <c r="O4" s="21">
        <f>SUM(feb!I4 + mrt!M4 + apr!M4+ mei!Q4+ jun!L4+ jul!M4+ N4)</f>
        <v>2722</v>
      </c>
    </row>
    <row r="5" spans="1:15" x14ac:dyDescent="0.2">
      <c r="A5" s="13" t="s">
        <v>4</v>
      </c>
      <c r="B5" s="11">
        <v>81</v>
      </c>
      <c r="C5" s="11"/>
      <c r="D5" s="11"/>
      <c r="E5" s="11"/>
      <c r="F5" s="11"/>
      <c r="G5" s="11"/>
      <c r="H5" s="11"/>
      <c r="I5" s="11"/>
      <c r="J5" s="11"/>
      <c r="K5" s="11"/>
      <c r="L5" s="9">
        <f>COUNT(C5,E5,F5,G5,I5,K5)</f>
        <v>0</v>
      </c>
      <c r="M5" s="10">
        <f>SUM(feb!G5 + mrt!K5 + apr!K5+ mei!O5+ jun!J5+ jul!K5+ L5)</f>
        <v>0</v>
      </c>
      <c r="N5" s="17">
        <f t="shared" si="0"/>
        <v>81</v>
      </c>
      <c r="O5" s="21">
        <f>SUM(feb!I5 + mrt!M5 + apr!M5+ mei!Q5+ jun!L5+ jul!M5+ N5)</f>
        <v>81</v>
      </c>
    </row>
    <row r="6" spans="1:15" x14ac:dyDescent="0.2">
      <c r="A6" s="13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9">
        <f t="shared" ref="L6:L68" si="1">COUNT(C6,E6,F6,G6,I6,K6)</f>
        <v>0</v>
      </c>
      <c r="M6" s="10">
        <f>SUM(feb!G6 + mrt!K6 + apr!K6+ mei!O6+ jun!J6+ jul!K6+ L6)</f>
        <v>3</v>
      </c>
      <c r="N6" s="17">
        <f t="shared" si="0"/>
        <v>0</v>
      </c>
      <c r="O6" s="21">
        <f>SUM(feb!I6 + mrt!M6 + apr!M6+ mei!Q6+ jun!L6+ jul!M6+ N6)</f>
        <v>203</v>
      </c>
    </row>
    <row r="7" spans="1:15" x14ac:dyDescent="0.2">
      <c r="A7" s="13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9">
        <f t="shared" si="1"/>
        <v>0</v>
      </c>
      <c r="M7" s="10">
        <f>SUM(feb!G7 + mrt!K7 + apr!K7+ mei!O7+ jun!J7+ jul!K7+ L7)</f>
        <v>1</v>
      </c>
      <c r="N7" s="17">
        <f t="shared" si="0"/>
        <v>0</v>
      </c>
      <c r="O7" s="21">
        <f>SUM(feb!I7 + mrt!M7 + apr!M7+ mei!Q7+ jun!L7+ jul!M7+ N7)</f>
        <v>232</v>
      </c>
    </row>
    <row r="8" spans="1:15" x14ac:dyDescent="0.2">
      <c r="A8" s="13" t="s">
        <v>67</v>
      </c>
      <c r="B8" s="11">
        <v>81</v>
      </c>
      <c r="C8" s="11"/>
      <c r="D8" s="11"/>
      <c r="E8" s="11"/>
      <c r="F8" s="11"/>
      <c r="G8" s="11"/>
      <c r="H8" s="11"/>
      <c r="I8" s="11"/>
      <c r="J8" s="11"/>
      <c r="K8" s="11"/>
      <c r="L8" s="9">
        <f t="shared" si="1"/>
        <v>0</v>
      </c>
      <c r="M8" s="10">
        <f>SUM(feb!G8 + mrt!K8 + apr!K8+ mei!O8+ jun!J8+ jul!K8+ L8)</f>
        <v>5</v>
      </c>
      <c r="N8" s="17">
        <f t="shared" si="0"/>
        <v>81</v>
      </c>
      <c r="O8" s="21">
        <f>SUM(feb!I8 + mrt!M8 + apr!M8+ mei!Q8+ jun!L8+ jul!M8+ N8)</f>
        <v>663</v>
      </c>
    </row>
    <row r="9" spans="1:15" x14ac:dyDescent="0.2">
      <c r="A9" s="13" t="s">
        <v>73</v>
      </c>
      <c r="B9" s="11">
        <v>81</v>
      </c>
      <c r="C9" s="11">
        <v>65</v>
      </c>
      <c r="D9" s="65">
        <v>115</v>
      </c>
      <c r="E9" s="11">
        <v>50</v>
      </c>
      <c r="F9" s="11"/>
      <c r="G9" s="11"/>
      <c r="H9" s="11">
        <v>75</v>
      </c>
      <c r="I9" s="11"/>
      <c r="J9" s="11">
        <v>85</v>
      </c>
      <c r="K9" s="11">
        <v>60</v>
      </c>
      <c r="L9" s="9">
        <v>4</v>
      </c>
      <c r="M9" s="10">
        <f>SUM(feb!G9 + mrt!K9 + apr!K9+ mei!O9+ jun!J9+ jul!K9+ L9)</f>
        <v>12</v>
      </c>
      <c r="N9" s="17">
        <f t="shared" si="0"/>
        <v>531</v>
      </c>
      <c r="O9" s="21">
        <f>SUM(feb!I9 + mrt!M9 + apr!M9+ mei!Q9+ jun!L9+ jul!M9+ N9)</f>
        <v>1138</v>
      </c>
    </row>
    <row r="10" spans="1:15" x14ac:dyDescent="0.2">
      <c r="A10" s="13" t="s">
        <v>5</v>
      </c>
      <c r="B10" s="11"/>
      <c r="C10" s="11">
        <v>75</v>
      </c>
      <c r="D10" s="11"/>
      <c r="E10" s="11">
        <v>83</v>
      </c>
      <c r="F10" s="11"/>
      <c r="G10" s="11">
        <v>86</v>
      </c>
      <c r="H10" s="11"/>
      <c r="I10" s="11">
        <v>90</v>
      </c>
      <c r="J10" s="11"/>
      <c r="K10" s="11">
        <v>91</v>
      </c>
      <c r="L10" s="9">
        <f t="shared" si="1"/>
        <v>5</v>
      </c>
      <c r="M10" s="10">
        <f>SUM(feb!G10 + mrt!K10 + apr!K10+ mei!O10+ jun!J10+ jul!K10+ L10)</f>
        <v>19</v>
      </c>
      <c r="N10" s="17">
        <f t="shared" si="0"/>
        <v>425</v>
      </c>
      <c r="O10" s="21">
        <f>SUM(feb!I10 + mrt!M10 + apr!M10+ mei!Q10+ jun!L10+ jul!M10+ N10)</f>
        <v>1939</v>
      </c>
    </row>
    <row r="11" spans="1:15" x14ac:dyDescent="0.2">
      <c r="A11" s="13" t="s">
        <v>71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9">
        <f t="shared" si="1"/>
        <v>0</v>
      </c>
      <c r="M11" s="10">
        <f>SUM(feb!G11 + mrt!K11 + apr!K11+ mei!O11+ jun!J11+ jul!K11+ L11)</f>
        <v>21</v>
      </c>
      <c r="N11" s="17">
        <f t="shared" si="0"/>
        <v>0</v>
      </c>
      <c r="O11" s="21">
        <f>SUM(feb!I11 + mrt!M11 + apr!M11+ mei!Q11+ jun!L11+ jul!M11+ N11)</f>
        <v>2995</v>
      </c>
    </row>
    <row r="12" spans="1:15" x14ac:dyDescent="0.2">
      <c r="A12" s="13" t="s">
        <v>53</v>
      </c>
      <c r="B12" s="11"/>
      <c r="C12" s="11">
        <v>75</v>
      </c>
      <c r="D12" s="11"/>
      <c r="E12" s="11">
        <v>71</v>
      </c>
      <c r="F12" s="11">
        <v>72</v>
      </c>
      <c r="G12" s="11">
        <v>77</v>
      </c>
      <c r="H12" s="11"/>
      <c r="I12" s="11"/>
      <c r="J12" s="11"/>
      <c r="K12" s="11">
        <v>72</v>
      </c>
      <c r="L12" s="9">
        <f t="shared" si="1"/>
        <v>5</v>
      </c>
      <c r="M12" s="10">
        <f>SUM(feb!G12 + mrt!K12 + apr!K12+ mei!O12+ jun!J12+ jul!K12+ L12)</f>
        <v>28</v>
      </c>
      <c r="N12" s="17">
        <f t="shared" si="0"/>
        <v>367</v>
      </c>
      <c r="O12" s="21">
        <f>SUM(feb!I12 + mrt!M12 + apr!M12+ mei!Q12+ jun!L12+ jul!M12+ N12)</f>
        <v>2979</v>
      </c>
    </row>
    <row r="13" spans="1:15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9">
        <f t="shared" si="1"/>
        <v>0</v>
      </c>
      <c r="M13" s="10">
        <f>SUM(feb!G13 + mrt!K13 + apr!K13+ mei!O13+ jun!J13+ jul!K13+ L13)</f>
        <v>0</v>
      </c>
      <c r="N13" s="17">
        <f t="shared" si="0"/>
        <v>0</v>
      </c>
      <c r="O13" s="21">
        <f>SUM(feb!I13 + mrt!M13 + apr!M13+ mei!Q13+ jun!L13+ jul!M13+ N13)</f>
        <v>0</v>
      </c>
    </row>
    <row r="14" spans="1:15" x14ac:dyDescent="0.2">
      <c r="A14" s="13" t="s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9">
        <f t="shared" si="1"/>
        <v>0</v>
      </c>
      <c r="M14" s="10">
        <f>SUM(feb!G14 + mrt!K14 + apr!K14+ mei!O14+ jun!J14+ jul!K14+ L14)</f>
        <v>12</v>
      </c>
      <c r="N14" s="17">
        <f t="shared" si="0"/>
        <v>0</v>
      </c>
      <c r="O14" s="21">
        <f>SUM(feb!I14 + mrt!M14 + apr!M14+ mei!Q14+ jun!L14+ jul!M14+ N14)</f>
        <v>766</v>
      </c>
    </row>
    <row r="15" spans="1:15" x14ac:dyDescent="0.2">
      <c r="A15" s="13" t="s">
        <v>58</v>
      </c>
      <c r="B15" s="11">
        <v>154</v>
      </c>
      <c r="C15" s="11">
        <v>75</v>
      </c>
      <c r="D15" s="11">
        <v>157</v>
      </c>
      <c r="E15" s="11"/>
      <c r="F15" s="11"/>
      <c r="G15" s="11">
        <v>86</v>
      </c>
      <c r="H15" s="11">
        <v>121</v>
      </c>
      <c r="I15" s="11">
        <v>90</v>
      </c>
      <c r="J15" s="11">
        <v>145</v>
      </c>
      <c r="K15" s="11">
        <v>91</v>
      </c>
      <c r="L15" s="9">
        <f t="shared" si="1"/>
        <v>4</v>
      </c>
      <c r="M15" s="10">
        <f>SUM(feb!G15 + mrt!K15 + apr!K15+ mei!O15+ jun!J15+ jul!K15+ L15)</f>
        <v>17</v>
      </c>
      <c r="N15" s="17">
        <f t="shared" si="0"/>
        <v>919</v>
      </c>
      <c r="O15" s="21">
        <f>SUM(feb!I15 + mrt!M15 + apr!M15+ mei!Q15+ jun!L15+ jul!M15+ N15)</f>
        <v>3657</v>
      </c>
    </row>
    <row r="16" spans="1:15" x14ac:dyDescent="0.2">
      <c r="A16" s="13" t="s">
        <v>54</v>
      </c>
      <c r="B16" s="11"/>
      <c r="C16" s="11"/>
      <c r="D16" s="11"/>
      <c r="E16" s="11">
        <v>83</v>
      </c>
      <c r="F16" s="11"/>
      <c r="G16" s="11"/>
      <c r="H16" s="11"/>
      <c r="I16" s="11">
        <v>90</v>
      </c>
      <c r="J16" s="11"/>
      <c r="K16" s="11"/>
      <c r="L16" s="9">
        <f t="shared" si="1"/>
        <v>2</v>
      </c>
      <c r="M16" s="10">
        <f>SUM(feb!G16 + mrt!K16 + apr!K16+ mei!O16+ jun!J16+ jul!K16+ L16)</f>
        <v>19</v>
      </c>
      <c r="N16" s="17">
        <f t="shared" si="0"/>
        <v>173</v>
      </c>
      <c r="O16" s="21">
        <f>SUM(feb!I16 + mrt!M16 + apr!M16+ mei!Q16+ jun!L16+ jul!M16+ N16)</f>
        <v>1534</v>
      </c>
    </row>
    <row r="17" spans="1:15" x14ac:dyDescent="0.2">
      <c r="A17" s="13" t="s">
        <v>63</v>
      </c>
      <c r="B17" s="11"/>
      <c r="C17" s="11"/>
      <c r="D17" s="11">
        <v>122</v>
      </c>
      <c r="E17" s="11">
        <v>71</v>
      </c>
      <c r="F17" s="11"/>
      <c r="G17" s="11"/>
      <c r="H17" s="11">
        <v>121</v>
      </c>
      <c r="I17" s="11"/>
      <c r="J17" s="11"/>
      <c r="K17" s="11"/>
      <c r="L17" s="9">
        <f t="shared" ref="L17:L21" si="2">COUNT(C17,E17,F17,G17,I17,K17)</f>
        <v>1</v>
      </c>
      <c r="M17" s="10">
        <f>SUM(feb!G17 + mrt!K17 + apr!K17+ mei!O17+ jun!J17+ jul!K17+ L17)</f>
        <v>16</v>
      </c>
      <c r="N17" s="17">
        <f t="shared" ref="N17:N21" si="3">SUM(B17:K17)</f>
        <v>314</v>
      </c>
      <c r="O17" s="21">
        <f>SUM(feb!I17 + mrt!M17 + apr!M17+ mei!Q17+ jun!L17+ jul!M17+ N17)</f>
        <v>2480</v>
      </c>
    </row>
    <row r="18" spans="1:15" x14ac:dyDescent="0.2">
      <c r="A18" s="13" t="s">
        <v>126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>
        <f t="shared" si="2"/>
        <v>0</v>
      </c>
      <c r="M18" s="10">
        <f>SUM(feb!G18 + mrt!K18 + apr!K18+ mei!O18+ jun!J18+ jul!K18+ L18)</f>
        <v>0</v>
      </c>
      <c r="N18" s="17">
        <f t="shared" si="3"/>
        <v>0</v>
      </c>
      <c r="O18" s="21">
        <f>SUM(feb!I18 + mrt!M18 + apr!M18+ mei!Q18+ jun!L18+ jul!M18+ N18)</f>
        <v>118</v>
      </c>
    </row>
    <row r="19" spans="1:15" x14ac:dyDescent="0.2">
      <c r="A19" s="13" t="s">
        <v>157</v>
      </c>
      <c r="B19" s="11"/>
      <c r="C19" s="11">
        <v>75</v>
      </c>
      <c r="D19" s="11">
        <v>115</v>
      </c>
      <c r="E19" s="11">
        <v>71</v>
      </c>
      <c r="F19" s="11"/>
      <c r="G19" s="11">
        <v>77</v>
      </c>
      <c r="H19" s="11"/>
      <c r="I19" s="11"/>
      <c r="J19" s="11"/>
      <c r="K19" s="11"/>
      <c r="L19" s="9">
        <f t="shared" si="2"/>
        <v>3</v>
      </c>
      <c r="M19" s="10">
        <f>SUM(feb!G19 + mrt!K19 + apr!K19+ mei!O19+ jun!J19+ jul!K19+ L19)</f>
        <v>21</v>
      </c>
      <c r="N19" s="17">
        <f t="shared" si="3"/>
        <v>338</v>
      </c>
      <c r="O19" s="21">
        <f>SUM(feb!I19 + mrt!M19 + apr!M19+ mei!Q19+ jun!L19+ jul!M19+ N19)</f>
        <v>2646</v>
      </c>
    </row>
    <row r="20" spans="1:15" x14ac:dyDescent="0.2">
      <c r="A20" s="13" t="s">
        <v>79</v>
      </c>
      <c r="B20" s="11"/>
      <c r="C20" s="11">
        <v>51</v>
      </c>
      <c r="D20" s="11"/>
      <c r="E20" s="11"/>
      <c r="F20" s="11"/>
      <c r="G20" s="11">
        <v>53</v>
      </c>
      <c r="H20" s="11"/>
      <c r="I20" s="11"/>
      <c r="J20" s="11"/>
      <c r="K20" s="11"/>
      <c r="L20" s="9">
        <f t="shared" si="2"/>
        <v>2</v>
      </c>
      <c r="M20" s="10">
        <f>SUM(feb!G20 + mrt!K20 + apr!K20+ mei!O20+ jun!J20+ jul!K20+ L20)</f>
        <v>12</v>
      </c>
      <c r="N20" s="17">
        <f t="shared" si="3"/>
        <v>104</v>
      </c>
      <c r="O20" s="21">
        <f>SUM(feb!I20 + mrt!M20 + apr!M20+ mei!Q20+ jun!L20+ jul!M20+ N20)</f>
        <v>910</v>
      </c>
    </row>
    <row r="21" spans="1:15" x14ac:dyDescent="0.2">
      <c r="A21" s="13" t="s">
        <v>128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9">
        <f t="shared" si="2"/>
        <v>0</v>
      </c>
      <c r="M21" s="10">
        <f>SUM(feb!G21 + mrt!K21 + apr!K21+ mei!O21+ jun!J21+ jul!K21+ L21)</f>
        <v>0</v>
      </c>
      <c r="N21" s="17">
        <f t="shared" si="3"/>
        <v>0</v>
      </c>
      <c r="O21" s="21">
        <f>SUM(feb!I21 + mrt!M21 + apr!M21+ mei!Q21+ jun!L21+ jul!M21+ N21)</f>
        <v>138</v>
      </c>
    </row>
    <row r="22" spans="1:15" x14ac:dyDescent="0.2">
      <c r="A22" s="13" t="s">
        <v>113</v>
      </c>
      <c r="B22" s="11"/>
      <c r="C22" s="11"/>
      <c r="D22" s="11"/>
      <c r="E22" s="11"/>
      <c r="F22" s="11"/>
      <c r="G22" s="11">
        <v>77</v>
      </c>
      <c r="H22" s="11"/>
      <c r="I22" s="11">
        <v>70</v>
      </c>
      <c r="J22" s="11"/>
      <c r="K22" s="11"/>
      <c r="L22" s="9">
        <f t="shared" si="1"/>
        <v>2</v>
      </c>
      <c r="M22" s="10">
        <f>SUM(feb!G22 + mrt!K22 + apr!K22+ mei!O22+ jun!J22+ jul!K22+ L22)</f>
        <v>3</v>
      </c>
      <c r="N22" s="17">
        <f t="shared" si="0"/>
        <v>147</v>
      </c>
      <c r="O22" s="21">
        <f>SUM(feb!I22 + mrt!M22 + apr!M22+ mei!Q22+ jun!L22+ jul!M22+ N22)</f>
        <v>597</v>
      </c>
    </row>
    <row r="23" spans="1:15" x14ac:dyDescent="0.2">
      <c r="A23" s="13" t="s">
        <v>7</v>
      </c>
      <c r="B23" s="11">
        <v>81</v>
      </c>
      <c r="C23" s="11"/>
      <c r="D23" s="11"/>
      <c r="E23" s="11"/>
      <c r="F23" s="11"/>
      <c r="G23" s="11">
        <v>57</v>
      </c>
      <c r="H23" s="11">
        <v>75</v>
      </c>
      <c r="I23" s="11">
        <v>70</v>
      </c>
      <c r="J23" s="11"/>
      <c r="K23" s="11"/>
      <c r="L23" s="9">
        <f t="shared" si="1"/>
        <v>2</v>
      </c>
      <c r="M23" s="10">
        <f>SUM(feb!G23 + mrt!K23 + apr!K23+ mei!O23+ jun!J23+ jul!K23+ L23)</f>
        <v>4</v>
      </c>
      <c r="N23" s="17">
        <f t="shared" si="0"/>
        <v>283</v>
      </c>
      <c r="O23" s="21">
        <f>SUM(feb!I23 + mrt!M23 + apr!M23+ mei!Q23+ jun!L23+ jul!M23+ N23)</f>
        <v>392</v>
      </c>
    </row>
    <row r="24" spans="1:15" x14ac:dyDescent="0.2">
      <c r="A24" s="13" t="s">
        <v>86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9">
        <f t="shared" si="1"/>
        <v>0</v>
      </c>
      <c r="M24" s="10">
        <f>SUM(feb!G24 + mrt!K24 + apr!K24+ mei!O24+ jun!J24+ jul!K24+ L24)</f>
        <v>6</v>
      </c>
      <c r="N24" s="17">
        <f t="shared" si="0"/>
        <v>0</v>
      </c>
      <c r="O24" s="21">
        <f>SUM(feb!I24 + mrt!M24 + apr!M24+ mei!Q24+ jun!L24+ jul!M24+ N24)</f>
        <v>640</v>
      </c>
    </row>
    <row r="25" spans="1:15" x14ac:dyDescent="0.2">
      <c r="A25" s="13" t="s">
        <v>98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9">
        <f t="shared" si="1"/>
        <v>0</v>
      </c>
      <c r="M25" s="10">
        <f>SUM(feb!G25 + mrt!K25 + apr!K25+ mei!O25+ jun!J25+ jul!K25+ L25)</f>
        <v>16</v>
      </c>
      <c r="N25" s="17">
        <f t="shared" si="0"/>
        <v>0</v>
      </c>
      <c r="O25" s="21">
        <f>SUM(feb!I25 + mrt!M25 + apr!M25+ mei!Q25+ jun!L25+ jul!M25+ N25)</f>
        <v>2542</v>
      </c>
    </row>
    <row r="26" spans="1:15" x14ac:dyDescent="0.2">
      <c r="A26" s="13" t="s">
        <v>8</v>
      </c>
      <c r="B26" s="11"/>
      <c r="C26" s="11">
        <v>92</v>
      </c>
      <c r="D26" s="11"/>
      <c r="E26" s="11"/>
      <c r="F26" s="11">
        <v>89</v>
      </c>
      <c r="G26" s="11">
        <v>86</v>
      </c>
      <c r="H26" s="11"/>
      <c r="I26" s="11">
        <v>90</v>
      </c>
      <c r="J26" s="11"/>
      <c r="K26" s="11"/>
      <c r="L26" s="9">
        <f t="shared" si="1"/>
        <v>4</v>
      </c>
      <c r="M26" s="10">
        <f>SUM(feb!G26 + mrt!K26 + apr!K26+ mei!O26+ jun!J26+ jul!K26+ L26)</f>
        <v>24</v>
      </c>
      <c r="N26" s="17">
        <f t="shared" si="0"/>
        <v>357</v>
      </c>
      <c r="O26" s="21">
        <f>SUM(feb!I26 + mrt!M26 + apr!M26+ mei!Q26+ jun!L26+ jul!M26+ N26)</f>
        <v>3435</v>
      </c>
    </row>
    <row r="27" spans="1:15" x14ac:dyDescent="0.2">
      <c r="A27" s="13" t="s">
        <v>103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9">
        <f t="shared" si="1"/>
        <v>0</v>
      </c>
      <c r="M27" s="10">
        <f>SUM(feb!G27 + mrt!K27 + apr!K27+ mei!O27+ jun!J27+ jul!K27+ L27)</f>
        <v>7</v>
      </c>
      <c r="N27" s="17">
        <f t="shared" si="0"/>
        <v>0</v>
      </c>
      <c r="O27" s="21">
        <f>SUM(feb!I27 + mrt!M27 + apr!M27+ mei!Q27+ jun!L27+ jul!M27+ N27)</f>
        <v>887</v>
      </c>
    </row>
    <row r="28" spans="1:15" x14ac:dyDescent="0.2">
      <c r="A28" s="13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9">
        <f t="shared" si="1"/>
        <v>0</v>
      </c>
      <c r="M28" s="10">
        <f>SUM(feb!G28 + mrt!K28 + apr!K28+ mei!O28+ jun!J28+ jul!K28+ L28)</f>
        <v>2</v>
      </c>
      <c r="N28" s="17">
        <f t="shared" si="0"/>
        <v>0</v>
      </c>
      <c r="O28" s="21">
        <f>SUM(feb!I28 + mrt!M28 + apr!M28+ mei!Q28+ jun!L28+ jul!M28+ N28)</f>
        <v>154</v>
      </c>
    </row>
    <row r="29" spans="1:15" x14ac:dyDescent="0.2">
      <c r="A29" s="13" t="s">
        <v>119</v>
      </c>
      <c r="B29" s="11">
        <v>102</v>
      </c>
      <c r="C29" s="11">
        <v>115</v>
      </c>
      <c r="D29" s="65">
        <v>115</v>
      </c>
      <c r="E29" s="11">
        <v>71</v>
      </c>
      <c r="F29" s="11">
        <v>72</v>
      </c>
      <c r="G29" s="11">
        <v>77</v>
      </c>
      <c r="H29" s="11">
        <v>105</v>
      </c>
      <c r="I29" s="11">
        <v>70</v>
      </c>
      <c r="J29" s="11">
        <v>115</v>
      </c>
      <c r="K29" s="11">
        <v>72</v>
      </c>
      <c r="L29" s="9">
        <f t="shared" si="1"/>
        <v>6</v>
      </c>
      <c r="M29" s="10">
        <f>SUM(feb!G29 + mrt!K29 + apr!K29+ mei!O29+ jun!J29+ jul!K29+ L29)</f>
        <v>28</v>
      </c>
      <c r="N29" s="17">
        <f t="shared" si="0"/>
        <v>914</v>
      </c>
      <c r="O29" s="21">
        <f>SUM(feb!I29 + mrt!M29 + apr!M29+ mei!Q29+ jun!L29+ jul!M29+ N29)</f>
        <v>3819</v>
      </c>
    </row>
    <row r="30" spans="1:15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9">
        <f t="shared" si="1"/>
        <v>0</v>
      </c>
      <c r="M30" s="10">
        <f>SUM(feb!G30 + mrt!K30 + apr!K30+ mei!O30+ jun!J30+ jul!K30+ L30)</f>
        <v>0</v>
      </c>
      <c r="N30" s="17">
        <f t="shared" si="0"/>
        <v>0</v>
      </c>
      <c r="O30" s="21">
        <f>SUM(feb!I30 + mrt!M30 + apr!M30+ mei!Q30+ jun!L30+ jul!M30+ N30)</f>
        <v>64</v>
      </c>
    </row>
    <row r="31" spans="1:15" x14ac:dyDescent="0.2">
      <c r="A31" s="13" t="s">
        <v>80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9">
        <f t="shared" si="1"/>
        <v>0</v>
      </c>
      <c r="M31" s="10">
        <f>SUM(feb!G31 + mrt!K31 + apr!K31+ mei!O31+ jun!J31+ jul!K31+ L31)</f>
        <v>5</v>
      </c>
      <c r="N31" s="17">
        <f t="shared" si="0"/>
        <v>0</v>
      </c>
      <c r="O31" s="21">
        <f>SUM(feb!I31 + mrt!M31 + apr!M31+ mei!Q31+ jun!L31+ jul!M31+ N31)</f>
        <v>405</v>
      </c>
    </row>
    <row r="32" spans="1:15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9">
        <f t="shared" si="1"/>
        <v>0</v>
      </c>
      <c r="M32" s="10">
        <f>SUM(feb!G32 + mrt!K32 + apr!K32+ mei!O32+ jun!J32+ jul!K32+ L32)</f>
        <v>0</v>
      </c>
      <c r="N32" s="17">
        <f t="shared" si="0"/>
        <v>0</v>
      </c>
      <c r="O32" s="21">
        <f>SUM(feb!I32 + mrt!M32 + apr!M32+ mei!Q32+ jun!L32+ jul!M32+ N32)</f>
        <v>64</v>
      </c>
    </row>
    <row r="33" spans="1:15" x14ac:dyDescent="0.2">
      <c r="A33" s="13" t="s">
        <v>81</v>
      </c>
      <c r="B33" s="11">
        <v>102</v>
      </c>
      <c r="C33" s="11">
        <v>65</v>
      </c>
      <c r="D33" s="11"/>
      <c r="E33" s="11"/>
      <c r="F33" s="11">
        <v>72</v>
      </c>
      <c r="G33" s="11">
        <v>57</v>
      </c>
      <c r="H33" s="11">
        <v>105</v>
      </c>
      <c r="I33" s="11">
        <v>70</v>
      </c>
      <c r="J33" s="11">
        <v>135</v>
      </c>
      <c r="K33" s="11">
        <v>60</v>
      </c>
      <c r="L33" s="9">
        <f t="shared" si="1"/>
        <v>5</v>
      </c>
      <c r="M33" s="10">
        <f>SUM(feb!G33 + mrt!K33 + apr!K33+ mei!O33+ jun!J33+ jul!K33+ L33)</f>
        <v>19</v>
      </c>
      <c r="N33" s="17">
        <f t="shared" si="0"/>
        <v>666</v>
      </c>
      <c r="O33" s="21">
        <f>SUM(feb!I33 + mrt!M33 + apr!M33+ mei!Q33+ jun!L33+ jul!M33+ N33)</f>
        <v>2595</v>
      </c>
    </row>
    <row r="34" spans="1:15" x14ac:dyDescent="0.2">
      <c r="A34" s="13" t="s">
        <v>9</v>
      </c>
      <c r="B34" s="11"/>
      <c r="C34" s="11">
        <v>115</v>
      </c>
      <c r="D34" s="11"/>
      <c r="E34" s="11">
        <v>71</v>
      </c>
      <c r="F34" s="11">
        <v>72</v>
      </c>
      <c r="G34" s="11">
        <v>86</v>
      </c>
      <c r="H34" s="11"/>
      <c r="I34" s="11"/>
      <c r="J34" s="11"/>
      <c r="K34" s="11">
        <v>72</v>
      </c>
      <c r="L34" s="9">
        <f t="shared" si="1"/>
        <v>5</v>
      </c>
      <c r="M34" s="10">
        <f>SUM(feb!G34 + mrt!K34 + apr!K34+ mei!O34+ jun!J34+ jul!K34+ L34)</f>
        <v>20</v>
      </c>
      <c r="N34" s="17">
        <f t="shared" si="0"/>
        <v>416</v>
      </c>
      <c r="O34" s="21">
        <f>SUM(feb!I34 + mrt!M34 + apr!M34+ mei!Q34+ jun!L34+ jul!M34+ N34)</f>
        <v>2198</v>
      </c>
    </row>
    <row r="35" spans="1:15" x14ac:dyDescent="0.2">
      <c r="A35" s="13" t="s">
        <v>10</v>
      </c>
      <c r="B35" s="11"/>
      <c r="C35" s="11">
        <v>65</v>
      </c>
      <c r="D35" s="11"/>
      <c r="E35" s="11"/>
      <c r="F35" s="11"/>
      <c r="G35" s="11"/>
      <c r="H35" s="11"/>
      <c r="I35" s="11"/>
      <c r="J35" s="11"/>
      <c r="K35" s="11"/>
      <c r="L35" s="9">
        <f t="shared" si="1"/>
        <v>1</v>
      </c>
      <c r="M35" s="10">
        <f>SUM(feb!G35 + mrt!K35 + apr!K35+ mei!O35+ jun!J35+ jul!K35+ L35)</f>
        <v>9</v>
      </c>
      <c r="N35" s="17">
        <f t="shared" si="0"/>
        <v>65</v>
      </c>
      <c r="O35" s="21">
        <f>SUM(feb!I35 + mrt!M35 + apr!M35+ mei!Q35+ jun!L35+ jul!M35+ N35)</f>
        <v>838</v>
      </c>
    </row>
    <row r="36" spans="1:15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9">
        <f t="shared" si="1"/>
        <v>0</v>
      </c>
      <c r="M36" s="10">
        <f>SUM(feb!G36 + mrt!K36 + apr!K36+ mei!O36+ jun!J36+ jul!K36+ L36)</f>
        <v>0</v>
      </c>
      <c r="N36" s="17">
        <f t="shared" si="0"/>
        <v>0</v>
      </c>
      <c r="O36" s="21">
        <f>SUM(feb!I36 + mrt!M36 + apr!M36+ mei!Q36+ jun!L36+ jul!M36+ N36)</f>
        <v>0</v>
      </c>
    </row>
    <row r="37" spans="1:15" x14ac:dyDescent="0.2">
      <c r="A37" s="13" t="s">
        <v>11</v>
      </c>
      <c r="B37" s="11">
        <v>140</v>
      </c>
      <c r="C37" s="11">
        <v>92</v>
      </c>
      <c r="D37" s="11"/>
      <c r="E37" s="11">
        <v>83</v>
      </c>
      <c r="F37" s="11"/>
      <c r="G37" s="11"/>
      <c r="H37" s="11">
        <v>125</v>
      </c>
      <c r="I37" s="11">
        <v>90</v>
      </c>
      <c r="J37" s="11">
        <v>145</v>
      </c>
      <c r="K37" s="11"/>
      <c r="L37" s="9">
        <f t="shared" si="1"/>
        <v>3</v>
      </c>
      <c r="M37" s="10">
        <f>SUM(feb!G37 + mrt!K37 + apr!K37+ mei!O37+ jun!J37+ jul!K37+ L37)</f>
        <v>22</v>
      </c>
      <c r="N37" s="17">
        <f t="shared" ref="N37:N62" si="4">SUM(B37:K37)</f>
        <v>675</v>
      </c>
      <c r="O37" s="21">
        <f>SUM(feb!I37 + mrt!M37 + apr!M37+ mei!Q37+ jun!L37+ jul!M37+ N37)</f>
        <v>2847</v>
      </c>
    </row>
    <row r="38" spans="1:15" x14ac:dyDescent="0.2">
      <c r="A38" s="13" t="s">
        <v>123</v>
      </c>
      <c r="B38" s="11"/>
      <c r="C38" s="11">
        <v>92</v>
      </c>
      <c r="D38" s="11"/>
      <c r="E38" s="11"/>
      <c r="F38" s="11"/>
      <c r="G38" s="11">
        <v>86</v>
      </c>
      <c r="H38" s="72">
        <v>157</v>
      </c>
      <c r="I38" s="11"/>
      <c r="J38" s="11"/>
      <c r="K38" s="11"/>
      <c r="L38" s="9">
        <v>3</v>
      </c>
      <c r="M38" s="10">
        <f>SUM(feb!G38 + mrt!K38 + apr!K38+ mei!O38+ jun!J38+ jul!K38+ L38)</f>
        <v>22</v>
      </c>
      <c r="N38" s="17">
        <f t="shared" si="4"/>
        <v>335</v>
      </c>
      <c r="O38" s="21">
        <f>SUM(feb!I38 + mrt!M38 + apr!M38+ mei!Q38+ jun!L38+ jul!M38+ N38)</f>
        <v>3165</v>
      </c>
    </row>
    <row r="39" spans="1:15" x14ac:dyDescent="0.2">
      <c r="A39" s="33" t="s">
        <v>95</v>
      </c>
      <c r="B39" s="11"/>
      <c r="C39" s="11">
        <v>92</v>
      </c>
      <c r="D39" s="11"/>
      <c r="E39" s="11"/>
      <c r="F39" s="11">
        <v>89</v>
      </c>
      <c r="G39" s="11">
        <v>86</v>
      </c>
      <c r="H39" s="72">
        <v>157</v>
      </c>
      <c r="I39" s="11"/>
      <c r="J39" s="11"/>
      <c r="K39" s="11">
        <v>91</v>
      </c>
      <c r="L39" s="9">
        <v>4</v>
      </c>
      <c r="M39" s="10">
        <f>SUM(feb!G39 + mrt!K39 + apr!K39+ mei!O39+ jun!J39+ jul!K39+ L39)</f>
        <v>18</v>
      </c>
      <c r="N39" s="17">
        <f t="shared" si="4"/>
        <v>515</v>
      </c>
      <c r="O39" s="21">
        <f>SUM(feb!I39 + mrt!M39 + apr!M39+ mei!Q39+ jun!L39+ jul!M39+ N39)</f>
        <v>2119</v>
      </c>
    </row>
    <row r="40" spans="1:15" x14ac:dyDescent="0.2">
      <c r="A40" s="33" t="s">
        <v>112</v>
      </c>
      <c r="B40" s="11">
        <v>81</v>
      </c>
      <c r="C40" s="11">
        <v>65</v>
      </c>
      <c r="D40" s="11"/>
      <c r="E40" s="11"/>
      <c r="F40" s="11"/>
      <c r="G40" s="11">
        <v>57</v>
      </c>
      <c r="H40" s="11">
        <v>75</v>
      </c>
      <c r="I40" s="11">
        <v>70</v>
      </c>
      <c r="J40" s="11">
        <v>85</v>
      </c>
      <c r="K40" s="11"/>
      <c r="L40" s="9">
        <f t="shared" si="1"/>
        <v>3</v>
      </c>
      <c r="M40" s="10">
        <f>SUM(feb!G40 + mrt!K40 + apr!K40+ mei!O40+ jun!J40+ jul!K40+ L40)</f>
        <v>8</v>
      </c>
      <c r="N40" s="17">
        <f t="shared" si="4"/>
        <v>433</v>
      </c>
      <c r="O40" s="21">
        <f>SUM(feb!I40 + mrt!M40 + apr!M40+ mei!Q40+ jun!L40+ jul!M40+ N40)</f>
        <v>1030</v>
      </c>
    </row>
    <row r="41" spans="1:15" x14ac:dyDescent="0.2">
      <c r="A41" s="33" t="s">
        <v>114</v>
      </c>
      <c r="B41" s="11"/>
      <c r="C41" s="11"/>
      <c r="D41" s="11"/>
      <c r="E41" s="11"/>
      <c r="F41" s="11"/>
      <c r="G41" s="11">
        <v>86</v>
      </c>
      <c r="H41" s="72">
        <v>157</v>
      </c>
      <c r="I41" s="11"/>
      <c r="J41" s="11"/>
      <c r="K41" s="11"/>
      <c r="L41" s="9">
        <v>2</v>
      </c>
      <c r="M41" s="10">
        <f>SUM(feb!G41 + mrt!K41 + apr!K41+ mei!O41+ jun!J41+ jul!K41+ L41)</f>
        <v>14</v>
      </c>
      <c r="N41" s="17">
        <f t="shared" si="4"/>
        <v>243</v>
      </c>
      <c r="O41" s="21">
        <f>SUM(feb!I41 + mrt!M41 + apr!M41+ mei!Q41+ jun!L41+ jul!M41+ N41)</f>
        <v>1281</v>
      </c>
    </row>
    <row r="42" spans="1:15" x14ac:dyDescent="0.2">
      <c r="A42" s="33" t="s">
        <v>125</v>
      </c>
      <c r="B42" s="11">
        <v>155</v>
      </c>
      <c r="C42" s="11"/>
      <c r="D42" s="11">
        <v>157</v>
      </c>
      <c r="E42" s="11"/>
      <c r="F42" s="11"/>
      <c r="G42" s="11"/>
      <c r="H42" s="72">
        <v>157</v>
      </c>
      <c r="I42" s="11"/>
      <c r="J42" s="65">
        <v>130</v>
      </c>
      <c r="K42" s="11">
        <v>91</v>
      </c>
      <c r="L42" s="9">
        <v>1</v>
      </c>
      <c r="M42" s="10">
        <f>SUM(feb!G42 + mrt!K42 + apr!K42+ mei!O42+ jun!J42+ jul!K42+ L42)</f>
        <v>14</v>
      </c>
      <c r="N42" s="17">
        <f t="shared" ref="N42:N45" si="5">SUM(B42:K42)</f>
        <v>690</v>
      </c>
      <c r="O42" s="21">
        <f>SUM(feb!I42 + mrt!M42 + apr!M42+ mei!Q42+ jun!L42+ jul!M42+ N42)</f>
        <v>3232</v>
      </c>
    </row>
    <row r="43" spans="1:15" x14ac:dyDescent="0.2">
      <c r="A43" s="33" t="s">
        <v>156</v>
      </c>
      <c r="B43" s="11">
        <v>102</v>
      </c>
      <c r="C43" s="11">
        <v>75</v>
      </c>
      <c r="D43" s="11"/>
      <c r="E43" s="11">
        <v>71</v>
      </c>
      <c r="F43" s="11"/>
      <c r="G43" s="11">
        <v>86</v>
      </c>
      <c r="H43" s="11"/>
      <c r="I43" s="11">
        <v>90</v>
      </c>
      <c r="J43" s="11"/>
      <c r="K43" s="11">
        <v>91</v>
      </c>
      <c r="L43" s="9">
        <f t="shared" ref="L43:L45" si="6">COUNT(C43,E43,F43,G43,I43,K43)</f>
        <v>5</v>
      </c>
      <c r="M43" s="10">
        <f>SUM(feb!G43 + mrt!K43 + apr!K43+ mei!O43+ jun!J43+ jul!K43+ L43)</f>
        <v>19</v>
      </c>
      <c r="N43" s="17">
        <f t="shared" si="5"/>
        <v>515</v>
      </c>
      <c r="O43" s="21">
        <f>SUM(feb!I43 + mrt!M43 + apr!M43+ mei!Q43+ jun!L43+ jul!M43+ N43)</f>
        <v>2205</v>
      </c>
    </row>
    <row r="44" spans="1:15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9">
        <f t="shared" si="6"/>
        <v>0</v>
      </c>
      <c r="M44" s="10">
        <f>SUM(feb!G44 + mrt!K44 + apr!K44+ mei!O44+ jun!J44+ jul!K44+ L44)</f>
        <v>0</v>
      </c>
      <c r="N44" s="17">
        <f t="shared" si="5"/>
        <v>0</v>
      </c>
      <c r="O44" s="21">
        <f>SUM(feb!I44 + mrt!M44 + apr!M44+ mei!Q44+ jun!L44+ jul!M44+ N44)</f>
        <v>0</v>
      </c>
    </row>
    <row r="45" spans="1:15" x14ac:dyDescent="0.2">
      <c r="A45" s="33" t="s">
        <v>108</v>
      </c>
      <c r="B45" s="11">
        <v>154</v>
      </c>
      <c r="C45" s="11"/>
      <c r="D45" s="11"/>
      <c r="E45" s="11">
        <v>83</v>
      </c>
      <c r="F45" s="11">
        <v>89</v>
      </c>
      <c r="G45" s="11">
        <v>86</v>
      </c>
      <c r="H45" s="11">
        <v>125</v>
      </c>
      <c r="I45" s="11"/>
      <c r="J45" s="11"/>
      <c r="K45" s="11">
        <v>72</v>
      </c>
      <c r="L45" s="9">
        <f t="shared" si="6"/>
        <v>4</v>
      </c>
      <c r="M45" s="10">
        <f>SUM(feb!G45 + mrt!K45 + apr!K45+ mei!O45+ jun!J45+ jul!K45+ L45)</f>
        <v>22</v>
      </c>
      <c r="N45" s="17">
        <f t="shared" si="5"/>
        <v>609</v>
      </c>
      <c r="O45" s="21">
        <f>SUM(feb!I45 + mrt!M45 + apr!M45+ mei!Q45+ jun!L45+ jul!M45+ N45)</f>
        <v>2360</v>
      </c>
    </row>
    <row r="46" spans="1:15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9">
        <f t="shared" si="1"/>
        <v>0</v>
      </c>
      <c r="M46" s="10">
        <f>SUM(feb!G46 + mrt!K46 + apr!K46+ mei!O46+ jun!J46+ jul!K46+ L46)</f>
        <v>1</v>
      </c>
      <c r="N46" s="17">
        <f t="shared" si="4"/>
        <v>0</v>
      </c>
      <c r="O46" s="21">
        <f>SUM(feb!I46 + mrt!M46 + apr!M46+ mei!Q46+ jun!L46+ jul!M46+ N46)</f>
        <v>62</v>
      </c>
    </row>
    <row r="47" spans="1:15" x14ac:dyDescent="0.2">
      <c r="A47" s="13" t="s">
        <v>92</v>
      </c>
      <c r="B47" s="11"/>
      <c r="C47" s="11">
        <v>51</v>
      </c>
      <c r="D47" s="11"/>
      <c r="E47" s="11"/>
      <c r="F47" s="11"/>
      <c r="G47" s="11"/>
      <c r="H47" s="11"/>
      <c r="I47" s="11">
        <v>55</v>
      </c>
      <c r="J47" s="11"/>
      <c r="K47" s="11">
        <v>50</v>
      </c>
      <c r="L47" s="9">
        <f t="shared" si="1"/>
        <v>3</v>
      </c>
      <c r="M47" s="10">
        <f>SUM(feb!G47 + mrt!K47 + apr!K47+ mei!O47+ jun!J47+ jul!K47+ L47)</f>
        <v>12</v>
      </c>
      <c r="N47" s="17">
        <f t="shared" si="4"/>
        <v>156</v>
      </c>
      <c r="O47" s="21">
        <f>SUM(feb!I47 + mrt!M47 + apr!M47+ mei!Q47+ jun!L47+ jul!M47+ N47)</f>
        <v>657</v>
      </c>
    </row>
    <row r="48" spans="1:15" x14ac:dyDescent="0.2">
      <c r="A48" s="13" t="s">
        <v>13</v>
      </c>
      <c r="B48" s="11">
        <v>81</v>
      </c>
      <c r="C48" s="11">
        <v>65</v>
      </c>
      <c r="D48" s="65">
        <v>115</v>
      </c>
      <c r="E48" s="11">
        <v>50</v>
      </c>
      <c r="F48" s="11"/>
      <c r="G48" s="11"/>
      <c r="H48" s="11"/>
      <c r="I48" s="11"/>
      <c r="J48" s="11">
        <v>85</v>
      </c>
      <c r="K48" s="11"/>
      <c r="L48" s="9">
        <v>3</v>
      </c>
      <c r="M48" s="10">
        <f>SUM(feb!G48 + mrt!K48 + apr!K48+ mei!O48+ jun!J48+ jul!K48+ L48)</f>
        <v>18</v>
      </c>
      <c r="N48" s="17">
        <f t="shared" si="4"/>
        <v>396</v>
      </c>
      <c r="O48" s="21">
        <f>SUM(feb!I48 + mrt!M48 + apr!M48+ mei!Q48+ jun!L48+ jul!M48+ N48)</f>
        <v>1675</v>
      </c>
    </row>
    <row r="49" spans="1:15" x14ac:dyDescent="0.2">
      <c r="A49" s="13" t="s">
        <v>61</v>
      </c>
      <c r="B49" s="11">
        <v>81</v>
      </c>
      <c r="C49" s="11"/>
      <c r="D49" s="65">
        <v>115</v>
      </c>
      <c r="E49" s="11"/>
      <c r="F49" s="11"/>
      <c r="G49" s="11"/>
      <c r="H49" s="11"/>
      <c r="I49" s="11"/>
      <c r="J49" s="11">
        <v>85</v>
      </c>
      <c r="K49" s="11"/>
      <c r="L49" s="9">
        <v>1</v>
      </c>
      <c r="M49" s="10">
        <f>SUM(feb!G49 + mrt!K49 + apr!K49+ mei!O49+ jun!J49+ jul!K49+ L49)</f>
        <v>20</v>
      </c>
      <c r="N49" s="17">
        <f t="shared" ref="N49:N53" si="7">SUM(B49:K49)</f>
        <v>281</v>
      </c>
      <c r="O49" s="21">
        <f>SUM(feb!I49 + mrt!M49 + apr!M49+ mei!Q49+ jun!L49+ jul!M49+ N49)</f>
        <v>2919</v>
      </c>
    </row>
    <row r="50" spans="1:15" x14ac:dyDescent="0.2">
      <c r="A50" s="13" t="s">
        <v>154</v>
      </c>
      <c r="B50" s="11">
        <v>102</v>
      </c>
      <c r="C50" s="11"/>
      <c r="D50" s="65">
        <v>115</v>
      </c>
      <c r="E50" s="11"/>
      <c r="F50" s="11">
        <v>72</v>
      </c>
      <c r="G50" s="11"/>
      <c r="H50" s="11"/>
      <c r="I50" s="11"/>
      <c r="J50" s="11"/>
      <c r="K50" s="11"/>
      <c r="L50" s="9">
        <v>2</v>
      </c>
      <c r="M50" s="10">
        <f>SUM(feb!G50 + mrt!K50 + apr!K50+ mei!O50+ jun!J50+ jul!K50+ L50)</f>
        <v>7</v>
      </c>
      <c r="N50" s="17">
        <f t="shared" si="7"/>
        <v>289</v>
      </c>
      <c r="O50" s="21">
        <f>SUM(feb!I50 + mrt!M50 + apr!M50+ mei!Q50+ jun!L50+ jul!M50+ N50)</f>
        <v>1557</v>
      </c>
    </row>
    <row r="51" spans="1:15" x14ac:dyDescent="0.2">
      <c r="A51" s="13" t="s">
        <v>96</v>
      </c>
      <c r="B51" s="11">
        <v>155</v>
      </c>
      <c r="C51" s="11">
        <v>92</v>
      </c>
      <c r="D51" s="11">
        <v>157</v>
      </c>
      <c r="E51" s="11"/>
      <c r="F51" s="11">
        <v>89</v>
      </c>
      <c r="G51" s="11">
        <v>86</v>
      </c>
      <c r="H51" s="72">
        <v>157</v>
      </c>
      <c r="I51" s="11"/>
      <c r="J51" s="65">
        <v>130</v>
      </c>
      <c r="K51" s="11">
        <v>91</v>
      </c>
      <c r="L51" s="9">
        <v>4</v>
      </c>
      <c r="M51" s="10">
        <f>SUM(feb!G51 + mrt!K51 + apr!K51+ mei!O51+ jun!J51+ jul!K51+ L51)</f>
        <v>22</v>
      </c>
      <c r="N51" s="17">
        <f t="shared" si="7"/>
        <v>957</v>
      </c>
      <c r="O51" s="21">
        <f>SUM(feb!I51 + mrt!M51 + apr!M51+ mei!Q51+ jun!L51+ jul!M51+ N51)</f>
        <v>3702</v>
      </c>
    </row>
    <row r="52" spans="1:15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9">
        <f t="shared" ref="L52:L53" si="8">COUNT(C52,E52,F52,G52,I52,K52)</f>
        <v>0</v>
      </c>
      <c r="M52" s="10">
        <f>SUM(feb!G52 + mrt!K52 + apr!K52+ mei!O52+ jun!J52+ jul!K52+ L52)</f>
        <v>0</v>
      </c>
      <c r="N52" s="17">
        <f t="shared" si="7"/>
        <v>0</v>
      </c>
      <c r="O52" s="21">
        <f>SUM(feb!I52 + mrt!M52 + apr!M52+ mei!Q52+ jun!L52+ jul!M52+ N52)</f>
        <v>0</v>
      </c>
    </row>
    <row r="53" spans="1:15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9">
        <f t="shared" si="8"/>
        <v>0</v>
      </c>
      <c r="M53" s="10">
        <f>SUM(feb!G53 + mrt!K53 + apr!K53+ mei!O53+ jun!J53+ jul!K53+ L53)</f>
        <v>0</v>
      </c>
      <c r="N53" s="17">
        <f t="shared" si="7"/>
        <v>0</v>
      </c>
      <c r="O53" s="21">
        <f>SUM(feb!I53 + mrt!M53 + apr!M53+ mei!Q53+ jun!L53+ jul!M53+ N53)</f>
        <v>0</v>
      </c>
    </row>
    <row r="54" spans="1:15" x14ac:dyDescent="0.2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9">
        <f t="shared" si="1"/>
        <v>0</v>
      </c>
      <c r="M54" s="10">
        <f>SUM(feb!G54 + mrt!K54 + apr!K54+ mei!O54+ jun!J54+ jul!K54+ L54)</f>
        <v>6</v>
      </c>
      <c r="N54" s="17">
        <f t="shared" si="4"/>
        <v>0</v>
      </c>
      <c r="O54" s="21">
        <f>SUM(feb!I54 + mrt!M54 + apr!M54+ mei!Q54+ jun!L54+ jul!M54+ N54)</f>
        <v>507</v>
      </c>
    </row>
    <row r="55" spans="1:15" ht="12" customHeight="1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9">
        <f t="shared" si="1"/>
        <v>0</v>
      </c>
      <c r="M55" s="10">
        <f>SUM(feb!G55 + mrt!K55 + apr!K55+ mei!O55+ jun!J55+ jul!K55+ L55)</f>
        <v>0</v>
      </c>
      <c r="N55" s="17">
        <f t="shared" si="4"/>
        <v>0</v>
      </c>
      <c r="O55" s="21">
        <f>SUM(feb!I55 + mrt!M55 + apr!M55+ mei!Q55+ jun!L55+ jul!M55+ N55)</f>
        <v>0</v>
      </c>
    </row>
    <row r="56" spans="1:15" ht="12" customHeight="1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>
        <f t="shared" si="1"/>
        <v>0</v>
      </c>
      <c r="M56" s="10">
        <f>SUM(feb!G56 + mrt!K56 + apr!K56+ mei!O56+ jun!J56+ jul!K56+ L56)</f>
        <v>0</v>
      </c>
      <c r="N56" s="17">
        <f t="shared" si="4"/>
        <v>0</v>
      </c>
      <c r="O56" s="21">
        <f>SUM(feb!I56 + mrt!M56 + apr!M56+ mei!Q56+ jun!L56+ jul!M56+ N56)</f>
        <v>0</v>
      </c>
    </row>
    <row r="57" spans="1:15" ht="12" customHeight="1" x14ac:dyDescent="0.2">
      <c r="A57" s="13" t="s">
        <v>94</v>
      </c>
      <c r="B57" s="11"/>
      <c r="C57" s="11">
        <v>75</v>
      </c>
      <c r="D57" s="11"/>
      <c r="E57" s="11">
        <v>83</v>
      </c>
      <c r="F57" s="11">
        <v>72</v>
      </c>
      <c r="G57" s="11">
        <v>86</v>
      </c>
      <c r="H57" s="11">
        <v>121</v>
      </c>
      <c r="I57" s="11">
        <v>90</v>
      </c>
      <c r="J57" s="11">
        <v>145</v>
      </c>
      <c r="K57" s="11">
        <v>91</v>
      </c>
      <c r="L57" s="9">
        <f t="shared" si="1"/>
        <v>6</v>
      </c>
      <c r="M57" s="10">
        <f>SUM(feb!G57 + mrt!K57 + apr!K57+ mei!O57+ jun!J57+ jul!K57+ L57)</f>
        <v>28</v>
      </c>
      <c r="N57" s="17">
        <f t="shared" si="4"/>
        <v>763</v>
      </c>
      <c r="O57" s="21">
        <f>SUM(feb!I57 + mrt!M57 + apr!M57+ mei!Q57+ jun!L57+ jul!M57+ N57)</f>
        <v>3160</v>
      </c>
    </row>
    <row r="58" spans="1:15" x14ac:dyDescent="0.2">
      <c r="A58" s="13" t="s">
        <v>15</v>
      </c>
      <c r="B58" s="11">
        <v>140</v>
      </c>
      <c r="C58" s="11">
        <v>92</v>
      </c>
      <c r="D58" s="11"/>
      <c r="E58" s="11"/>
      <c r="F58" s="11">
        <v>89</v>
      </c>
      <c r="G58" s="11">
        <v>86</v>
      </c>
      <c r="H58" s="11"/>
      <c r="I58" s="11"/>
      <c r="J58" s="11">
        <v>145</v>
      </c>
      <c r="K58" s="11">
        <v>91</v>
      </c>
      <c r="L58" s="9">
        <f t="shared" si="1"/>
        <v>4</v>
      </c>
      <c r="M58" s="10">
        <f>SUM(feb!G58 + mrt!K58 + apr!K58+ mei!O58+ jun!J58+ jul!K58+ L58)</f>
        <v>29</v>
      </c>
      <c r="N58" s="17">
        <f t="shared" si="4"/>
        <v>643</v>
      </c>
      <c r="O58" s="21">
        <f>SUM(feb!I58 + mrt!M58 + apr!M58+ mei!Q58+ jun!L58+ jul!M58+ N58)</f>
        <v>4430</v>
      </c>
    </row>
    <row r="59" spans="1:15" x14ac:dyDescent="0.2">
      <c r="A59" s="13" t="s">
        <v>64</v>
      </c>
      <c r="B59" s="11">
        <v>55</v>
      </c>
      <c r="C59" s="11">
        <v>65</v>
      </c>
      <c r="D59" s="11"/>
      <c r="E59" s="11">
        <v>50</v>
      </c>
      <c r="F59" s="11"/>
      <c r="G59" s="11">
        <v>57</v>
      </c>
      <c r="H59" s="11"/>
      <c r="I59" s="11"/>
      <c r="J59" s="11">
        <v>85</v>
      </c>
      <c r="K59" s="11">
        <v>60</v>
      </c>
      <c r="L59" s="9">
        <f t="shared" si="1"/>
        <v>4</v>
      </c>
      <c r="M59" s="10">
        <f>SUM(feb!G59 + mrt!K59 + apr!K59+ mei!O59+ jun!J59+ jul!K59+ L59)</f>
        <v>25</v>
      </c>
      <c r="N59" s="17">
        <f t="shared" si="4"/>
        <v>372</v>
      </c>
      <c r="O59" s="21">
        <f>SUM(feb!I59 + mrt!M59 + apr!M59+ mei!Q59+ jun!L59+ jul!M59+ N59)</f>
        <v>2303</v>
      </c>
    </row>
    <row r="60" spans="1:15" x14ac:dyDescent="0.2">
      <c r="A60" s="13" t="s">
        <v>16</v>
      </c>
      <c r="B60" s="11"/>
      <c r="C60" s="11">
        <v>51</v>
      </c>
      <c r="D60" s="11"/>
      <c r="E60" s="11"/>
      <c r="F60" s="11"/>
      <c r="G60" s="11">
        <v>53</v>
      </c>
      <c r="H60" s="11"/>
      <c r="I60" s="11"/>
      <c r="J60" s="11"/>
      <c r="K60" s="11">
        <v>50</v>
      </c>
      <c r="L60" s="9">
        <f t="shared" si="1"/>
        <v>3</v>
      </c>
      <c r="M60" s="10">
        <f>SUM(feb!G60 + mrt!K60 + apr!K60+ mei!O60+ jun!J60+ jul!K60+ L60)</f>
        <v>13</v>
      </c>
      <c r="N60" s="17">
        <f t="shared" si="4"/>
        <v>154</v>
      </c>
      <c r="O60" s="21">
        <f>SUM(feb!I60 + mrt!M60 + apr!M60+ mei!Q60+ jun!L60+ jul!M60+ N60)</f>
        <v>710</v>
      </c>
    </row>
    <row r="61" spans="1:15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9">
        <f t="shared" si="1"/>
        <v>0</v>
      </c>
      <c r="M61" s="10">
        <f>SUM(feb!G61 + mrt!K61 + apr!K61+ mei!O61+ jun!J61+ jul!K61+ L61)</f>
        <v>0</v>
      </c>
      <c r="N61" s="17">
        <f t="shared" si="4"/>
        <v>0</v>
      </c>
      <c r="O61" s="21">
        <f>SUM(feb!I61 + mrt!M61 + apr!M61+ mei!Q61+ jun!L61+ jul!M61+ N61)</f>
        <v>0</v>
      </c>
    </row>
    <row r="62" spans="1:15" x14ac:dyDescent="0.2">
      <c r="A62" s="13" t="s">
        <v>59</v>
      </c>
      <c r="B62" s="11"/>
      <c r="C62" s="11">
        <v>75</v>
      </c>
      <c r="D62" s="11"/>
      <c r="E62" s="11"/>
      <c r="F62" s="11"/>
      <c r="G62" s="11">
        <v>86</v>
      </c>
      <c r="H62" s="11"/>
      <c r="I62" s="11">
        <v>90</v>
      </c>
      <c r="J62" s="11"/>
      <c r="K62" s="11">
        <v>91</v>
      </c>
      <c r="L62" s="9">
        <f t="shared" si="1"/>
        <v>4</v>
      </c>
      <c r="M62" s="10">
        <f>SUM(feb!G62 + mrt!K62 + apr!K62+ mei!O62+ jun!J62+ jul!K62+ L62)</f>
        <v>22</v>
      </c>
      <c r="N62" s="17">
        <f t="shared" si="4"/>
        <v>342</v>
      </c>
      <c r="O62" s="21">
        <f>SUM(feb!I62 + mrt!M62 + apr!M62+ mei!Q62+ jun!L62+ jul!M62+ N62)</f>
        <v>2269</v>
      </c>
    </row>
    <row r="63" spans="1:15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9">
        <f t="shared" si="1"/>
        <v>0</v>
      </c>
      <c r="M63" s="10">
        <f>SUM(feb!G63 + mrt!K63 + apr!K63+ mei!O63+ jun!J63+ jul!K63+ L63)</f>
        <v>3</v>
      </c>
      <c r="N63" s="17">
        <f t="shared" ref="N63:N112" si="9">SUM(B63:K63)</f>
        <v>0</v>
      </c>
      <c r="O63" s="21">
        <f>SUM(feb!I63 + mrt!M63 + apr!M63+ mei!Q63+ jun!L63+ jul!M63+ N63)</f>
        <v>543</v>
      </c>
    </row>
    <row r="64" spans="1:15" x14ac:dyDescent="0.2">
      <c r="A64" s="13" t="s">
        <v>101</v>
      </c>
      <c r="B64" s="11">
        <v>102</v>
      </c>
      <c r="C64" s="11">
        <v>75</v>
      </c>
      <c r="D64" s="65">
        <v>115</v>
      </c>
      <c r="E64" s="11"/>
      <c r="F64" s="11"/>
      <c r="G64" s="11"/>
      <c r="H64" s="11"/>
      <c r="I64" s="11"/>
      <c r="J64" s="11"/>
      <c r="K64" s="11"/>
      <c r="L64" s="9">
        <v>2</v>
      </c>
      <c r="M64" s="10">
        <f>SUM(feb!G64 + mrt!K64 + apr!K64+ mei!O64+ jun!J64+ jul!K64+ L64)</f>
        <v>12</v>
      </c>
      <c r="N64" s="17">
        <f t="shared" si="9"/>
        <v>292</v>
      </c>
      <c r="O64" s="21">
        <f>SUM(feb!I64 + mrt!M64 + apr!M64+ mei!Q64+ jun!L64+ jul!M64+ N64)</f>
        <v>1387</v>
      </c>
    </row>
    <row r="65" spans="1:15" x14ac:dyDescent="0.2">
      <c r="A65" s="13" t="s">
        <v>83</v>
      </c>
      <c r="B65" s="11"/>
      <c r="C65" s="11"/>
      <c r="D65" s="65"/>
      <c r="E65" s="11"/>
      <c r="F65" s="11"/>
      <c r="G65" s="11"/>
      <c r="H65" s="11"/>
      <c r="I65" s="11"/>
      <c r="J65" s="11"/>
      <c r="K65" s="11"/>
      <c r="L65" s="9">
        <f t="shared" si="1"/>
        <v>0</v>
      </c>
      <c r="M65" s="10">
        <f>SUM(feb!G65 + mrt!K65 + apr!K65+ mei!O65+ jun!J65+ jul!K65+ L65)</f>
        <v>0</v>
      </c>
      <c r="N65" s="17">
        <f t="shared" si="9"/>
        <v>0</v>
      </c>
      <c r="O65" s="21">
        <f>SUM(feb!I65 + mrt!M65 + apr!M65+ mei!Q65+ jun!L65+ jul!M65+ N65)</f>
        <v>0</v>
      </c>
    </row>
    <row r="66" spans="1:15" x14ac:dyDescent="0.2">
      <c r="A66" s="13" t="s">
        <v>84</v>
      </c>
      <c r="B66" s="11"/>
      <c r="C66" s="11"/>
      <c r="D66" s="65"/>
      <c r="E66" s="11"/>
      <c r="F66" s="11"/>
      <c r="G66" s="11"/>
      <c r="H66" s="11"/>
      <c r="I66" s="11"/>
      <c r="J66" s="11"/>
      <c r="K66" s="11"/>
      <c r="L66" s="9">
        <f t="shared" si="1"/>
        <v>0</v>
      </c>
      <c r="M66" s="10">
        <f>SUM(feb!G66 + mrt!K66 + apr!K66+ mei!O66+ jun!J66+ jul!K66+ L66)</f>
        <v>14</v>
      </c>
      <c r="N66" s="17">
        <f t="shared" si="9"/>
        <v>0</v>
      </c>
      <c r="O66" s="21">
        <f>SUM(feb!I66 + mrt!M66 + apr!M66+ mei!Q66+ jun!L66+ jul!M66+ N66)</f>
        <v>1809</v>
      </c>
    </row>
    <row r="67" spans="1:15" x14ac:dyDescent="0.2">
      <c r="A67" s="13" t="s">
        <v>153</v>
      </c>
      <c r="B67" s="11"/>
      <c r="C67" s="11"/>
      <c r="D67" s="65"/>
      <c r="E67" s="11"/>
      <c r="F67" s="11"/>
      <c r="G67" s="11"/>
      <c r="H67" s="11"/>
      <c r="I67" s="11"/>
      <c r="J67" s="11"/>
      <c r="K67" s="11"/>
      <c r="L67" s="9">
        <f t="shared" ref="L67" si="10">COUNT(C67,E67,F67,G67,I67,K67)</f>
        <v>0</v>
      </c>
      <c r="M67" s="10">
        <f>SUM(feb!G67 + mrt!K67 + apr!K67+ mei!O67+ jun!J67+ jul!K67+ L67)</f>
        <v>5</v>
      </c>
      <c r="N67" s="17">
        <f>SUM(B67:K67)</f>
        <v>0</v>
      </c>
      <c r="O67" s="21">
        <f>SUM(feb!I67 + mrt!M67 + apr!M67+ mei!Q67+ jun!L67+ jul!M67+ N67)</f>
        <v>327</v>
      </c>
    </row>
    <row r="68" spans="1:15" x14ac:dyDescent="0.2">
      <c r="A68" s="13" t="s">
        <v>127</v>
      </c>
      <c r="B68" s="11"/>
      <c r="C68" s="11"/>
      <c r="D68" s="65"/>
      <c r="E68" s="11"/>
      <c r="F68" s="11"/>
      <c r="G68" s="11">
        <v>53</v>
      </c>
      <c r="H68" s="11"/>
      <c r="I68" s="11">
        <v>55</v>
      </c>
      <c r="J68" s="11"/>
      <c r="K68" s="11">
        <v>50</v>
      </c>
      <c r="L68" s="9">
        <f t="shared" si="1"/>
        <v>3</v>
      </c>
      <c r="M68" s="10">
        <f>SUM(feb!G68 + mrt!K68 + apr!K68+ mei!O68+ jun!J68+ jul!K68+ L68)</f>
        <v>5</v>
      </c>
      <c r="N68" s="17">
        <f>SUM(B68:K68)</f>
        <v>158</v>
      </c>
      <c r="O68" s="21">
        <f>SUM(feb!I68 + mrt!M68 + apr!M68+ mei!Q68+ jun!L68+ jul!M68+ N68)</f>
        <v>265</v>
      </c>
    </row>
    <row r="69" spans="1:15" x14ac:dyDescent="0.2">
      <c r="A69" s="13" t="s">
        <v>68</v>
      </c>
      <c r="B69" s="11"/>
      <c r="C69" s="11"/>
      <c r="D69" s="65">
        <v>115</v>
      </c>
      <c r="E69" s="11">
        <v>71</v>
      </c>
      <c r="F69" s="11">
        <v>72</v>
      </c>
      <c r="G69" s="11"/>
      <c r="H69" s="11"/>
      <c r="I69" s="11">
        <v>70</v>
      </c>
      <c r="J69" s="11">
        <v>115</v>
      </c>
      <c r="K69" s="11"/>
      <c r="L69" s="9">
        <v>4</v>
      </c>
      <c r="M69" s="10">
        <f>SUM(feb!G69 + mrt!K69 + apr!K69+ mei!O69+ jun!J69+ jul!K69+ L69)</f>
        <v>14</v>
      </c>
      <c r="N69" s="17">
        <f t="shared" si="9"/>
        <v>443</v>
      </c>
      <c r="O69" s="21">
        <f>SUM(feb!I69 + mrt!M69 + apr!M69+ mei!Q69+ jun!L69+ jul!M69+ N69)</f>
        <v>1328</v>
      </c>
    </row>
    <row r="70" spans="1:15" x14ac:dyDescent="0.2">
      <c r="A70" s="13" t="s">
        <v>62</v>
      </c>
      <c r="B70" s="11">
        <v>102</v>
      </c>
      <c r="C70" s="11">
        <v>115</v>
      </c>
      <c r="D70" s="65">
        <v>115</v>
      </c>
      <c r="E70" s="11">
        <v>71</v>
      </c>
      <c r="F70" s="11">
        <v>72</v>
      </c>
      <c r="G70" s="11">
        <v>77</v>
      </c>
      <c r="H70" s="11">
        <v>105</v>
      </c>
      <c r="I70" s="11"/>
      <c r="J70" s="11">
        <v>115</v>
      </c>
      <c r="K70" s="11"/>
      <c r="L70" s="9">
        <v>5</v>
      </c>
      <c r="M70" s="10">
        <f>SUM(feb!G70 + mrt!K70 + apr!K70+ mei!O70+ jun!J70+ jul!K70+ L70)</f>
        <v>23</v>
      </c>
      <c r="N70" s="17">
        <f t="shared" si="9"/>
        <v>772</v>
      </c>
      <c r="O70" s="21">
        <f>SUM(feb!I70 + mrt!M70 + apr!M70+ mei!Q70+ jun!L70+ jul!M70+ N70)</f>
        <v>3481</v>
      </c>
    </row>
    <row r="71" spans="1:15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9">
        <f t="shared" ref="L71:L112" si="11">COUNT(C71,E71,F71,G71,I71,K71)</f>
        <v>0</v>
      </c>
      <c r="M71" s="10">
        <f>SUM(feb!G71 + mrt!K71 + apr!K71+ mei!O71+ jun!J71+ jul!K71+ L71)</f>
        <v>0</v>
      </c>
      <c r="N71" s="17">
        <f t="shared" si="9"/>
        <v>0</v>
      </c>
      <c r="O71" s="21">
        <f>SUM(feb!I71 + mrt!M71 + apr!M71+ mei!Q71+ jun!L71+ jul!M71+ N71)</f>
        <v>0</v>
      </c>
    </row>
    <row r="72" spans="1:15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9">
        <f t="shared" si="11"/>
        <v>0</v>
      </c>
      <c r="M72" s="10">
        <f>SUM(feb!G72 + mrt!K72 + apr!K72+ mei!O72+ jun!J72+ jul!K72+ L72)</f>
        <v>0</v>
      </c>
      <c r="N72" s="17">
        <f t="shared" si="9"/>
        <v>0</v>
      </c>
      <c r="O72" s="21">
        <f>SUM(feb!I72 + mrt!M72 + apr!M72+ mei!Q72+ jun!L72+ jul!M72+ N72)</f>
        <v>0</v>
      </c>
    </row>
    <row r="73" spans="1:15" x14ac:dyDescent="0.2">
      <c r="A73" s="13" t="s">
        <v>60</v>
      </c>
      <c r="B73" s="11">
        <v>55</v>
      </c>
      <c r="C73" s="11">
        <v>65</v>
      </c>
      <c r="D73" s="11"/>
      <c r="E73" s="11"/>
      <c r="F73" s="11"/>
      <c r="G73" s="11"/>
      <c r="H73" s="11"/>
      <c r="I73" s="11">
        <v>70</v>
      </c>
      <c r="J73" s="11"/>
      <c r="K73" s="11">
        <v>60</v>
      </c>
      <c r="L73" s="9">
        <f t="shared" si="11"/>
        <v>3</v>
      </c>
      <c r="M73" s="10">
        <f>SUM(feb!G73 + mrt!K73 + apr!K73+ mei!O73+ jun!J73+ jul!K73+ L73)</f>
        <v>6</v>
      </c>
      <c r="N73" s="17">
        <f t="shared" si="9"/>
        <v>250</v>
      </c>
      <c r="O73" s="21">
        <f>SUM(feb!I73 + mrt!M73 + apr!M73+ mei!Q73+ jun!L73+ jul!M73+ N73)</f>
        <v>472</v>
      </c>
    </row>
    <row r="74" spans="1:15" x14ac:dyDescent="0.2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9">
        <f t="shared" si="11"/>
        <v>0</v>
      </c>
      <c r="M74" s="10">
        <f>SUM(feb!G74 + mrt!K74 + apr!K74+ mei!O74+ jun!J74+ jul!K74+ L74)</f>
        <v>2</v>
      </c>
      <c r="N74" s="17">
        <f t="shared" si="9"/>
        <v>0</v>
      </c>
      <c r="O74" s="21">
        <f>SUM(feb!I74 + mrt!M74 + apr!M74+ mei!Q74+ jun!L74+ jul!M74+ N74)</f>
        <v>103</v>
      </c>
    </row>
    <row r="75" spans="1:15" x14ac:dyDescent="0.2">
      <c r="A75" s="13" t="s">
        <v>88</v>
      </c>
      <c r="B75" s="11"/>
      <c r="C75" s="11">
        <v>92</v>
      </c>
      <c r="D75" s="11"/>
      <c r="E75" s="11">
        <v>83</v>
      </c>
      <c r="F75" s="70">
        <v>118</v>
      </c>
      <c r="G75" s="11"/>
      <c r="H75" s="11"/>
      <c r="I75" s="11">
        <v>90</v>
      </c>
      <c r="J75" s="11"/>
      <c r="K75" s="11">
        <v>91</v>
      </c>
      <c r="L75" s="9">
        <v>5</v>
      </c>
      <c r="M75" s="10">
        <f>SUM(feb!G75 + mrt!K75 + apr!K75+ mei!O75+ jun!J75+ jul!K75+ L75)</f>
        <v>14</v>
      </c>
      <c r="N75" s="17">
        <f t="shared" si="9"/>
        <v>474</v>
      </c>
      <c r="O75" s="21">
        <f>SUM(feb!I75 + mrt!M75 + apr!M75+ mei!Q75+ jun!L75+ jul!M75+ N75)</f>
        <v>1424</v>
      </c>
    </row>
    <row r="76" spans="1:15" x14ac:dyDescent="0.2">
      <c r="A76" s="13" t="s">
        <v>19</v>
      </c>
      <c r="B76" s="11">
        <v>186</v>
      </c>
      <c r="C76" s="11">
        <v>75</v>
      </c>
      <c r="D76" s="11">
        <v>157</v>
      </c>
      <c r="E76" s="11">
        <v>83</v>
      </c>
      <c r="F76" s="11">
        <v>89</v>
      </c>
      <c r="G76" s="11">
        <v>86</v>
      </c>
      <c r="H76" s="11"/>
      <c r="I76" s="11">
        <v>90</v>
      </c>
      <c r="J76" s="11">
        <v>145</v>
      </c>
      <c r="K76" s="11">
        <v>91</v>
      </c>
      <c r="L76" s="9">
        <f t="shared" si="11"/>
        <v>6</v>
      </c>
      <c r="M76" s="10">
        <f>SUM(feb!G76 + mrt!K76 + apr!K76+ mei!O76+ jun!J76+ jul!K76+ L76)</f>
        <v>21</v>
      </c>
      <c r="N76" s="17">
        <f t="shared" si="9"/>
        <v>1002</v>
      </c>
      <c r="O76" s="21">
        <f>SUM(feb!I76 + mrt!M76 + apr!M76+ mei!Q76+ jun!L76+ jul!M76+ N76)</f>
        <v>2480</v>
      </c>
    </row>
    <row r="77" spans="1:15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9">
        <f t="shared" si="11"/>
        <v>0</v>
      </c>
      <c r="M77" s="10">
        <f>SUM(feb!G77 + mrt!K77 + apr!K77+ mei!O77+ jun!J77+ jul!K77+ L77)</f>
        <v>0</v>
      </c>
      <c r="N77" s="17">
        <f t="shared" si="9"/>
        <v>0</v>
      </c>
      <c r="O77" s="21">
        <f>SUM(feb!I77 + mrt!M77 + apr!M77+ mei!Q77+ jun!L77+ jul!M77+ N77)</f>
        <v>0</v>
      </c>
    </row>
    <row r="78" spans="1:15" x14ac:dyDescent="0.2">
      <c r="A78" s="13" t="s">
        <v>57</v>
      </c>
      <c r="B78" s="11"/>
      <c r="C78" s="11">
        <v>95</v>
      </c>
      <c r="D78" s="11">
        <v>156</v>
      </c>
      <c r="E78" s="11">
        <v>88</v>
      </c>
      <c r="F78" s="11">
        <v>88</v>
      </c>
      <c r="G78" s="11">
        <v>86</v>
      </c>
      <c r="H78" s="11">
        <v>145</v>
      </c>
      <c r="I78" s="11">
        <v>90</v>
      </c>
      <c r="J78" s="11">
        <v>145</v>
      </c>
      <c r="K78" s="11">
        <v>91</v>
      </c>
      <c r="L78" s="9">
        <f t="shared" si="11"/>
        <v>6</v>
      </c>
      <c r="M78" s="10">
        <f>SUM(feb!G78 + mrt!K78 + apr!K78+ mei!O78+ jun!J78+ jul!K78+ L78)</f>
        <v>35</v>
      </c>
      <c r="N78" s="17">
        <f t="shared" si="9"/>
        <v>984</v>
      </c>
      <c r="O78" s="21">
        <f>SUM(feb!I78 + mrt!M78 + apr!M78+ mei!Q78+ jun!L78+ jul!M78+ N78)</f>
        <v>6309</v>
      </c>
    </row>
    <row r="79" spans="1:15" x14ac:dyDescent="0.2">
      <c r="A79" s="13" t="s">
        <v>102</v>
      </c>
      <c r="B79" s="11">
        <v>55</v>
      </c>
      <c r="C79" s="11">
        <v>65</v>
      </c>
      <c r="D79" s="11"/>
      <c r="E79" s="11">
        <v>50</v>
      </c>
      <c r="F79" s="11"/>
      <c r="G79" s="11">
        <v>57</v>
      </c>
      <c r="H79" s="11"/>
      <c r="I79" s="11">
        <v>70</v>
      </c>
      <c r="J79" s="11"/>
      <c r="K79" s="11">
        <v>60</v>
      </c>
      <c r="L79" s="9">
        <f t="shared" si="11"/>
        <v>5</v>
      </c>
      <c r="M79" s="10">
        <f>SUM(feb!G79 + mrt!K79 + apr!K79+ mei!O79+ jun!J79+ jul!K79+ L79)</f>
        <v>20</v>
      </c>
      <c r="N79" s="17">
        <f t="shared" si="9"/>
        <v>357</v>
      </c>
      <c r="O79" s="21">
        <f>SUM(feb!I79 + mrt!M79 + apr!M79+ mei!Q79+ jun!L79+ jul!M79+ N79)</f>
        <v>1636</v>
      </c>
    </row>
    <row r="80" spans="1:15" x14ac:dyDescent="0.2">
      <c r="A80" s="13" t="s">
        <v>20</v>
      </c>
      <c r="B80" s="11"/>
      <c r="C80" s="11"/>
      <c r="D80" s="11"/>
      <c r="E80" s="11"/>
      <c r="F80" s="11"/>
      <c r="G80" s="11"/>
      <c r="H80" s="11"/>
      <c r="I80" s="11">
        <v>90</v>
      </c>
      <c r="J80" s="11"/>
      <c r="K80" s="11"/>
      <c r="L80" s="9">
        <f t="shared" si="11"/>
        <v>1</v>
      </c>
      <c r="M80" s="10">
        <f>SUM(feb!G80 + mrt!K80 + apr!K80+ mei!O80+ jun!J80+ jul!K80+ L80)</f>
        <v>27</v>
      </c>
      <c r="N80" s="17">
        <f t="shared" si="9"/>
        <v>90</v>
      </c>
      <c r="O80" s="21">
        <f>SUM(feb!I80 + mrt!M80 + apr!M80+ mei!Q80+ jun!L80+ jul!M80+ N80)</f>
        <v>3979</v>
      </c>
    </row>
    <row r="81" spans="1:15" x14ac:dyDescent="0.2">
      <c r="A81" s="13" t="s">
        <v>56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9">
        <f t="shared" si="11"/>
        <v>0</v>
      </c>
      <c r="M81" s="10">
        <f>SUM(feb!G81 + mrt!K81 + apr!K81+ mei!O81+ jun!J81+ jul!K81+ L81)</f>
        <v>16</v>
      </c>
      <c r="N81" s="17">
        <f t="shared" si="9"/>
        <v>0</v>
      </c>
      <c r="O81" s="21">
        <f>SUM(feb!I81 + mrt!M81 + apr!M81+ mei!Q81+ jun!L81+ jul!M81+ N81)</f>
        <v>1600</v>
      </c>
    </row>
    <row r="82" spans="1:15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9">
        <f t="shared" si="11"/>
        <v>0</v>
      </c>
      <c r="M82" s="10">
        <f>SUM(feb!G82 + mrt!K82 + apr!K82+ mei!O82+ jun!J82+ jul!K82+ L82)</f>
        <v>0</v>
      </c>
      <c r="N82" s="17">
        <f>SUM(B82:K82)</f>
        <v>0</v>
      </c>
      <c r="O82" s="21">
        <f>SUM(feb!I82 + mrt!M82 + apr!M82+ mei!Q82+ jun!L82+ jul!M82+ N82)</f>
        <v>0</v>
      </c>
    </row>
    <row r="83" spans="1:15" x14ac:dyDescent="0.2">
      <c r="A83" s="13" t="s">
        <v>65</v>
      </c>
      <c r="B83" s="11">
        <v>155</v>
      </c>
      <c r="C83" s="11">
        <v>92</v>
      </c>
      <c r="D83" s="11">
        <v>157</v>
      </c>
      <c r="E83" s="11">
        <v>88</v>
      </c>
      <c r="F83" s="11"/>
      <c r="G83" s="11"/>
      <c r="H83" s="71">
        <v>157</v>
      </c>
      <c r="I83" s="11"/>
      <c r="J83" s="65">
        <v>130</v>
      </c>
      <c r="K83" s="11">
        <v>91</v>
      </c>
      <c r="L83" s="9">
        <v>4</v>
      </c>
      <c r="M83" s="10">
        <f>SUM(feb!G83 + mrt!K83 + apr!K83+ mei!O83+ jun!J83+ jul!K83+ L83)</f>
        <v>17</v>
      </c>
      <c r="N83" s="17">
        <f>SUM(B83:K83)</f>
        <v>870</v>
      </c>
      <c r="O83" s="21">
        <f>SUM(feb!I83 + mrt!M83 + apr!M83+ mei!Q83+ jun!L83+ jul!M83+ N83)</f>
        <v>2658</v>
      </c>
    </row>
    <row r="84" spans="1:15" x14ac:dyDescent="0.2">
      <c r="A84" s="13" t="s">
        <v>124</v>
      </c>
      <c r="B84" s="11">
        <v>155</v>
      </c>
      <c r="C84" s="11">
        <v>95</v>
      </c>
      <c r="D84" s="11">
        <v>156</v>
      </c>
      <c r="E84" s="11">
        <v>88</v>
      </c>
      <c r="F84" s="11">
        <v>88</v>
      </c>
      <c r="G84" s="11">
        <v>86</v>
      </c>
      <c r="H84" s="11">
        <v>145</v>
      </c>
      <c r="I84" s="11">
        <v>90</v>
      </c>
      <c r="J84" s="11">
        <v>145</v>
      </c>
      <c r="K84" s="11"/>
      <c r="L84" s="9">
        <f t="shared" si="11"/>
        <v>5</v>
      </c>
      <c r="M84" s="10">
        <f>SUM(feb!G84 + mrt!K84 + apr!K84+ mei!O84+ jun!J84+ jul!K84+ L84)</f>
        <v>24</v>
      </c>
      <c r="N84" s="17">
        <f>SUM(B84:K84)</f>
        <v>1048</v>
      </c>
      <c r="O84" s="21">
        <f>SUM(feb!I84 + mrt!M84 + apr!M84+ mei!Q84+ jun!L84+ jul!M84+ N84)</f>
        <v>4864</v>
      </c>
    </row>
    <row r="85" spans="1:15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9">
        <f t="shared" si="11"/>
        <v>0</v>
      </c>
      <c r="M85" s="10">
        <f>SUM(feb!G85 + mrt!K85 + apr!K85+ mei!O85+ jun!J85+ jul!K85+ L85)</f>
        <v>0</v>
      </c>
      <c r="N85" s="17">
        <f t="shared" si="9"/>
        <v>0</v>
      </c>
      <c r="O85" s="21">
        <f>SUM(feb!I85 + mrt!M85 + apr!M85+ mei!Q85+ jun!L85+ jul!M85+ N85)</f>
        <v>0</v>
      </c>
    </row>
    <row r="86" spans="1:15" x14ac:dyDescent="0.2">
      <c r="A86" s="13" t="s">
        <v>22</v>
      </c>
      <c r="B86" s="11"/>
      <c r="C86" s="11"/>
      <c r="D86" s="11"/>
      <c r="E86" s="11"/>
      <c r="F86" s="11"/>
      <c r="G86" s="11"/>
      <c r="H86" s="11"/>
      <c r="I86" s="11">
        <v>55</v>
      </c>
      <c r="J86" s="11"/>
      <c r="K86" s="11">
        <v>50</v>
      </c>
      <c r="L86" s="9">
        <f t="shared" si="11"/>
        <v>2</v>
      </c>
      <c r="M86" s="10">
        <f>SUM(feb!G86 + mrt!K86 + apr!K86+ mei!O86+ jun!J86+ jul!K86+ L86)</f>
        <v>6</v>
      </c>
      <c r="N86" s="17">
        <f t="shared" si="9"/>
        <v>105</v>
      </c>
      <c r="O86" s="21">
        <f>SUM(feb!I86 + mrt!M86 + apr!M86+ mei!Q86+ jun!L86+ jul!M86+ N86)</f>
        <v>452</v>
      </c>
    </row>
    <row r="87" spans="1:15" x14ac:dyDescent="0.2">
      <c r="A87" s="13" t="s">
        <v>97</v>
      </c>
      <c r="B87" s="11">
        <v>154</v>
      </c>
      <c r="C87" s="11">
        <v>92</v>
      </c>
      <c r="D87" s="11">
        <v>157</v>
      </c>
      <c r="E87" s="11">
        <v>83</v>
      </c>
      <c r="F87" s="11">
        <v>89</v>
      </c>
      <c r="G87" s="11"/>
      <c r="H87" s="11">
        <v>125</v>
      </c>
      <c r="I87" s="11"/>
      <c r="J87" s="11">
        <v>145</v>
      </c>
      <c r="K87" s="11"/>
      <c r="L87" s="9">
        <f t="shared" si="11"/>
        <v>3</v>
      </c>
      <c r="M87" s="10">
        <f>SUM(feb!G87 + mrt!K87 + apr!K87+ mei!O87+ jun!J87+ jul!K87+ L87)</f>
        <v>24</v>
      </c>
      <c r="N87" s="17">
        <f t="shared" si="9"/>
        <v>845</v>
      </c>
      <c r="O87" s="21">
        <f>SUM(feb!I87 + mrt!M87 + apr!M87+ mei!Q87+ jun!L87+ jul!M87+ N87)</f>
        <v>3765</v>
      </c>
    </row>
    <row r="88" spans="1:15" x14ac:dyDescent="0.2">
      <c r="A88" s="13" t="s">
        <v>23</v>
      </c>
      <c r="B88" s="11"/>
      <c r="C88" s="11"/>
      <c r="D88" s="11">
        <v>122</v>
      </c>
      <c r="E88" s="11"/>
      <c r="F88" s="11">
        <v>89</v>
      </c>
      <c r="G88" s="11">
        <v>86</v>
      </c>
      <c r="H88" s="11"/>
      <c r="I88" s="11">
        <v>90</v>
      </c>
      <c r="J88" s="11"/>
      <c r="K88" s="11">
        <v>91</v>
      </c>
      <c r="L88" s="9">
        <f t="shared" si="11"/>
        <v>4</v>
      </c>
      <c r="M88" s="10">
        <f>SUM(feb!G88 + mrt!K88 + apr!K88+ mei!O88+ jun!J88+ jul!K88+ L88)</f>
        <v>28</v>
      </c>
      <c r="N88" s="17">
        <f t="shared" si="9"/>
        <v>478</v>
      </c>
      <c r="O88" s="21">
        <f>SUM(feb!I88 + mrt!M88 + apr!M88+ mei!Q88+ jun!L88+ jul!M88+ N88)</f>
        <v>3519</v>
      </c>
    </row>
    <row r="89" spans="1:15" x14ac:dyDescent="0.2">
      <c r="A89" s="13" t="s">
        <v>24</v>
      </c>
      <c r="B89" s="11"/>
      <c r="C89" s="11"/>
      <c r="D89" s="11"/>
      <c r="E89" s="11"/>
      <c r="F89" s="11"/>
      <c r="G89" s="11">
        <v>86</v>
      </c>
      <c r="H89" s="72">
        <v>157</v>
      </c>
      <c r="I89" s="11"/>
      <c r="J89" s="11"/>
      <c r="K89" s="11">
        <v>91</v>
      </c>
      <c r="L89" s="9">
        <v>3</v>
      </c>
      <c r="M89" s="10">
        <f>SUM(feb!G89 + mrt!K89 + apr!K89+ mei!O89+ jun!J89+ jul!K89+ L89)</f>
        <v>21</v>
      </c>
      <c r="N89" s="17">
        <f t="shared" ref="N89:N93" si="12">SUM(B89:K89)</f>
        <v>334</v>
      </c>
      <c r="O89" s="21">
        <f>SUM(feb!I89 + mrt!M89 + apr!M89+ mei!Q89+ jun!L89+ jul!M89+ N89)</f>
        <v>2037</v>
      </c>
    </row>
    <row r="90" spans="1:15" x14ac:dyDescent="0.2">
      <c r="A90" s="13" t="s">
        <v>142</v>
      </c>
      <c r="B90" s="11"/>
      <c r="C90" s="11">
        <v>92</v>
      </c>
      <c r="D90" s="11">
        <v>157</v>
      </c>
      <c r="E90" s="11">
        <v>83</v>
      </c>
      <c r="F90" s="11">
        <v>89</v>
      </c>
      <c r="G90" s="11"/>
      <c r="H90" s="11"/>
      <c r="I90" s="11"/>
      <c r="J90" s="11"/>
      <c r="K90" s="11"/>
      <c r="L90" s="9">
        <f t="shared" ref="L90:L93" si="13">COUNT(C90,E90,F90,G90,I90,K90)</f>
        <v>3</v>
      </c>
      <c r="M90" s="10">
        <f>SUM(feb!G90 + mrt!K90 + apr!K90+ mei!O92+ jun!J90+ jul!K90+ L90)</f>
        <v>12</v>
      </c>
      <c r="N90" s="17">
        <f t="shared" si="12"/>
        <v>421</v>
      </c>
      <c r="O90" s="21">
        <f>SUM(feb!I90 + mrt!M90 + apr!M90+ mei!Q90+ jun!L90+ jul!M90+ N90)</f>
        <v>2046</v>
      </c>
    </row>
    <row r="91" spans="1:15" x14ac:dyDescent="0.2">
      <c r="A91" s="13" t="s">
        <v>159</v>
      </c>
      <c r="B91" s="11"/>
      <c r="C91" s="11">
        <v>92</v>
      </c>
      <c r="D91" s="11"/>
      <c r="E91" s="11"/>
      <c r="F91" s="11"/>
      <c r="G91" s="11"/>
      <c r="H91" s="11"/>
      <c r="I91" s="11"/>
      <c r="J91" s="11"/>
      <c r="K91" s="11">
        <v>91</v>
      </c>
      <c r="L91" s="9">
        <f t="shared" ref="L91" si="14">COUNT(C91,E91,F91,G91,I91,K91)</f>
        <v>2</v>
      </c>
      <c r="M91" s="10">
        <f>SUM(feb!G91 + mrt!K91 + apr!K91+ mei!O93+ jun!J91+ jul!K91+ L91)</f>
        <v>12</v>
      </c>
      <c r="N91" s="17">
        <f t="shared" ref="N91" si="15">SUM(B91:K91)</f>
        <v>183</v>
      </c>
      <c r="O91" s="21">
        <f>SUM(feb!I91 + mrt!M91 + apr!M91+ mei!Q91+ jun!L91+ jul!M91+ N91)</f>
        <v>751</v>
      </c>
    </row>
    <row r="92" spans="1:15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9">
        <f t="shared" si="13"/>
        <v>0</v>
      </c>
      <c r="M92" s="10">
        <f>SUM(feb!G92 + mrt!K92 + apr!K92+ mei!O93+ jun!J92+ jul!K92+ L92)</f>
        <v>5</v>
      </c>
      <c r="N92" s="17">
        <f t="shared" si="12"/>
        <v>0</v>
      </c>
      <c r="O92" s="21">
        <f>SUM(feb!I92 + mrt!M92 + apr!M92+ mei!Q92+ jun!L92+ jul!M92+ N92)</f>
        <v>82</v>
      </c>
    </row>
    <row r="93" spans="1:15" x14ac:dyDescent="0.2">
      <c r="A93" s="13" t="s">
        <v>25</v>
      </c>
      <c r="B93" s="11">
        <v>140</v>
      </c>
      <c r="C93" s="11">
        <v>75</v>
      </c>
      <c r="D93" s="11">
        <v>122</v>
      </c>
      <c r="E93" s="11">
        <v>83</v>
      </c>
      <c r="F93" s="11">
        <v>89</v>
      </c>
      <c r="G93" s="11"/>
      <c r="H93" s="11">
        <v>121</v>
      </c>
      <c r="I93" s="11">
        <v>90</v>
      </c>
      <c r="J93" s="11">
        <v>145</v>
      </c>
      <c r="K93" s="11"/>
      <c r="L93" s="9">
        <f t="shared" si="13"/>
        <v>4</v>
      </c>
      <c r="M93" s="10">
        <f>SUM(feb!G93 + mrt!K93 + apr!K93+ mei!O94+ jun!J93+ jul!K93+ L93)</f>
        <v>25</v>
      </c>
      <c r="N93" s="17">
        <f t="shared" si="12"/>
        <v>865</v>
      </c>
      <c r="O93" s="21">
        <f>SUM(feb!I93 + mrt!M93 + apr!M93+ mei!Q93+ jun!L93+ jul!M93+ N93)</f>
        <v>4175</v>
      </c>
    </row>
    <row r="94" spans="1:15" x14ac:dyDescent="0.2">
      <c r="A94" s="13" t="s">
        <v>91</v>
      </c>
      <c r="B94" s="11">
        <v>102</v>
      </c>
      <c r="C94" s="11">
        <v>115</v>
      </c>
      <c r="D94" s="65">
        <v>115</v>
      </c>
      <c r="E94" s="11"/>
      <c r="F94" s="11"/>
      <c r="G94" s="11"/>
      <c r="H94" s="11"/>
      <c r="I94" s="11"/>
      <c r="J94" s="11"/>
      <c r="K94" s="11"/>
      <c r="L94" s="9">
        <v>2</v>
      </c>
      <c r="M94" s="10">
        <f>SUM(feb!G94 + mrt!K94 + apr!K94+ mei!O94+ jun!J94+ jul!K94+ L94)</f>
        <v>18</v>
      </c>
      <c r="N94" s="17">
        <f t="shared" si="9"/>
        <v>332</v>
      </c>
      <c r="O94" s="21">
        <f>SUM(feb!I94 + mrt!M94 + apr!M94+ mei!Q94+ jun!L94+ jul!M94+ N94)</f>
        <v>2211</v>
      </c>
    </row>
    <row r="95" spans="1:15" x14ac:dyDescent="0.2">
      <c r="A95" s="13" t="s">
        <v>26</v>
      </c>
      <c r="B95" s="11">
        <v>81</v>
      </c>
      <c r="C95" s="11">
        <v>65</v>
      </c>
      <c r="D95" s="65">
        <v>115</v>
      </c>
      <c r="E95" s="11">
        <v>50</v>
      </c>
      <c r="F95" s="11"/>
      <c r="G95" s="11">
        <v>57</v>
      </c>
      <c r="H95" s="11">
        <v>75</v>
      </c>
      <c r="I95" s="11">
        <v>70</v>
      </c>
      <c r="J95" s="11">
        <v>85</v>
      </c>
      <c r="K95" s="11"/>
      <c r="L95" s="9">
        <v>5</v>
      </c>
      <c r="M95" s="10">
        <f>SUM(feb!G95 + mrt!K95 + apr!K95+ mei!O95+ jun!J95+ jul!K95+ L95)</f>
        <v>27</v>
      </c>
      <c r="N95" s="17">
        <f t="shared" si="9"/>
        <v>598</v>
      </c>
      <c r="O95" s="21">
        <f>SUM(feb!I95 + mrt!M95 + apr!M95+ mei!Q95+ jun!L95+ jul!M95+ N95)</f>
        <v>2361</v>
      </c>
    </row>
    <row r="96" spans="1:15" x14ac:dyDescent="0.2">
      <c r="A96" s="13" t="s">
        <v>78</v>
      </c>
      <c r="B96" s="11"/>
      <c r="C96" s="11"/>
      <c r="D96" s="65"/>
      <c r="E96" s="11"/>
      <c r="F96" s="11"/>
      <c r="G96" s="11"/>
      <c r="H96" s="11"/>
      <c r="I96" s="11"/>
      <c r="J96" s="11"/>
      <c r="K96" s="11"/>
      <c r="L96" s="9">
        <f t="shared" si="11"/>
        <v>0</v>
      </c>
      <c r="M96" s="10">
        <f>SUM(feb!G96 + mrt!K96 + apr!K96+ mei!O96+ jun!J96+ jul!K96+ L96)</f>
        <v>0</v>
      </c>
      <c r="N96" s="17">
        <f t="shared" si="9"/>
        <v>0</v>
      </c>
      <c r="O96" s="21">
        <f>SUM(feb!I96 + mrt!M96 + apr!M96+ mei!Q96+ jun!L96+ jul!M96+ N96)</f>
        <v>0</v>
      </c>
    </row>
    <row r="97" spans="1:15" x14ac:dyDescent="0.2">
      <c r="A97" s="13" t="s">
        <v>32</v>
      </c>
      <c r="B97" s="11">
        <v>81</v>
      </c>
      <c r="C97" s="11">
        <v>65</v>
      </c>
      <c r="D97" s="65">
        <v>115</v>
      </c>
      <c r="E97" s="11"/>
      <c r="F97" s="11"/>
      <c r="G97" s="11">
        <v>57</v>
      </c>
      <c r="H97" s="11">
        <v>75</v>
      </c>
      <c r="I97" s="11"/>
      <c r="J97" s="11"/>
      <c r="K97" s="11"/>
      <c r="L97" s="9">
        <f t="shared" si="11"/>
        <v>2</v>
      </c>
      <c r="M97" s="10">
        <f>SUM(feb!G97 + mrt!K97 + apr!K97+ mei!O97+ jun!J97+ jul!K97+ L97)</f>
        <v>9</v>
      </c>
      <c r="N97" s="17">
        <f t="shared" si="9"/>
        <v>393</v>
      </c>
      <c r="O97" s="21">
        <f>SUM(feb!I97 + mrt!M97 + apr!M97+ mei!Q97+ jun!L97+ jul!M97+ N97)</f>
        <v>1355</v>
      </c>
    </row>
    <row r="98" spans="1:15" x14ac:dyDescent="0.2">
      <c r="A98" s="13" t="s">
        <v>51</v>
      </c>
      <c r="B98" s="11">
        <v>102</v>
      </c>
      <c r="C98" s="11">
        <v>115</v>
      </c>
      <c r="D98" s="11">
        <v>122</v>
      </c>
      <c r="E98" s="11">
        <v>83</v>
      </c>
      <c r="F98" s="11">
        <v>72</v>
      </c>
      <c r="G98" s="11">
        <v>86</v>
      </c>
      <c r="H98" s="11">
        <v>121</v>
      </c>
      <c r="I98" s="11">
        <v>90</v>
      </c>
      <c r="J98" s="11"/>
      <c r="K98" s="11">
        <v>91</v>
      </c>
      <c r="L98" s="9">
        <f t="shared" si="11"/>
        <v>6</v>
      </c>
      <c r="M98" s="10">
        <f>SUM(feb!G98 + mrt!K98 + apr!K98+ mei!O98+ jun!J98+ jul!K98+ L98)</f>
        <v>34</v>
      </c>
      <c r="N98" s="17">
        <f t="shared" si="9"/>
        <v>882</v>
      </c>
      <c r="O98" s="21">
        <f>SUM(feb!I98 + mrt!M98 + apr!M98+ mei!Q98+ jun!L98+ jul!M98+ N98)</f>
        <v>5094</v>
      </c>
    </row>
    <row r="99" spans="1:15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9">
        <f t="shared" si="11"/>
        <v>0</v>
      </c>
      <c r="M99" s="10">
        <f>SUM(feb!G99 + mrt!K99 + apr!K99+ mei!O99+ jun!J99+ jul!K99+ L99)</f>
        <v>0</v>
      </c>
      <c r="N99" s="17">
        <f t="shared" si="9"/>
        <v>0</v>
      </c>
      <c r="O99" s="21">
        <f>SUM(feb!I99 + mrt!M99 + apr!M99+ mei!Q99+ jun!L99+ jul!M99+ N99)</f>
        <v>0</v>
      </c>
    </row>
    <row r="100" spans="1:15" x14ac:dyDescent="0.2">
      <c r="A100" s="13" t="s">
        <v>75</v>
      </c>
      <c r="B100" s="11"/>
      <c r="C100" s="11">
        <v>51</v>
      </c>
      <c r="D100" s="11"/>
      <c r="E100" s="11"/>
      <c r="F100" s="11"/>
      <c r="G100" s="11"/>
      <c r="H100" s="11"/>
      <c r="I100" s="11">
        <v>55</v>
      </c>
      <c r="J100" s="11"/>
      <c r="K100" s="11">
        <v>50</v>
      </c>
      <c r="L100" s="9">
        <f t="shared" si="11"/>
        <v>3</v>
      </c>
      <c r="M100" s="10">
        <f>SUM(feb!G100 + mrt!K100 + apr!K100+ mei!O100+ jun!J100+ jul!K100+ L100)</f>
        <v>10</v>
      </c>
      <c r="N100" s="17">
        <f t="shared" si="9"/>
        <v>156</v>
      </c>
      <c r="O100" s="21">
        <f>SUM(feb!I100 + mrt!M100 + apr!M100+ mei!Q100+ jun!L100+ jul!M100+ N100)</f>
        <v>736</v>
      </c>
    </row>
    <row r="101" spans="1:15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9">
        <f t="shared" si="11"/>
        <v>0</v>
      </c>
      <c r="M101" s="10">
        <f>SUM(feb!G101 + mrt!K101 + apr!K101+ mei!O101+ jun!J101+ jul!K101+ L101)</f>
        <v>0</v>
      </c>
      <c r="N101" s="17">
        <f t="shared" si="9"/>
        <v>0</v>
      </c>
      <c r="O101" s="21">
        <f>SUM(feb!I101 + mrt!M101 + apr!M101+ mei!Q101+ jun!L101+ jul!M101+ N101)</f>
        <v>0</v>
      </c>
    </row>
    <row r="102" spans="1:15" x14ac:dyDescent="0.2">
      <c r="A102" s="13" t="s">
        <v>115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9">
        <f t="shared" si="11"/>
        <v>0</v>
      </c>
      <c r="M102" s="10">
        <f>SUM(feb!G102 + mrt!K102 + apr!K102+ mei!O102+ jun!J102+ jul!K102+ L102)</f>
        <v>0</v>
      </c>
      <c r="N102" s="17">
        <f t="shared" si="9"/>
        <v>0</v>
      </c>
      <c r="O102" s="21">
        <f>SUM(feb!I102 + mrt!M102 + apr!M102+ mei!Q102+ jun!L102+ jul!M102+ N102)</f>
        <v>107</v>
      </c>
    </row>
    <row r="103" spans="1:15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9">
        <f t="shared" si="11"/>
        <v>0</v>
      </c>
      <c r="M103" s="10">
        <f>SUM(feb!G103 + mrt!K103 + apr!K103+ mei!O103+ jun!J103+ jul!K103+ L103)</f>
        <v>0</v>
      </c>
      <c r="N103" s="17">
        <f t="shared" si="9"/>
        <v>0</v>
      </c>
      <c r="O103" s="21">
        <f>SUM(feb!I103 + mrt!M103 + apr!M103+ mei!Q103+ jun!L103+ jul!M103+ N103)</f>
        <v>0</v>
      </c>
    </row>
    <row r="104" spans="1:15" x14ac:dyDescent="0.2">
      <c r="A104" s="13" t="s">
        <v>99</v>
      </c>
      <c r="B104" s="65">
        <v>91</v>
      </c>
      <c r="C104" s="11">
        <v>92</v>
      </c>
      <c r="D104" s="11"/>
      <c r="E104" s="11"/>
      <c r="F104" s="65">
        <v>118</v>
      </c>
      <c r="G104" s="11"/>
      <c r="H104" s="11"/>
      <c r="I104" s="11"/>
      <c r="J104" s="11"/>
      <c r="K104" s="11"/>
      <c r="L104" s="9">
        <v>3</v>
      </c>
      <c r="M104" s="10">
        <f>SUM(feb!G104 + mrt!K104 + apr!K104+ mei!O104+ jun!J104+ jul!K104+ L104)</f>
        <v>9</v>
      </c>
      <c r="N104" s="17">
        <f t="shared" si="9"/>
        <v>301</v>
      </c>
      <c r="O104" s="21">
        <f>SUM(feb!I104 + mrt!M104 + apr!M104+ mei!Q104+ jun!L104+ jul!M104+ N104)</f>
        <v>1003</v>
      </c>
    </row>
    <row r="105" spans="1:15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9">
        <f t="shared" si="11"/>
        <v>0</v>
      </c>
      <c r="M105" s="10">
        <f>SUM(feb!G105 + mrt!K105 + apr!K105+ mei!O105+ jun!J105+ jul!K105+ L105)</f>
        <v>0</v>
      </c>
      <c r="N105" s="17">
        <f t="shared" si="9"/>
        <v>0</v>
      </c>
      <c r="O105" s="21">
        <f>SUM(feb!I105 + mrt!M105 + apr!M105+ mei!Q105+ jun!L105+ jul!M105+ N105)</f>
        <v>0</v>
      </c>
    </row>
    <row r="106" spans="1:15" x14ac:dyDescent="0.2">
      <c r="A106" s="13" t="s">
        <v>93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9">
        <f t="shared" si="11"/>
        <v>0</v>
      </c>
      <c r="M106" s="10">
        <f>SUM(feb!G106 + mrt!K106 + apr!K106+ mei!O106+ jun!J106+ jul!K106+ L106)</f>
        <v>4</v>
      </c>
      <c r="N106" s="17">
        <f t="shared" si="9"/>
        <v>0</v>
      </c>
      <c r="O106" s="21">
        <f>SUM(feb!I106 + mrt!M106 + apr!M106+ mei!Q106+ jun!L106+ jul!M106+ N106)</f>
        <v>464</v>
      </c>
    </row>
    <row r="107" spans="1:15" x14ac:dyDescent="0.2">
      <c r="A107" s="24" t="s">
        <v>158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>
        <v>91</v>
      </c>
      <c r="L107" s="9">
        <f t="shared" ref="L107" si="16">COUNT(C107,E107,F107,G107,I107,K107)</f>
        <v>1</v>
      </c>
      <c r="M107" s="10">
        <f>SUM(feb!G107 + mrt!K107 + apr!K107+ mei!O107+ jun!J107+ jul!K107+ L107)</f>
        <v>2</v>
      </c>
      <c r="N107" s="17">
        <f t="shared" ref="N107" si="17">SUM(B107:K107)</f>
        <v>91</v>
      </c>
      <c r="O107" s="21">
        <f>SUM(feb!I107 + mrt!M107 + apr!M107+ mei!Q107+ jun!L107+ jul!M107+ N107)</f>
        <v>153</v>
      </c>
    </row>
    <row r="108" spans="1:15" x14ac:dyDescent="0.2">
      <c r="A108" s="24" t="s">
        <v>117</v>
      </c>
      <c r="B108" s="11"/>
      <c r="C108" s="11">
        <v>75</v>
      </c>
      <c r="D108" s="11"/>
      <c r="E108" s="11">
        <v>71</v>
      </c>
      <c r="F108" s="11"/>
      <c r="G108" s="11">
        <v>77</v>
      </c>
      <c r="H108" s="11"/>
      <c r="I108" s="11"/>
      <c r="J108" s="11"/>
      <c r="K108" s="11">
        <v>72</v>
      </c>
      <c r="L108" s="9">
        <f t="shared" si="11"/>
        <v>4</v>
      </c>
      <c r="M108" s="10">
        <f>SUM(feb!G108 + mrt!K108 + apr!K108+ mei!O108+ jun!J108+ jul!K108+ L108)</f>
        <v>17</v>
      </c>
      <c r="N108" s="17">
        <f t="shared" si="9"/>
        <v>295</v>
      </c>
      <c r="O108" s="21">
        <f>SUM(feb!I108 + mrt!M108 + apr!M108+ mei!Q108+ jun!L108+ jul!M108+ N108)</f>
        <v>1315</v>
      </c>
    </row>
    <row r="109" spans="1:15" x14ac:dyDescent="0.2">
      <c r="A109" s="24" t="s">
        <v>122</v>
      </c>
      <c r="B109" s="11">
        <v>102</v>
      </c>
      <c r="C109" s="11">
        <v>75</v>
      </c>
      <c r="D109" s="65">
        <v>115</v>
      </c>
      <c r="E109" s="11">
        <v>71</v>
      </c>
      <c r="F109" s="11">
        <v>72</v>
      </c>
      <c r="G109" s="11">
        <v>77</v>
      </c>
      <c r="H109" s="11">
        <v>105</v>
      </c>
      <c r="I109" s="11">
        <v>70</v>
      </c>
      <c r="J109" s="11">
        <v>115</v>
      </c>
      <c r="K109" s="11">
        <v>72</v>
      </c>
      <c r="L109" s="9">
        <f t="shared" si="11"/>
        <v>6</v>
      </c>
      <c r="M109" s="10">
        <f>SUM(feb!G109 + mrt!K109 + apr!K109+ mei!O109+ jun!J109+ jul!K109+ L109)</f>
        <v>24</v>
      </c>
      <c r="N109" s="17">
        <f t="shared" si="9"/>
        <v>874</v>
      </c>
      <c r="O109" s="21">
        <f>SUM(feb!I109 + mrt!M109 + apr!M109+ mei!Q109+ jun!L109+ jul!M109+ N109)</f>
        <v>3586</v>
      </c>
    </row>
    <row r="110" spans="1:15" x14ac:dyDescent="0.2">
      <c r="A110" s="24" t="s">
        <v>118</v>
      </c>
      <c r="B110" s="11"/>
      <c r="C110" s="11"/>
      <c r="D110" s="65">
        <v>115</v>
      </c>
      <c r="E110" s="11"/>
      <c r="F110" s="11"/>
      <c r="G110" s="11"/>
      <c r="H110" s="11">
        <v>121</v>
      </c>
      <c r="I110" s="11"/>
      <c r="J110" s="11"/>
      <c r="K110" s="11"/>
      <c r="L110" s="9">
        <v>1</v>
      </c>
      <c r="M110" s="10">
        <f>SUM(feb!G110 + mrt!K110 + apr!K110+ mei!O110+ jun!J110+ jul!K110+ L110)</f>
        <v>9</v>
      </c>
      <c r="N110" s="17">
        <f t="shared" si="9"/>
        <v>236</v>
      </c>
      <c r="O110" s="21">
        <f>SUM(feb!I110 + mrt!M110 + apr!M110+ mei!Q110+ jun!L110+ jul!M110+ N110)</f>
        <v>2131</v>
      </c>
    </row>
    <row r="111" spans="1:15" x14ac:dyDescent="0.2">
      <c r="A111" s="24" t="s">
        <v>90</v>
      </c>
      <c r="B111" s="11">
        <v>81</v>
      </c>
      <c r="C111" s="11">
        <v>65</v>
      </c>
      <c r="D111" s="65">
        <v>115</v>
      </c>
      <c r="E111" s="11"/>
      <c r="F111" s="11"/>
      <c r="G111" s="11">
        <v>57</v>
      </c>
      <c r="H111" s="11">
        <v>75</v>
      </c>
      <c r="I111" s="11">
        <v>70</v>
      </c>
      <c r="J111" s="11">
        <v>85</v>
      </c>
      <c r="K111" s="11">
        <v>72</v>
      </c>
      <c r="L111" s="9">
        <v>5</v>
      </c>
      <c r="M111" s="10">
        <f>SUM(feb!G111 + mrt!K111 + apr!K111+ mei!O111+ jun!J111+ jul!K111+ L111)</f>
        <v>29</v>
      </c>
      <c r="N111" s="17">
        <f t="shared" si="9"/>
        <v>620</v>
      </c>
      <c r="O111" s="21">
        <f>SUM(feb!I111 + mrt!M111 + apr!M111+ mei!Q111+ jun!L111+ jul!M111+ N111)</f>
        <v>2693</v>
      </c>
    </row>
    <row r="112" spans="1:15" ht="13.5" thickBot="1" x14ac:dyDescent="0.25">
      <c r="A112" s="14" t="s">
        <v>27</v>
      </c>
      <c r="B112" s="28">
        <v>81</v>
      </c>
      <c r="C112" s="28">
        <v>65</v>
      </c>
      <c r="D112" s="28"/>
      <c r="E112" s="28"/>
      <c r="F112" s="28"/>
      <c r="G112" s="28">
        <v>57</v>
      </c>
      <c r="H112" s="28">
        <v>100</v>
      </c>
      <c r="I112" s="28">
        <v>70</v>
      </c>
      <c r="J112" s="28"/>
      <c r="K112" s="28"/>
      <c r="L112" s="52">
        <f t="shared" si="11"/>
        <v>3</v>
      </c>
      <c r="M112" s="25">
        <f>SUM(feb!G112 + mrt!K112 + apr!K112+ mei!O112+ jun!J112+ jul!K112+ L112)</f>
        <v>19</v>
      </c>
      <c r="N112" s="26">
        <f t="shared" si="9"/>
        <v>373</v>
      </c>
      <c r="O112" s="27">
        <f>SUM(feb!I112 + mrt!M112 + apr!M112+ mei!Q112+ jun!L112+ jul!M112+ N112)</f>
        <v>2146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130" zoomScaleNormal="130" workbookViewId="0">
      <pane ySplit="3" topLeftCell="A58" activePane="bottomLeft" state="frozen"/>
      <selection pane="bottomLeft" activeCell="H81" sqref="H81"/>
    </sheetView>
  </sheetViews>
  <sheetFormatPr defaultColWidth="9.140625" defaultRowHeight="12.75" x14ac:dyDescent="0.2"/>
  <cols>
    <col min="1" max="1" width="16.7109375" style="6" customWidth="1"/>
    <col min="2" max="2" width="4.28515625" style="6" customWidth="1"/>
    <col min="3" max="3" width="3.85546875" style="6" customWidth="1"/>
    <col min="4" max="4" width="3.7109375" style="6" customWidth="1"/>
    <col min="5" max="9" width="3.85546875" style="6" customWidth="1"/>
    <col min="10" max="13" width="5.7109375" style="6" customWidth="1"/>
    <col min="14" max="16384" width="9.140625" style="6"/>
  </cols>
  <sheetData>
    <row r="1" spans="1:13" ht="27.75" customHeight="1" thickBot="1" x14ac:dyDescent="0.3">
      <c r="A1" s="40" t="s">
        <v>137</v>
      </c>
      <c r="M1" s="41" t="s">
        <v>33</v>
      </c>
    </row>
    <row r="2" spans="1:13" s="8" customFormat="1" ht="54.75" customHeight="1" x14ac:dyDescent="0.2">
      <c r="A2" s="19"/>
      <c r="B2" s="74" t="s">
        <v>165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</v>
      </c>
      <c r="I2" s="18" t="s">
        <v>2</v>
      </c>
      <c r="J2" s="104" t="s">
        <v>146</v>
      </c>
      <c r="K2" s="102" t="s">
        <v>36</v>
      </c>
      <c r="L2" s="96" t="s">
        <v>34</v>
      </c>
      <c r="M2" s="98" t="s">
        <v>35</v>
      </c>
    </row>
    <row r="3" spans="1:13" ht="18" customHeight="1" thickBot="1" x14ac:dyDescent="0.25">
      <c r="A3" s="20"/>
      <c r="B3" s="73" t="s">
        <v>164</v>
      </c>
      <c r="C3" s="5">
        <v>6</v>
      </c>
      <c r="D3" s="5">
        <v>12</v>
      </c>
      <c r="E3" s="5">
        <v>13</v>
      </c>
      <c r="F3" s="5">
        <v>19</v>
      </c>
      <c r="G3" s="5">
        <v>20</v>
      </c>
      <c r="H3" s="5">
        <v>26</v>
      </c>
      <c r="I3" s="5">
        <v>27</v>
      </c>
      <c r="J3" s="105"/>
      <c r="K3" s="103"/>
      <c r="L3" s="97"/>
      <c r="M3" s="99"/>
    </row>
    <row r="4" spans="1:13" x14ac:dyDescent="0.2">
      <c r="A4" s="13" t="s">
        <v>100</v>
      </c>
      <c r="B4" s="11"/>
      <c r="C4" s="11">
        <v>84</v>
      </c>
      <c r="D4" s="11">
        <v>111</v>
      </c>
      <c r="E4" s="11"/>
      <c r="F4" s="11"/>
      <c r="G4" s="11">
        <v>75</v>
      </c>
      <c r="H4" s="11"/>
      <c r="I4" s="11"/>
      <c r="J4" s="9">
        <f>COUNT(C4,E4,G4,I4)</f>
        <v>2</v>
      </c>
      <c r="K4" s="10">
        <f>SUM(feb!G4 + mrt!K4 + apr!K4+ mei!O4+ jun!J4+ jul!K4+aug!L4+  J4)</f>
        <v>17</v>
      </c>
      <c r="L4" s="17">
        <f t="shared" ref="L4:L34" si="0">SUM(B4:I4)</f>
        <v>270</v>
      </c>
      <c r="M4" s="21">
        <f>SUM(feb!I4 + mrt!M4 + apr!M4+ mei!Q4+ jun!L4+ jul!M4+aug!N4+  L4)</f>
        <v>2992</v>
      </c>
    </row>
    <row r="5" spans="1:13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9">
        <f>COUNT(C5,E5,G5,I5)</f>
        <v>0</v>
      </c>
      <c r="K5" s="10">
        <f>SUM(feb!G5 + mrt!K5 + apr!K5+ mei!O5+ jun!J5+ jul!K5+aug!L5+  J5)</f>
        <v>0</v>
      </c>
      <c r="L5" s="17">
        <f t="shared" si="0"/>
        <v>0</v>
      </c>
      <c r="M5" s="21">
        <f>SUM(feb!I5 + mrt!M5 + apr!M5+ mei!Q5+ jun!L5+ jul!M5+aug!N5+  L5)</f>
        <v>81</v>
      </c>
    </row>
    <row r="6" spans="1:13" x14ac:dyDescent="0.2">
      <c r="A6" s="13" t="s">
        <v>28</v>
      </c>
      <c r="B6" s="11"/>
      <c r="C6" s="11"/>
      <c r="D6" s="11"/>
      <c r="E6" s="11"/>
      <c r="F6" s="11"/>
      <c r="G6" s="11"/>
      <c r="H6" s="11"/>
      <c r="I6" s="11"/>
      <c r="J6" s="9">
        <f t="shared" ref="J6:J68" si="1">COUNT(C6,E6,G6,I6)</f>
        <v>0</v>
      </c>
      <c r="K6" s="10">
        <f>SUM(feb!G6 + mrt!K6 + apr!K6+ mei!O6+ jun!J6+ jul!K6+aug!L6+  J6)</f>
        <v>3</v>
      </c>
      <c r="L6" s="17">
        <f t="shared" si="0"/>
        <v>0</v>
      </c>
      <c r="M6" s="21">
        <f>SUM(feb!I6 + mrt!M6 + apr!M6+ mei!Q6+ jun!L6+ jul!M6+aug!N6+  L6)</f>
        <v>203</v>
      </c>
    </row>
    <row r="7" spans="1:13" x14ac:dyDescent="0.2">
      <c r="A7" s="13" t="s">
        <v>76</v>
      </c>
      <c r="B7" s="11"/>
      <c r="C7" s="11"/>
      <c r="D7" s="11"/>
      <c r="E7" s="11"/>
      <c r="F7" s="11"/>
      <c r="G7" s="11"/>
      <c r="H7" s="11"/>
      <c r="I7" s="11"/>
      <c r="J7" s="9">
        <f t="shared" si="1"/>
        <v>0</v>
      </c>
      <c r="K7" s="10">
        <f>SUM(feb!G7 + mrt!K7 + apr!K7+ mei!O7+ jun!J7+ jul!K7+aug!L7+  J7)</f>
        <v>1</v>
      </c>
      <c r="L7" s="17">
        <f t="shared" si="0"/>
        <v>0</v>
      </c>
      <c r="M7" s="21">
        <f>SUM(feb!I7 + mrt!M7 + apr!M7+ mei!Q7+ jun!L7+ jul!M7+aug!N7+  L7)</f>
        <v>232</v>
      </c>
    </row>
    <row r="8" spans="1:13" x14ac:dyDescent="0.2">
      <c r="A8" s="13" t="s">
        <v>67</v>
      </c>
      <c r="B8" s="70">
        <v>85</v>
      </c>
      <c r="C8" s="11"/>
      <c r="D8" s="11"/>
      <c r="E8" s="11"/>
      <c r="F8" s="11"/>
      <c r="G8" s="11">
        <v>64</v>
      </c>
      <c r="H8" s="11"/>
      <c r="I8" s="11"/>
      <c r="J8" s="9">
        <f t="shared" si="1"/>
        <v>1</v>
      </c>
      <c r="K8" s="10">
        <f>SUM(feb!G8 + mrt!K8 + apr!K8+ mei!O8+ jun!J8+ jul!K8+aug!L8+  J8)</f>
        <v>6</v>
      </c>
      <c r="L8" s="17">
        <f t="shared" si="0"/>
        <v>149</v>
      </c>
      <c r="M8" s="21">
        <f>SUM(feb!I8 + mrt!M8 + apr!M8+ mei!Q8+ jun!L8+ jul!M8+aug!N8+  L8)</f>
        <v>812</v>
      </c>
    </row>
    <row r="9" spans="1:13" x14ac:dyDescent="0.2">
      <c r="A9" s="13" t="s">
        <v>73</v>
      </c>
      <c r="B9" s="11"/>
      <c r="C9" s="11"/>
      <c r="D9" s="11">
        <v>91</v>
      </c>
      <c r="E9" s="11"/>
      <c r="F9" s="11"/>
      <c r="G9" s="11">
        <v>64</v>
      </c>
      <c r="H9" s="11"/>
      <c r="I9" s="11"/>
      <c r="J9" s="9">
        <f t="shared" si="1"/>
        <v>1</v>
      </c>
      <c r="K9" s="10">
        <f>SUM(feb!G9 + mrt!K9 + apr!K9+ mei!O9+ jun!J9+ jul!K9+aug!L9+  J9)</f>
        <v>13</v>
      </c>
      <c r="L9" s="17">
        <f t="shared" si="0"/>
        <v>155</v>
      </c>
      <c r="M9" s="21">
        <f>SUM(feb!I9 + mrt!M9 + apr!M9+ mei!Q9+ jun!L9+ jul!M9+aug!N9+  L9)</f>
        <v>1293</v>
      </c>
    </row>
    <row r="10" spans="1:13" x14ac:dyDescent="0.2">
      <c r="A10" s="13" t="s">
        <v>5</v>
      </c>
      <c r="B10" s="11"/>
      <c r="C10" s="11"/>
      <c r="D10" s="11"/>
      <c r="E10" s="11">
        <v>72</v>
      </c>
      <c r="F10" s="11"/>
      <c r="G10" s="11">
        <v>75</v>
      </c>
      <c r="H10" s="11"/>
      <c r="I10" s="11"/>
      <c r="J10" s="9">
        <f t="shared" si="1"/>
        <v>2</v>
      </c>
      <c r="K10" s="10">
        <f>SUM(feb!G10 + mrt!K10 + apr!K10+ mei!O10+ jun!J10+ jul!K10+aug!L10+  J10)</f>
        <v>21</v>
      </c>
      <c r="L10" s="17">
        <f t="shared" si="0"/>
        <v>147</v>
      </c>
      <c r="M10" s="21">
        <f>SUM(feb!I10 + mrt!M10 + apr!M10+ mei!Q10+ jun!L10+ jul!M10+aug!N10+  L10)</f>
        <v>2086</v>
      </c>
    </row>
    <row r="11" spans="1:13" x14ac:dyDescent="0.2">
      <c r="A11" s="13" t="s">
        <v>71</v>
      </c>
      <c r="B11" s="11"/>
      <c r="C11" s="11"/>
      <c r="D11" s="11"/>
      <c r="E11" s="11"/>
      <c r="F11" s="11"/>
      <c r="G11" s="11"/>
      <c r="H11" s="11"/>
      <c r="I11" s="11">
        <v>70</v>
      </c>
      <c r="J11" s="9">
        <f t="shared" si="1"/>
        <v>1</v>
      </c>
      <c r="K11" s="10">
        <f>SUM(feb!G11 + mrt!K11 + apr!K11+ mei!O11+ jun!J11+ jul!K11+aug!L11+  J11)</f>
        <v>22</v>
      </c>
      <c r="L11" s="17">
        <f t="shared" si="0"/>
        <v>70</v>
      </c>
      <c r="M11" s="21">
        <f>SUM(feb!I11 + mrt!M11 + apr!M11+ mei!Q11+ jun!L11+ jul!M11+aug!N11+  L11)</f>
        <v>3065</v>
      </c>
    </row>
    <row r="12" spans="1:13" x14ac:dyDescent="0.2">
      <c r="A12" s="13" t="s">
        <v>53</v>
      </c>
      <c r="B12" s="65">
        <v>135</v>
      </c>
      <c r="C12" s="11"/>
      <c r="D12" s="11">
        <v>40</v>
      </c>
      <c r="E12" s="11"/>
      <c r="F12" s="11"/>
      <c r="G12" s="11">
        <v>64</v>
      </c>
      <c r="H12" s="11">
        <v>83</v>
      </c>
      <c r="I12" s="11">
        <v>61</v>
      </c>
      <c r="J12" s="9">
        <f t="shared" si="1"/>
        <v>2</v>
      </c>
      <c r="K12" s="10">
        <f>SUM(feb!G12 + mrt!K12 + apr!K12+ mei!O12+ jun!J12+ jul!K12+aug!L12+  J12)</f>
        <v>30</v>
      </c>
      <c r="L12" s="17">
        <f t="shared" si="0"/>
        <v>383</v>
      </c>
      <c r="M12" s="21">
        <f>SUM(feb!I12 + mrt!M12 + apr!M12+ mei!Q12+ jun!L12+ jul!M12+aug!N12+  L12)</f>
        <v>3362</v>
      </c>
    </row>
    <row r="13" spans="1:13" x14ac:dyDescent="0.2">
      <c r="A13" s="13" t="s">
        <v>151</v>
      </c>
      <c r="B13" s="11"/>
      <c r="C13" s="11"/>
      <c r="D13" s="11"/>
      <c r="E13" s="11"/>
      <c r="F13" s="11"/>
      <c r="G13" s="11"/>
      <c r="H13" s="11"/>
      <c r="I13" s="11"/>
      <c r="J13" s="9">
        <f t="shared" si="1"/>
        <v>0</v>
      </c>
      <c r="K13" s="10">
        <f>SUM(feb!G13 + mrt!K13 + apr!K13+ mei!O13+ jun!J13+ jul!K13+aug!L13+  J13)</f>
        <v>0</v>
      </c>
      <c r="L13" s="17">
        <f t="shared" si="0"/>
        <v>0</v>
      </c>
      <c r="M13" s="21">
        <f>SUM(feb!I13 + mrt!M13 + apr!M13+ mei!Q13+ jun!L13+ jul!M13+aug!N13+  L13)</f>
        <v>0</v>
      </c>
    </row>
    <row r="14" spans="1:13" x14ac:dyDescent="0.2">
      <c r="A14" s="13" t="s">
        <v>6</v>
      </c>
      <c r="B14" s="11"/>
      <c r="C14" s="11"/>
      <c r="D14" s="11"/>
      <c r="E14" s="11"/>
      <c r="F14" s="11"/>
      <c r="G14" s="11"/>
      <c r="H14" s="11"/>
      <c r="I14" s="11"/>
      <c r="J14" s="9">
        <f t="shared" si="1"/>
        <v>0</v>
      </c>
      <c r="K14" s="10">
        <f>SUM(feb!G14 + mrt!K14 + apr!K14+ mei!O14+ jun!J14+ jul!K14+aug!L14+  J14)</f>
        <v>12</v>
      </c>
      <c r="L14" s="17">
        <f t="shared" si="0"/>
        <v>0</v>
      </c>
      <c r="M14" s="21">
        <f>SUM(feb!I14 + mrt!M14 + apr!M14+ mei!Q14+ jun!L14+ jul!M14+aug!N14+  L14)</f>
        <v>766</v>
      </c>
    </row>
    <row r="15" spans="1:13" x14ac:dyDescent="0.2">
      <c r="A15" s="13" t="s">
        <v>58</v>
      </c>
      <c r="B15" s="11"/>
      <c r="C15" s="11">
        <v>84</v>
      </c>
      <c r="D15" s="11">
        <v>149</v>
      </c>
      <c r="E15" s="11"/>
      <c r="F15" s="11">
        <v>127</v>
      </c>
      <c r="G15" s="11"/>
      <c r="H15" s="11">
        <v>115</v>
      </c>
      <c r="I15" s="11"/>
      <c r="J15" s="9">
        <f t="shared" si="1"/>
        <v>1</v>
      </c>
      <c r="K15" s="10">
        <f>SUM(feb!G15 + mrt!K15 + apr!K15+ mei!O15+ jun!J15+ jul!K15+aug!L15+  J15)</f>
        <v>18</v>
      </c>
      <c r="L15" s="17">
        <f t="shared" si="0"/>
        <v>475</v>
      </c>
      <c r="M15" s="21">
        <f>SUM(feb!I15 + mrt!M15 + apr!M15+ mei!Q15+ jun!L15+ jul!M15+aug!N15+  L15)</f>
        <v>4132</v>
      </c>
    </row>
    <row r="16" spans="1:13" x14ac:dyDescent="0.2">
      <c r="A16" s="13" t="s">
        <v>54</v>
      </c>
      <c r="B16" s="11"/>
      <c r="C16" s="11">
        <v>69</v>
      </c>
      <c r="D16" s="11"/>
      <c r="E16" s="11"/>
      <c r="F16" s="11"/>
      <c r="G16" s="11"/>
      <c r="H16" s="11"/>
      <c r="I16" s="11"/>
      <c r="J16" s="9">
        <f t="shared" si="1"/>
        <v>1</v>
      </c>
      <c r="K16" s="10">
        <f>SUM(feb!G16 + mrt!K16 + apr!K16+ mei!O16+ jun!J16+ jul!K16+aug!L16+  J16)</f>
        <v>20</v>
      </c>
      <c r="L16" s="17">
        <f t="shared" si="0"/>
        <v>69</v>
      </c>
      <c r="M16" s="21">
        <f>SUM(feb!I16 + mrt!M16 + apr!M16+ mei!Q16+ jun!L16+ jul!M16+aug!N16+  L16)</f>
        <v>1603</v>
      </c>
    </row>
    <row r="17" spans="1:13" x14ac:dyDescent="0.2">
      <c r="A17" s="13" t="s">
        <v>63</v>
      </c>
      <c r="B17" s="65">
        <v>135</v>
      </c>
      <c r="C17" s="11"/>
      <c r="D17" s="11">
        <v>56</v>
      </c>
      <c r="E17" s="11"/>
      <c r="F17" s="11"/>
      <c r="G17" s="11">
        <v>75</v>
      </c>
      <c r="H17" s="11"/>
      <c r="I17" s="11"/>
      <c r="J17" s="9">
        <f t="shared" ref="J17:J21" si="2">COUNT(C17,E17,G17,I17)</f>
        <v>1</v>
      </c>
      <c r="K17" s="10">
        <f>SUM(feb!G17 + mrt!K17 + apr!K17+ mei!O17+ jun!J17+ jul!K17+aug!L17+  J17)</f>
        <v>17</v>
      </c>
      <c r="L17" s="17">
        <f t="shared" ref="L17:L21" si="3">SUM(B17:I17)</f>
        <v>266</v>
      </c>
      <c r="M17" s="21">
        <f>SUM(feb!I17 + mrt!M17 + apr!M17+ mei!Q17+ jun!L17+ jul!M17+aug!N17+  L17)</f>
        <v>2746</v>
      </c>
    </row>
    <row r="18" spans="1:13" x14ac:dyDescent="0.2">
      <c r="A18" s="13" t="s">
        <v>126</v>
      </c>
      <c r="B18" s="11"/>
      <c r="C18" s="11"/>
      <c r="D18" s="11"/>
      <c r="E18" s="11"/>
      <c r="F18" s="11"/>
      <c r="G18" s="11"/>
      <c r="H18" s="11"/>
      <c r="I18" s="11"/>
      <c r="J18" s="9">
        <f t="shared" si="2"/>
        <v>0</v>
      </c>
      <c r="K18" s="10">
        <f>SUM(feb!G18 + mrt!K18 + apr!K18+ mei!O18+ jun!J18+ jul!K18+aug!L18+  J18)</f>
        <v>0</v>
      </c>
      <c r="L18" s="17">
        <f t="shared" si="3"/>
        <v>0</v>
      </c>
      <c r="M18" s="21">
        <f>SUM(feb!I18 + mrt!M18 + apr!M18+ mei!Q18+ jun!L18+ jul!M18+aug!N18+  L18)</f>
        <v>118</v>
      </c>
    </row>
    <row r="19" spans="1:13" x14ac:dyDescent="0.2">
      <c r="A19" s="13" t="s">
        <v>157</v>
      </c>
      <c r="B19" s="65">
        <v>85</v>
      </c>
      <c r="C19" s="11">
        <v>69</v>
      </c>
      <c r="D19" s="11">
        <v>121</v>
      </c>
      <c r="E19" s="11"/>
      <c r="F19" s="11"/>
      <c r="G19" s="11">
        <v>64</v>
      </c>
      <c r="H19" s="11">
        <v>83</v>
      </c>
      <c r="I19" s="11">
        <v>61</v>
      </c>
      <c r="J19" s="9">
        <f t="shared" si="2"/>
        <v>3</v>
      </c>
      <c r="K19" s="10">
        <f>SUM(feb!G19 + mrt!K19 + apr!K19+ mei!O19+ jun!J19+ jul!K19+aug!L19+  J19)</f>
        <v>24</v>
      </c>
      <c r="L19" s="17">
        <f t="shared" si="3"/>
        <v>483</v>
      </c>
      <c r="M19" s="21">
        <f>SUM(feb!I19 + mrt!M19 + apr!M19+ mei!Q19+ jun!L19+ jul!M19+aug!N19+  L19)</f>
        <v>3129</v>
      </c>
    </row>
    <row r="20" spans="1:13" x14ac:dyDescent="0.2">
      <c r="A20" s="13" t="s">
        <v>79</v>
      </c>
      <c r="B20" s="11"/>
      <c r="C20" s="11"/>
      <c r="D20" s="11"/>
      <c r="E20" s="11"/>
      <c r="F20" s="11"/>
      <c r="G20" s="11"/>
      <c r="H20" s="11"/>
      <c r="I20" s="11"/>
      <c r="J20" s="9">
        <f t="shared" si="2"/>
        <v>0</v>
      </c>
      <c r="K20" s="10">
        <f>SUM(feb!G20 + mrt!K20 + apr!K20+ mei!O20+ jun!J20+ jul!K20+aug!L20+  J20)</f>
        <v>12</v>
      </c>
      <c r="L20" s="17">
        <f t="shared" si="3"/>
        <v>0</v>
      </c>
      <c r="M20" s="21">
        <f>SUM(feb!I20 + mrt!M20 + apr!M20+ mei!Q20+ jun!L20+ jul!M20+aug!N20+  L20)</f>
        <v>910</v>
      </c>
    </row>
    <row r="21" spans="1:13" x14ac:dyDescent="0.2">
      <c r="A21" s="13" t="s">
        <v>128</v>
      </c>
      <c r="B21" s="11"/>
      <c r="C21" s="11"/>
      <c r="D21" s="11"/>
      <c r="E21" s="11"/>
      <c r="F21" s="11"/>
      <c r="G21" s="11"/>
      <c r="H21" s="11"/>
      <c r="I21" s="11"/>
      <c r="J21" s="9">
        <f t="shared" si="2"/>
        <v>0</v>
      </c>
      <c r="K21" s="10">
        <f>SUM(feb!G21 + mrt!K21 + apr!K21+ mei!O21+ jun!J21+ jul!K21+aug!L21+  J21)</f>
        <v>0</v>
      </c>
      <c r="L21" s="17">
        <f t="shared" si="3"/>
        <v>0</v>
      </c>
      <c r="M21" s="21">
        <f>SUM(feb!I21 + mrt!M21 + apr!M21+ mei!Q21+ jun!L21+ jul!M21+aug!N21+  L21)</f>
        <v>138</v>
      </c>
    </row>
    <row r="22" spans="1:13" x14ac:dyDescent="0.2">
      <c r="A22" s="13" t="s">
        <v>113</v>
      </c>
      <c r="B22" s="11"/>
      <c r="C22" s="11"/>
      <c r="D22" s="11"/>
      <c r="E22" s="11"/>
      <c r="F22" s="11"/>
      <c r="G22" s="11"/>
      <c r="H22" s="11"/>
      <c r="I22" s="11"/>
      <c r="J22" s="9">
        <f t="shared" si="1"/>
        <v>0</v>
      </c>
      <c r="K22" s="10">
        <f>SUM(feb!G22 + mrt!K22 + apr!K22+ mei!O22+ jun!J22+ jul!K22+aug!L22+  J22)</f>
        <v>3</v>
      </c>
      <c r="L22" s="17">
        <f t="shared" si="0"/>
        <v>0</v>
      </c>
      <c r="M22" s="21">
        <f>SUM(feb!I22 + mrt!M22 + apr!M22+ mei!Q22+ jun!L22+ jul!M22+aug!N22+  L22)</f>
        <v>597</v>
      </c>
    </row>
    <row r="23" spans="1:13" x14ac:dyDescent="0.2">
      <c r="A23" s="13" t="s">
        <v>7</v>
      </c>
      <c r="B23" s="11"/>
      <c r="C23" s="11"/>
      <c r="D23" s="11"/>
      <c r="E23" s="11"/>
      <c r="F23" s="11"/>
      <c r="G23" s="11"/>
      <c r="H23" s="11"/>
      <c r="I23" s="11"/>
      <c r="J23" s="9">
        <f t="shared" si="1"/>
        <v>0</v>
      </c>
      <c r="K23" s="10">
        <f>SUM(feb!G23 + mrt!K23 + apr!K23+ mei!O23+ jun!J23+ jul!K23+aug!L23+  J23)</f>
        <v>4</v>
      </c>
      <c r="L23" s="17">
        <f t="shared" si="0"/>
        <v>0</v>
      </c>
      <c r="M23" s="21">
        <f>SUM(feb!I23 + mrt!M23 + apr!M23+ mei!Q23+ jun!L23+ jul!M23+aug!N23+  L23)</f>
        <v>392</v>
      </c>
    </row>
    <row r="24" spans="1:13" x14ac:dyDescent="0.2">
      <c r="A24" s="13" t="s">
        <v>86</v>
      </c>
      <c r="B24" s="11"/>
      <c r="C24" s="11"/>
      <c r="D24" s="11"/>
      <c r="E24" s="11"/>
      <c r="F24" s="11"/>
      <c r="G24" s="11"/>
      <c r="H24" s="11"/>
      <c r="I24" s="11"/>
      <c r="J24" s="9">
        <f t="shared" si="1"/>
        <v>0</v>
      </c>
      <c r="K24" s="10">
        <f>SUM(feb!G24 + mrt!K24 + apr!K24+ mei!O24+ jun!J24+ jul!K24+aug!L24+  J24)</f>
        <v>6</v>
      </c>
      <c r="L24" s="17">
        <f t="shared" si="0"/>
        <v>0</v>
      </c>
      <c r="M24" s="21">
        <f>SUM(feb!I24 + mrt!M24 + apr!M24+ mei!Q24+ jun!L24+ jul!M24+aug!N24+  L24)</f>
        <v>640</v>
      </c>
    </row>
    <row r="25" spans="1:13" x14ac:dyDescent="0.2">
      <c r="A25" s="13" t="s">
        <v>98</v>
      </c>
      <c r="B25" s="11"/>
      <c r="C25" s="11"/>
      <c r="D25" s="11"/>
      <c r="E25" s="11"/>
      <c r="F25" s="11"/>
      <c r="G25" s="11"/>
      <c r="H25" s="11"/>
      <c r="I25" s="11"/>
      <c r="J25" s="9">
        <f t="shared" si="1"/>
        <v>0</v>
      </c>
      <c r="K25" s="10">
        <f>SUM(feb!G25 + mrt!K25 + apr!K25+ mei!O25+ jun!J25+ jul!K25+aug!L25+  J25)</f>
        <v>16</v>
      </c>
      <c r="L25" s="17">
        <f t="shared" si="0"/>
        <v>0</v>
      </c>
      <c r="M25" s="21">
        <f>SUM(feb!I25 + mrt!M25 + apr!M25+ mei!Q25+ jun!L25+ jul!M25+aug!N25+  L25)</f>
        <v>2542</v>
      </c>
    </row>
    <row r="26" spans="1:13" x14ac:dyDescent="0.2">
      <c r="A26" s="13" t="s">
        <v>8</v>
      </c>
      <c r="B26" s="11"/>
      <c r="C26" s="11">
        <v>75</v>
      </c>
      <c r="D26" s="11"/>
      <c r="E26" s="11"/>
      <c r="F26" s="11"/>
      <c r="G26" s="11">
        <v>75</v>
      </c>
      <c r="H26" s="11"/>
      <c r="I26" s="11"/>
      <c r="J26" s="9">
        <f t="shared" si="1"/>
        <v>2</v>
      </c>
      <c r="K26" s="10">
        <f>SUM(feb!G26 + mrt!K26 + apr!K26+ mei!O26+ jun!J26+ jul!K26+aug!L26+  J26)</f>
        <v>26</v>
      </c>
      <c r="L26" s="17">
        <f t="shared" si="0"/>
        <v>150</v>
      </c>
      <c r="M26" s="21">
        <f>SUM(feb!I26 + mrt!M26 + apr!M26+ mei!Q26+ jun!L26+ jul!M26+aug!N26+  L26)</f>
        <v>3585</v>
      </c>
    </row>
    <row r="27" spans="1:13" x14ac:dyDescent="0.2">
      <c r="A27" s="13" t="s">
        <v>103</v>
      </c>
      <c r="B27" s="11"/>
      <c r="C27" s="11"/>
      <c r="D27" s="11"/>
      <c r="E27" s="11"/>
      <c r="F27" s="11"/>
      <c r="G27" s="11"/>
      <c r="H27" s="11"/>
      <c r="I27" s="11"/>
      <c r="J27" s="9">
        <f t="shared" si="1"/>
        <v>0</v>
      </c>
      <c r="K27" s="10">
        <f>SUM(feb!G27 + mrt!K27 + apr!K27+ mei!O27+ jun!J27+ jul!K27+aug!L27+  J27)</f>
        <v>7</v>
      </c>
      <c r="L27" s="17">
        <f t="shared" si="0"/>
        <v>0</v>
      </c>
      <c r="M27" s="21">
        <f>SUM(feb!I27 + mrt!M27 + apr!M27+ mei!Q27+ jun!L27+ jul!M27+aug!N27+  L27)</f>
        <v>887</v>
      </c>
    </row>
    <row r="28" spans="1:13" x14ac:dyDescent="0.2">
      <c r="A28" s="13" t="s">
        <v>31</v>
      </c>
      <c r="B28" s="11"/>
      <c r="C28" s="11"/>
      <c r="D28" s="11"/>
      <c r="E28" s="11"/>
      <c r="F28" s="11"/>
      <c r="G28" s="11"/>
      <c r="H28" s="11"/>
      <c r="I28" s="11"/>
      <c r="J28" s="9">
        <f t="shared" si="1"/>
        <v>0</v>
      </c>
      <c r="K28" s="10">
        <f>SUM(feb!G28 + mrt!K28 + apr!K28+ mei!O28+ jun!J28+ jul!K28+aug!L28+  J28)</f>
        <v>2</v>
      </c>
      <c r="L28" s="17">
        <f t="shared" si="0"/>
        <v>0</v>
      </c>
      <c r="M28" s="21">
        <f>SUM(feb!I28 + mrt!M28 + apr!M28+ mei!Q28+ jun!L28+ jul!M28+aug!N28+  L28)</f>
        <v>154</v>
      </c>
    </row>
    <row r="29" spans="1:13" x14ac:dyDescent="0.2">
      <c r="A29" s="13" t="s">
        <v>119</v>
      </c>
      <c r="B29" s="65">
        <v>85</v>
      </c>
      <c r="C29" s="11">
        <v>69</v>
      </c>
      <c r="D29" s="11">
        <v>100</v>
      </c>
      <c r="E29" s="11"/>
      <c r="F29" s="11">
        <v>95</v>
      </c>
      <c r="G29" s="11">
        <v>64</v>
      </c>
      <c r="H29" s="11">
        <v>83</v>
      </c>
      <c r="I29" s="11">
        <v>61</v>
      </c>
      <c r="J29" s="9">
        <f t="shared" si="1"/>
        <v>3</v>
      </c>
      <c r="K29" s="10">
        <f>SUM(feb!G29 + mrt!K29 + apr!K29+ mei!O29+ jun!J29+ jul!K29+aug!L29+  J29)</f>
        <v>31</v>
      </c>
      <c r="L29" s="17">
        <f t="shared" si="0"/>
        <v>557</v>
      </c>
      <c r="M29" s="21">
        <f>SUM(feb!I29 + mrt!M29 + apr!M29+ mei!Q29+ jun!L29+ jul!M29+aug!N29+  L29)</f>
        <v>4376</v>
      </c>
    </row>
    <row r="30" spans="1:13" x14ac:dyDescent="0.2">
      <c r="A30" s="13" t="s">
        <v>152</v>
      </c>
      <c r="B30" s="11"/>
      <c r="C30" s="11"/>
      <c r="D30" s="11"/>
      <c r="E30" s="11"/>
      <c r="F30" s="11"/>
      <c r="G30" s="11"/>
      <c r="H30" s="11"/>
      <c r="I30" s="11"/>
      <c r="J30" s="9">
        <f t="shared" si="1"/>
        <v>0</v>
      </c>
      <c r="K30" s="10">
        <f>SUM(feb!G30 + mrt!K30 + apr!K30+ mei!O30+ jun!J30+ jul!K30+aug!L30+  J30)</f>
        <v>0</v>
      </c>
      <c r="L30" s="17">
        <f t="shared" si="0"/>
        <v>0</v>
      </c>
      <c r="M30" s="21">
        <f>SUM(feb!I30 + mrt!M30 + apr!M30+ mei!Q30+ jun!L30+ jul!M30+aug!N30+  L30)</f>
        <v>64</v>
      </c>
    </row>
    <row r="31" spans="1:13" x14ac:dyDescent="0.2">
      <c r="A31" s="13" t="s">
        <v>80</v>
      </c>
      <c r="B31" s="11"/>
      <c r="C31" s="11"/>
      <c r="D31" s="11"/>
      <c r="E31" s="11"/>
      <c r="F31" s="11"/>
      <c r="G31" s="11"/>
      <c r="H31" s="11"/>
      <c r="I31" s="11"/>
      <c r="J31" s="9">
        <f t="shared" si="1"/>
        <v>0</v>
      </c>
      <c r="K31" s="10">
        <f>SUM(feb!G31 + mrt!K31 + apr!K31+ mei!O31+ jun!J31+ jul!K31+aug!L31+  J31)</f>
        <v>5</v>
      </c>
      <c r="L31" s="17">
        <f t="shared" si="0"/>
        <v>0</v>
      </c>
      <c r="M31" s="21">
        <f>SUM(feb!I31 + mrt!M31 + apr!M31+ mei!Q31+ jun!L31+ jul!M31+aug!N31+  L31)</f>
        <v>405</v>
      </c>
    </row>
    <row r="32" spans="1:13" x14ac:dyDescent="0.2">
      <c r="A32" s="13" t="s">
        <v>150</v>
      </c>
      <c r="B32" s="11"/>
      <c r="C32" s="11"/>
      <c r="D32" s="11"/>
      <c r="E32" s="11"/>
      <c r="F32" s="11"/>
      <c r="G32" s="11"/>
      <c r="H32" s="11"/>
      <c r="I32" s="11"/>
      <c r="J32" s="9">
        <f t="shared" si="1"/>
        <v>0</v>
      </c>
      <c r="K32" s="10">
        <f>SUM(feb!G32 + mrt!K32 + apr!K32+ mei!O32+ jun!J32+ jul!K32+aug!L32+  J32)</f>
        <v>0</v>
      </c>
      <c r="L32" s="17">
        <f t="shared" si="0"/>
        <v>0</v>
      </c>
      <c r="M32" s="21">
        <f>SUM(feb!I32 + mrt!M32 + apr!M32+ mei!Q32+ jun!L32+ jul!M32+aug!N32+  L32)</f>
        <v>64</v>
      </c>
    </row>
    <row r="33" spans="1:13" x14ac:dyDescent="0.2">
      <c r="A33" s="13" t="s">
        <v>81</v>
      </c>
      <c r="B33" s="11"/>
      <c r="C33" s="11"/>
      <c r="D33" s="11"/>
      <c r="E33" s="11"/>
      <c r="F33" s="11">
        <v>95</v>
      </c>
      <c r="G33" s="11">
        <v>64</v>
      </c>
      <c r="H33" s="11"/>
      <c r="I33" s="11"/>
      <c r="J33" s="9">
        <f t="shared" si="1"/>
        <v>1</v>
      </c>
      <c r="K33" s="10">
        <f>SUM(feb!G33 + mrt!K33 + apr!K33+ mei!O33+ jun!J33+ jul!K33+aug!L33+  J33)</f>
        <v>20</v>
      </c>
      <c r="L33" s="17">
        <f t="shared" si="0"/>
        <v>159</v>
      </c>
      <c r="M33" s="21">
        <f>SUM(feb!I33 + mrt!M33 + apr!M33+ mei!Q33+ jun!L33+ jul!M33+aug!N33+  L33)</f>
        <v>2754</v>
      </c>
    </row>
    <row r="34" spans="1:13" x14ac:dyDescent="0.2">
      <c r="A34" s="13" t="s">
        <v>9</v>
      </c>
      <c r="B34" s="11"/>
      <c r="C34" s="11">
        <v>69</v>
      </c>
      <c r="D34" s="11">
        <v>130</v>
      </c>
      <c r="E34" s="11"/>
      <c r="F34" s="11">
        <v>95</v>
      </c>
      <c r="G34" s="11">
        <v>64</v>
      </c>
      <c r="H34" s="11">
        <v>83</v>
      </c>
      <c r="I34" s="11">
        <v>61</v>
      </c>
      <c r="J34" s="9">
        <f t="shared" si="1"/>
        <v>3</v>
      </c>
      <c r="K34" s="10">
        <f>SUM(feb!G34 + mrt!K34 + apr!K34+ mei!O34+ jun!J34+ jul!K34+aug!L34+  J34)</f>
        <v>23</v>
      </c>
      <c r="L34" s="17">
        <f t="shared" si="0"/>
        <v>502</v>
      </c>
      <c r="M34" s="21">
        <f>SUM(feb!I34 + mrt!M34 + apr!M34+ mei!Q34+ jun!L34+ jul!M34+aug!N34+  L34)</f>
        <v>2700</v>
      </c>
    </row>
    <row r="35" spans="1:13" x14ac:dyDescent="0.2">
      <c r="A35" s="13" t="s">
        <v>10</v>
      </c>
      <c r="B35" s="11"/>
      <c r="C35" s="11"/>
      <c r="D35" s="11">
        <v>43</v>
      </c>
      <c r="E35" s="11"/>
      <c r="F35" s="11"/>
      <c r="G35" s="11"/>
      <c r="H35" s="11">
        <v>60</v>
      </c>
      <c r="I35" s="11"/>
      <c r="J35" s="9">
        <f t="shared" si="1"/>
        <v>0</v>
      </c>
      <c r="K35" s="10">
        <f>SUM(feb!G35 + mrt!K35 + apr!K35+ mei!O35+ jun!J35+ jul!K35+aug!L35+  J35)</f>
        <v>9</v>
      </c>
      <c r="L35" s="17">
        <f t="shared" ref="L35:L60" si="4">SUM(B35:I35)</f>
        <v>103</v>
      </c>
      <c r="M35" s="21">
        <f>SUM(feb!I35 + mrt!M35 + apr!M35+ mei!Q35+ jun!L35+ jul!M35+aug!N35+  L35)</f>
        <v>941</v>
      </c>
    </row>
    <row r="36" spans="1:13" x14ac:dyDescent="0.2">
      <c r="A36" s="13" t="s">
        <v>69</v>
      </c>
      <c r="B36" s="11"/>
      <c r="C36" s="11"/>
      <c r="D36" s="11"/>
      <c r="E36" s="11"/>
      <c r="F36" s="11"/>
      <c r="G36" s="11"/>
      <c r="H36" s="11"/>
      <c r="I36" s="11"/>
      <c r="J36" s="9">
        <f t="shared" si="1"/>
        <v>0</v>
      </c>
      <c r="K36" s="10">
        <f>SUM(feb!G36 + mrt!K36 + apr!K36+ mei!O36+ jun!J36+ jul!K36+aug!L36+  J36)</f>
        <v>0</v>
      </c>
      <c r="L36" s="17">
        <f t="shared" si="4"/>
        <v>0</v>
      </c>
      <c r="M36" s="21">
        <f>SUM(feb!I36 + mrt!M36 + apr!M36+ mei!Q36+ jun!L36+ jul!M36+aug!N36+  L36)</f>
        <v>0</v>
      </c>
    </row>
    <row r="37" spans="1:13" x14ac:dyDescent="0.2">
      <c r="A37" s="13" t="s">
        <v>11</v>
      </c>
      <c r="B37" s="11">
        <v>129</v>
      </c>
      <c r="C37" s="11">
        <v>84</v>
      </c>
      <c r="D37" s="11">
        <v>149</v>
      </c>
      <c r="E37" s="11"/>
      <c r="F37" s="11">
        <v>127</v>
      </c>
      <c r="G37" s="11"/>
      <c r="H37" s="11">
        <v>115</v>
      </c>
      <c r="I37" s="11">
        <v>70</v>
      </c>
      <c r="J37" s="9">
        <f t="shared" si="1"/>
        <v>2</v>
      </c>
      <c r="K37" s="10">
        <f>SUM(feb!G37 + mrt!K37 + apr!K37+ mei!O37+ jun!J37+ jul!K37+aug!L37+  J37)</f>
        <v>24</v>
      </c>
      <c r="L37" s="17">
        <f t="shared" ref="L37:L41" si="5">SUM(B37:I37)</f>
        <v>674</v>
      </c>
      <c r="M37" s="21">
        <f>SUM(feb!I37 + mrt!M37 + apr!M37+ mei!Q37+ jun!L37+ jul!M37+aug!N37+  L37)</f>
        <v>3521</v>
      </c>
    </row>
    <row r="38" spans="1:13" x14ac:dyDescent="0.2">
      <c r="A38" s="13" t="s">
        <v>123</v>
      </c>
      <c r="B38" s="11"/>
      <c r="C38" s="11">
        <v>84</v>
      </c>
      <c r="D38" s="11"/>
      <c r="E38" s="11"/>
      <c r="F38" s="11"/>
      <c r="G38" s="11"/>
      <c r="H38" s="11"/>
      <c r="I38" s="11"/>
      <c r="J38" s="9">
        <f t="shared" si="1"/>
        <v>1</v>
      </c>
      <c r="K38" s="10">
        <f>SUM(feb!G38 + mrt!K38 + apr!K38+ mei!O38+ jun!J38+ jul!K38+aug!L38+  J38)</f>
        <v>23</v>
      </c>
      <c r="L38" s="17">
        <f t="shared" si="5"/>
        <v>84</v>
      </c>
      <c r="M38" s="21">
        <f>SUM(feb!I38 + mrt!M38 + apr!M38+ mei!Q38+ jun!L38+ jul!M38+aug!N38+  L38)</f>
        <v>3249</v>
      </c>
    </row>
    <row r="39" spans="1:13" x14ac:dyDescent="0.2">
      <c r="A39" s="33" t="s">
        <v>95</v>
      </c>
      <c r="B39" s="11"/>
      <c r="C39" s="11">
        <v>84</v>
      </c>
      <c r="D39" s="11">
        <v>111</v>
      </c>
      <c r="E39" s="11"/>
      <c r="F39" s="11"/>
      <c r="G39" s="11">
        <v>75</v>
      </c>
      <c r="H39" s="11"/>
      <c r="I39" s="11"/>
      <c r="J39" s="9">
        <f t="shared" si="1"/>
        <v>2</v>
      </c>
      <c r="K39" s="10">
        <f>SUM(feb!G39 + mrt!K39 + apr!K39+ mei!O39+ jun!J39+ jul!K39+aug!L39+  J39)</f>
        <v>20</v>
      </c>
      <c r="L39" s="17">
        <f t="shared" si="5"/>
        <v>270</v>
      </c>
      <c r="M39" s="21">
        <f>SUM(feb!I39 + mrt!M39 + apr!M39+ mei!Q39+ jun!L39+ jul!M39+aug!N39+  L39)</f>
        <v>2389</v>
      </c>
    </row>
    <row r="40" spans="1:13" x14ac:dyDescent="0.2">
      <c r="A40" s="33" t="s">
        <v>112</v>
      </c>
      <c r="B40" s="11"/>
      <c r="C40" s="11"/>
      <c r="D40" s="11"/>
      <c r="E40" s="11"/>
      <c r="F40" s="11"/>
      <c r="G40" s="11">
        <v>64</v>
      </c>
      <c r="H40" s="11"/>
      <c r="I40" s="11">
        <v>52</v>
      </c>
      <c r="J40" s="9">
        <f t="shared" si="1"/>
        <v>2</v>
      </c>
      <c r="K40" s="10">
        <f>SUM(feb!G40 + mrt!K40 + apr!K40+ mei!O40+ jun!J40+ jul!K40+aug!L40+  J40)</f>
        <v>10</v>
      </c>
      <c r="L40" s="17">
        <f t="shared" si="5"/>
        <v>116</v>
      </c>
      <c r="M40" s="21">
        <f>SUM(feb!I40 + mrt!M40 + apr!M40+ mei!Q40+ jun!L40+ jul!M40+aug!N40+  L40)</f>
        <v>1146</v>
      </c>
    </row>
    <row r="41" spans="1:13" x14ac:dyDescent="0.2">
      <c r="A41" s="33" t="s">
        <v>114</v>
      </c>
      <c r="B41" s="11"/>
      <c r="C41" s="11">
        <v>84</v>
      </c>
      <c r="D41" s="11"/>
      <c r="E41" s="11"/>
      <c r="F41" s="11"/>
      <c r="G41" s="11">
        <v>75</v>
      </c>
      <c r="H41" s="11"/>
      <c r="I41" s="11"/>
      <c r="J41" s="9">
        <f t="shared" si="1"/>
        <v>2</v>
      </c>
      <c r="K41" s="10">
        <f>SUM(feb!G41 + mrt!K41 + apr!K41+ mei!O41+ jun!J41+ jul!K41+aug!L41+  J41)</f>
        <v>16</v>
      </c>
      <c r="L41" s="17">
        <f t="shared" si="5"/>
        <v>159</v>
      </c>
      <c r="M41" s="21">
        <f>SUM(feb!I41 + mrt!M41 + apr!M41+ mei!Q41+ jun!L41+ jul!M41+aug!N41+  L41)</f>
        <v>1440</v>
      </c>
    </row>
    <row r="42" spans="1:13" x14ac:dyDescent="0.2">
      <c r="A42" s="33" t="s">
        <v>125</v>
      </c>
      <c r="B42" s="11"/>
      <c r="C42" s="65">
        <v>160</v>
      </c>
      <c r="D42" s="11">
        <v>111</v>
      </c>
      <c r="E42" s="11"/>
      <c r="F42" s="11"/>
      <c r="G42" s="11">
        <v>75</v>
      </c>
      <c r="H42" s="11">
        <v>115</v>
      </c>
      <c r="I42" s="11"/>
      <c r="J42" s="9">
        <f t="shared" ref="J42:J45" si="6">COUNT(C42,E42,G42,I42)</f>
        <v>2</v>
      </c>
      <c r="K42" s="10">
        <f>SUM(feb!G42 + mrt!K42 + apr!K42+ mei!O42+ jun!J42+ jul!K42+aug!L42+  J42)</f>
        <v>16</v>
      </c>
      <c r="L42" s="17">
        <f t="shared" ref="L42:L45" si="7">SUM(B42:I42)</f>
        <v>461</v>
      </c>
      <c r="M42" s="21">
        <f>SUM(feb!I42 + mrt!M42 + apr!M42+ mei!Q42+ jun!L42+ jul!M42+aug!N42+  L42)</f>
        <v>3693</v>
      </c>
    </row>
    <row r="43" spans="1:13" x14ac:dyDescent="0.2">
      <c r="A43" s="33" t="s">
        <v>156</v>
      </c>
      <c r="B43" s="11"/>
      <c r="C43" s="11"/>
      <c r="D43" s="11"/>
      <c r="E43" s="11"/>
      <c r="F43" s="11"/>
      <c r="G43" s="11"/>
      <c r="H43" s="11"/>
      <c r="I43" s="11"/>
      <c r="J43" s="9">
        <f t="shared" si="6"/>
        <v>0</v>
      </c>
      <c r="K43" s="10">
        <f>SUM(feb!G43 + mrt!K43 + apr!K43+ mei!O43+ jun!J43+ jul!K43+aug!L43+  J43)</f>
        <v>19</v>
      </c>
      <c r="L43" s="17">
        <f t="shared" si="7"/>
        <v>0</v>
      </c>
      <c r="M43" s="21">
        <f>SUM(feb!I43 + mrt!M43 + apr!M43+ mei!Q43+ jun!L43+ jul!M43+aug!N43+  L43)</f>
        <v>2205</v>
      </c>
    </row>
    <row r="44" spans="1:13" x14ac:dyDescent="0.2">
      <c r="A44" s="33" t="s">
        <v>87</v>
      </c>
      <c r="B44" s="11"/>
      <c r="C44" s="11"/>
      <c r="D44" s="11"/>
      <c r="E44" s="11"/>
      <c r="F44" s="11"/>
      <c r="G44" s="11"/>
      <c r="H44" s="11"/>
      <c r="I44" s="11"/>
      <c r="J44" s="9">
        <f t="shared" si="6"/>
        <v>0</v>
      </c>
      <c r="K44" s="10">
        <f>SUM(feb!G44 + mrt!K44 + apr!K44+ mei!O44+ jun!J44+ jul!K44+aug!L44+  J44)</f>
        <v>0</v>
      </c>
      <c r="L44" s="17">
        <f t="shared" si="7"/>
        <v>0</v>
      </c>
      <c r="M44" s="21">
        <f>SUM(feb!I44 + mrt!M44 + apr!M44+ mei!Q44+ jun!L44+ jul!M44+aug!N44+  L44)</f>
        <v>0</v>
      </c>
    </row>
    <row r="45" spans="1:13" x14ac:dyDescent="0.2">
      <c r="A45" s="33" t="s">
        <v>108</v>
      </c>
      <c r="B45" s="11"/>
      <c r="C45" s="11">
        <v>75</v>
      </c>
      <c r="D45" s="11">
        <v>56</v>
      </c>
      <c r="E45" s="11"/>
      <c r="F45" s="11">
        <v>90</v>
      </c>
      <c r="G45" s="11">
        <v>75</v>
      </c>
      <c r="H45" s="11">
        <v>115</v>
      </c>
      <c r="I45" s="11">
        <v>61</v>
      </c>
      <c r="J45" s="9">
        <f t="shared" si="6"/>
        <v>3</v>
      </c>
      <c r="K45" s="10">
        <f>SUM(feb!G45 + mrt!K45 + apr!K45+ mei!O45+ jun!J45+ jul!K45+aug!L45+  J45)</f>
        <v>25</v>
      </c>
      <c r="L45" s="17">
        <f t="shared" si="7"/>
        <v>472</v>
      </c>
      <c r="M45" s="21">
        <f>SUM(feb!I45 + mrt!M45 + apr!M45+ mei!Q45+ jun!L45+ jul!M45+aug!N45+  L45)</f>
        <v>2832</v>
      </c>
    </row>
    <row r="46" spans="1:13" x14ac:dyDescent="0.2">
      <c r="A46" s="13" t="s">
        <v>12</v>
      </c>
      <c r="B46" s="11"/>
      <c r="C46" s="11"/>
      <c r="D46" s="11"/>
      <c r="E46" s="11"/>
      <c r="F46" s="11"/>
      <c r="G46" s="11"/>
      <c r="H46" s="11"/>
      <c r="I46" s="11"/>
      <c r="J46" s="9">
        <f t="shared" si="1"/>
        <v>0</v>
      </c>
      <c r="K46" s="10">
        <f>SUM(feb!G46 + mrt!K46 + apr!K46+ mei!O46+ jun!J46+ jul!K46+aug!L46+  J46)</f>
        <v>1</v>
      </c>
      <c r="L46" s="17">
        <f t="shared" si="4"/>
        <v>0</v>
      </c>
      <c r="M46" s="21">
        <f>SUM(feb!I46 + mrt!M46 + apr!M46+ mei!Q46+ jun!L46+ jul!M46+aug!N46+  L46)</f>
        <v>62</v>
      </c>
    </row>
    <row r="47" spans="1:13" x14ac:dyDescent="0.2">
      <c r="A47" s="13" t="s">
        <v>92</v>
      </c>
      <c r="B47" s="11"/>
      <c r="C47" s="11">
        <v>55</v>
      </c>
      <c r="D47" s="11"/>
      <c r="E47" s="11"/>
      <c r="F47" s="11"/>
      <c r="G47" s="11"/>
      <c r="H47" s="11"/>
      <c r="I47" s="11"/>
      <c r="J47" s="9">
        <f t="shared" si="1"/>
        <v>1</v>
      </c>
      <c r="K47" s="10">
        <f>SUM(feb!G47 + mrt!K47 + apr!K47+ mei!O47+ jun!J47+ jul!K47+aug!L47+  J47)</f>
        <v>13</v>
      </c>
      <c r="L47" s="17">
        <f t="shared" si="4"/>
        <v>55</v>
      </c>
      <c r="M47" s="21">
        <f>SUM(feb!I47 + mrt!M47 + apr!M47+ mei!Q47+ jun!L47+ jul!M47+aug!N47+  L47)</f>
        <v>712</v>
      </c>
    </row>
    <row r="48" spans="1:13" x14ac:dyDescent="0.2">
      <c r="A48" s="13" t="s">
        <v>13</v>
      </c>
      <c r="B48" s="11"/>
      <c r="C48" s="11"/>
      <c r="D48" s="11"/>
      <c r="E48" s="11"/>
      <c r="F48" s="11"/>
      <c r="G48" s="11"/>
      <c r="H48" s="11"/>
      <c r="I48" s="11">
        <v>52</v>
      </c>
      <c r="J48" s="9">
        <f t="shared" si="1"/>
        <v>1</v>
      </c>
      <c r="K48" s="10">
        <f>SUM(feb!G48 + mrt!K48 + apr!K48+ mei!O48+ jun!J48+ jul!K48+aug!L48+  J48)</f>
        <v>19</v>
      </c>
      <c r="L48" s="17">
        <f t="shared" si="4"/>
        <v>52</v>
      </c>
      <c r="M48" s="21">
        <f>SUM(feb!I48 + mrt!M48 + apr!M48+ mei!Q48+ jun!L48+ jul!M48+aug!N48+  L48)</f>
        <v>1727</v>
      </c>
    </row>
    <row r="49" spans="1:13" x14ac:dyDescent="0.2">
      <c r="A49" s="13" t="s">
        <v>61</v>
      </c>
      <c r="B49" s="11">
        <v>68</v>
      </c>
      <c r="C49" s="11">
        <v>69</v>
      </c>
      <c r="D49" s="11">
        <v>150</v>
      </c>
      <c r="E49" s="11"/>
      <c r="F49" s="65">
        <v>82</v>
      </c>
      <c r="G49" s="11"/>
      <c r="H49" s="11">
        <v>60</v>
      </c>
      <c r="I49" s="11">
        <v>52</v>
      </c>
      <c r="J49" s="9">
        <f t="shared" ref="J49:J53" si="8">COUNT(C49,E49,G49,I49)</f>
        <v>2</v>
      </c>
      <c r="K49" s="10">
        <f>SUM(feb!G49 + mrt!K49 + apr!K49+ mei!O49+ jun!J49+ jul!K49+aug!L49+  J49)</f>
        <v>22</v>
      </c>
      <c r="L49" s="17">
        <f t="shared" ref="L49:L53" si="9">SUM(B49:I49)</f>
        <v>481</v>
      </c>
      <c r="M49" s="21">
        <f>SUM(feb!I49 + mrt!M49 + apr!M49+ mei!Q49+ jun!L49+ jul!M49+aug!N49+  L49)</f>
        <v>3400</v>
      </c>
    </row>
    <row r="50" spans="1:13" x14ac:dyDescent="0.2">
      <c r="A50" s="13" t="s">
        <v>154</v>
      </c>
      <c r="B50" s="11"/>
      <c r="C50" s="11"/>
      <c r="D50" s="11">
        <v>100</v>
      </c>
      <c r="E50" s="11"/>
      <c r="F50" s="11">
        <v>95</v>
      </c>
      <c r="G50" s="11"/>
      <c r="H50" s="11">
        <v>83</v>
      </c>
      <c r="I50" s="11">
        <v>61</v>
      </c>
      <c r="J50" s="9">
        <f t="shared" si="8"/>
        <v>1</v>
      </c>
      <c r="K50" s="10">
        <f>SUM(feb!G50 + mrt!K50 + apr!K50+ mei!O50+ jun!J50+ jul!K50+aug!L50+  J50)</f>
        <v>8</v>
      </c>
      <c r="L50" s="17">
        <f t="shared" si="9"/>
        <v>339</v>
      </c>
      <c r="M50" s="21">
        <f>SUM(feb!I50 + mrt!M50 + apr!M50+ mei!Q50+ jun!L50+ jul!M50+aug!N50+  L50)</f>
        <v>1896</v>
      </c>
    </row>
    <row r="51" spans="1:13" x14ac:dyDescent="0.2">
      <c r="A51" s="13" t="s">
        <v>96</v>
      </c>
      <c r="B51" s="11"/>
      <c r="C51" s="65">
        <v>160</v>
      </c>
      <c r="D51" s="11">
        <v>55</v>
      </c>
      <c r="E51" s="11"/>
      <c r="F51" s="11"/>
      <c r="G51" s="11">
        <v>75</v>
      </c>
      <c r="H51" s="11">
        <v>113</v>
      </c>
      <c r="I51" s="11"/>
      <c r="J51" s="9">
        <f t="shared" si="8"/>
        <v>2</v>
      </c>
      <c r="K51" s="10">
        <f>SUM(feb!G51 + mrt!K51 + apr!K51+ mei!O51+ jun!J51+ jul!K51+aug!L51+  J51)</f>
        <v>24</v>
      </c>
      <c r="L51" s="17">
        <f t="shared" si="9"/>
        <v>403</v>
      </c>
      <c r="M51" s="21">
        <f>SUM(feb!I51 + mrt!M51 + apr!M51+ mei!Q51+ jun!L51+ jul!M51+aug!N51+  L51)</f>
        <v>4105</v>
      </c>
    </row>
    <row r="52" spans="1:13" x14ac:dyDescent="0.2">
      <c r="A52" s="13" t="s">
        <v>155</v>
      </c>
      <c r="B52" s="11"/>
      <c r="C52" s="11"/>
      <c r="D52" s="11"/>
      <c r="E52" s="11"/>
      <c r="F52" s="11"/>
      <c r="G52" s="11"/>
      <c r="H52" s="11"/>
      <c r="I52" s="11"/>
      <c r="J52" s="9">
        <f t="shared" si="8"/>
        <v>0</v>
      </c>
      <c r="K52" s="10">
        <f>SUM(feb!G52 + mrt!K52 + apr!K52+ mei!O52+ jun!J52+ jul!K52+aug!L52+  J52)</f>
        <v>0</v>
      </c>
      <c r="L52" s="17">
        <f t="shared" si="9"/>
        <v>0</v>
      </c>
      <c r="M52" s="21">
        <f>SUM(feb!I52 + mrt!M52 + apr!M52+ mei!Q52+ jun!L52+ jul!M52+aug!N52+  L52)</f>
        <v>0</v>
      </c>
    </row>
    <row r="53" spans="1:13" x14ac:dyDescent="0.2">
      <c r="A53" s="13" t="s">
        <v>82</v>
      </c>
      <c r="B53" s="11"/>
      <c r="C53" s="11"/>
      <c r="D53" s="11"/>
      <c r="E53" s="11"/>
      <c r="F53" s="11"/>
      <c r="G53" s="11"/>
      <c r="H53" s="11"/>
      <c r="I53" s="11"/>
      <c r="J53" s="9">
        <f t="shared" si="8"/>
        <v>0</v>
      </c>
      <c r="K53" s="10">
        <f>SUM(feb!G53 + mrt!K53 + apr!K53+ mei!O53+ jun!J53+ jul!K53+aug!L53+  J53)</f>
        <v>0</v>
      </c>
      <c r="L53" s="17">
        <f t="shared" si="9"/>
        <v>0</v>
      </c>
      <c r="M53" s="21">
        <f>SUM(feb!I53 + mrt!M53 + apr!M53+ mei!Q53+ jun!L53+ jul!M53+aug!N53+  L53)</f>
        <v>0</v>
      </c>
    </row>
    <row r="54" spans="1:13" x14ac:dyDescent="0.2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9">
        <f t="shared" si="1"/>
        <v>0</v>
      </c>
      <c r="K54" s="10">
        <f>SUM(feb!G54 + mrt!K54 + apr!K54+ mei!O54+ jun!J54+ jul!K54+aug!L54+  J54)</f>
        <v>6</v>
      </c>
      <c r="L54" s="17">
        <f t="shared" si="4"/>
        <v>0</v>
      </c>
      <c r="M54" s="21">
        <f>SUM(feb!I54 + mrt!M54 + apr!M54+ mei!Q54+ jun!L54+ jul!M54+aug!N54+  L54)</f>
        <v>507</v>
      </c>
    </row>
    <row r="55" spans="1:13" x14ac:dyDescent="0.2">
      <c r="A55" s="13" t="s">
        <v>77</v>
      </c>
      <c r="B55" s="11"/>
      <c r="C55" s="11"/>
      <c r="D55" s="11"/>
      <c r="E55" s="11"/>
      <c r="F55" s="11"/>
      <c r="G55" s="11"/>
      <c r="H55" s="11"/>
      <c r="I55" s="11"/>
      <c r="J55" s="9">
        <f t="shared" si="1"/>
        <v>0</v>
      </c>
      <c r="K55" s="10">
        <f>SUM(feb!G55 + mrt!K55 + apr!K55+ mei!O55+ jun!J55+ jul!K55+aug!L55+  J55)</f>
        <v>0</v>
      </c>
      <c r="L55" s="17">
        <f t="shared" si="4"/>
        <v>0</v>
      </c>
      <c r="M55" s="21">
        <f>SUM(feb!I55 + mrt!M55 + apr!M55+ mei!Q55+ jun!L55+ jul!M55+aug!N55+  L55)</f>
        <v>0</v>
      </c>
    </row>
    <row r="56" spans="1:13" x14ac:dyDescent="0.2">
      <c r="A56" s="13" t="s">
        <v>14</v>
      </c>
      <c r="B56" s="11"/>
      <c r="C56" s="11"/>
      <c r="D56" s="11"/>
      <c r="E56" s="11"/>
      <c r="F56" s="11"/>
      <c r="G56" s="11"/>
      <c r="H56" s="11"/>
      <c r="I56" s="11"/>
      <c r="J56" s="9">
        <f t="shared" si="1"/>
        <v>0</v>
      </c>
      <c r="K56" s="10">
        <f>SUM(feb!G56 + mrt!K56 + apr!K56+ mei!O56+ jun!J56+ jul!K56+aug!L56+  J56)</f>
        <v>0</v>
      </c>
      <c r="L56" s="17">
        <f t="shared" si="4"/>
        <v>0</v>
      </c>
      <c r="M56" s="21">
        <f>SUM(feb!I56 + mrt!M56 + apr!M56+ mei!Q56+ jun!L56+ jul!M56+aug!N56+  L56)</f>
        <v>0</v>
      </c>
    </row>
    <row r="57" spans="1:13" x14ac:dyDescent="0.2">
      <c r="A57" s="13" t="s">
        <v>94</v>
      </c>
      <c r="B57" s="11"/>
      <c r="C57" s="11">
        <v>75</v>
      </c>
      <c r="D57" s="11"/>
      <c r="E57" s="11">
        <v>72</v>
      </c>
      <c r="F57" s="11"/>
      <c r="G57" s="11">
        <v>75</v>
      </c>
      <c r="H57" s="11"/>
      <c r="I57" s="11">
        <v>70</v>
      </c>
      <c r="J57" s="9">
        <f t="shared" si="1"/>
        <v>4</v>
      </c>
      <c r="K57" s="10">
        <f>SUM(feb!G57 + mrt!K57 + apr!K57+ mei!O57+ jun!J57+ jul!K57+aug!L57+  J57)</f>
        <v>32</v>
      </c>
      <c r="L57" s="17">
        <f t="shared" si="4"/>
        <v>292</v>
      </c>
      <c r="M57" s="21">
        <f>SUM(feb!I57 + mrt!M57 + apr!M57+ mei!Q57+ jun!L57+ jul!M57+aug!N57+  L57)</f>
        <v>3452</v>
      </c>
    </row>
    <row r="58" spans="1:13" x14ac:dyDescent="0.2">
      <c r="A58" s="13" t="s">
        <v>15</v>
      </c>
      <c r="B58" s="11"/>
      <c r="C58" s="11">
        <v>84</v>
      </c>
      <c r="D58" s="11">
        <v>55</v>
      </c>
      <c r="E58" s="11"/>
      <c r="F58" s="11">
        <v>127</v>
      </c>
      <c r="G58" s="11">
        <v>75</v>
      </c>
      <c r="H58" s="11">
        <v>115</v>
      </c>
      <c r="I58" s="11">
        <v>70</v>
      </c>
      <c r="J58" s="9">
        <f t="shared" si="1"/>
        <v>3</v>
      </c>
      <c r="K58" s="10">
        <f>SUM(feb!G58 + mrt!K58 + apr!K58+ mei!O58+ jun!J58+ jul!K58+aug!L58+  J58)</f>
        <v>32</v>
      </c>
      <c r="L58" s="17">
        <f t="shared" si="4"/>
        <v>526</v>
      </c>
      <c r="M58" s="21">
        <f>SUM(feb!I58 + mrt!M58 + apr!M58+ mei!Q58+ jun!L58+ jul!M58+aug!N58+  L58)</f>
        <v>4956</v>
      </c>
    </row>
    <row r="59" spans="1:13" x14ac:dyDescent="0.2">
      <c r="A59" s="13" t="s">
        <v>64</v>
      </c>
      <c r="B59" s="11"/>
      <c r="C59" s="11"/>
      <c r="D59" s="11">
        <v>119</v>
      </c>
      <c r="E59" s="11"/>
      <c r="F59" s="11"/>
      <c r="G59" s="11"/>
      <c r="H59" s="11"/>
      <c r="I59" s="11">
        <v>52</v>
      </c>
      <c r="J59" s="9">
        <f t="shared" si="1"/>
        <v>1</v>
      </c>
      <c r="K59" s="10">
        <f>SUM(feb!G59 + mrt!K59 + apr!K59+ mei!O59+ jun!J59+ jul!K59+aug!L59+  J59)</f>
        <v>26</v>
      </c>
      <c r="L59" s="17">
        <f t="shared" si="4"/>
        <v>171</v>
      </c>
      <c r="M59" s="21">
        <f>SUM(feb!I59 + mrt!M59 + apr!M59+ mei!Q59+ jun!L59+ jul!M59+aug!N59+  L59)</f>
        <v>2474</v>
      </c>
    </row>
    <row r="60" spans="1:13" x14ac:dyDescent="0.2">
      <c r="A60" s="13" t="s">
        <v>16</v>
      </c>
      <c r="B60" s="11"/>
      <c r="C60" s="11"/>
      <c r="D60" s="11"/>
      <c r="E60" s="11"/>
      <c r="F60" s="11"/>
      <c r="G60" s="11"/>
      <c r="H60" s="11"/>
      <c r="I60" s="11"/>
      <c r="J60" s="9">
        <f t="shared" si="1"/>
        <v>0</v>
      </c>
      <c r="K60" s="10">
        <f>SUM(feb!G60 + mrt!K60 + apr!K60+ mei!O60+ jun!J60+ jul!K60+aug!L60+  J60)</f>
        <v>13</v>
      </c>
      <c r="L60" s="17">
        <f t="shared" si="4"/>
        <v>0</v>
      </c>
      <c r="M60" s="21">
        <f>SUM(feb!I60 + mrt!M60 + apr!M60+ mei!Q60+ jun!L60+ jul!M60+aug!N60+  L60)</f>
        <v>710</v>
      </c>
    </row>
    <row r="61" spans="1:13" x14ac:dyDescent="0.2">
      <c r="A61" s="13" t="s">
        <v>17</v>
      </c>
      <c r="B61" s="11"/>
      <c r="C61" s="11"/>
      <c r="D61" s="11"/>
      <c r="E61" s="11"/>
      <c r="F61" s="11"/>
      <c r="G61" s="11"/>
      <c r="H61" s="11"/>
      <c r="I61" s="11"/>
      <c r="J61" s="9">
        <f t="shared" si="1"/>
        <v>0</v>
      </c>
      <c r="K61" s="10">
        <f>SUM(feb!G61 + mrt!K61 + apr!K61+ mei!O61+ jun!J61+ jul!K61+aug!L61+  J61)</f>
        <v>0</v>
      </c>
      <c r="L61" s="17">
        <f t="shared" ref="L61:L94" si="10">SUM(B61:I61)</f>
        <v>0</v>
      </c>
      <c r="M61" s="21">
        <f>SUM(feb!I61 + mrt!M61 + apr!M61+ mei!Q61+ jun!L61+ jul!M61+aug!N61+  L61)</f>
        <v>0</v>
      </c>
    </row>
    <row r="62" spans="1:13" x14ac:dyDescent="0.2">
      <c r="A62" s="13" t="s">
        <v>59</v>
      </c>
      <c r="B62" s="11"/>
      <c r="C62" s="11"/>
      <c r="D62" s="11">
        <v>111</v>
      </c>
      <c r="E62" s="11">
        <v>72</v>
      </c>
      <c r="F62" s="11"/>
      <c r="G62" s="11">
        <v>75</v>
      </c>
      <c r="H62" s="11"/>
      <c r="I62" s="11">
        <v>70</v>
      </c>
      <c r="J62" s="9">
        <f t="shared" si="1"/>
        <v>3</v>
      </c>
      <c r="K62" s="10">
        <f>SUM(feb!G62 + mrt!K62 + apr!K62+ mei!O62+ jun!J62+ jul!K62+aug!L62+  J62)</f>
        <v>25</v>
      </c>
      <c r="L62" s="17">
        <f t="shared" si="10"/>
        <v>328</v>
      </c>
      <c r="M62" s="21">
        <f>SUM(feb!I62 + mrt!M62 + apr!M62+ mei!Q62+ jun!L62+ jul!M62+aug!N62+  L62)</f>
        <v>2597</v>
      </c>
    </row>
    <row r="63" spans="1:13" x14ac:dyDescent="0.2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9">
        <f t="shared" si="1"/>
        <v>0</v>
      </c>
      <c r="K63" s="10">
        <f>SUM(feb!G63 + mrt!K63 + apr!K63+ mei!O63+ jun!J63+ jul!K63+aug!L63+  J63)</f>
        <v>3</v>
      </c>
      <c r="L63" s="17">
        <f t="shared" si="10"/>
        <v>0</v>
      </c>
      <c r="M63" s="21">
        <f>SUM(feb!I63 + mrt!M63 + apr!M63+ mei!Q63+ jun!L63+ jul!M63+aug!N63+  L63)</f>
        <v>543</v>
      </c>
    </row>
    <row r="64" spans="1:13" x14ac:dyDescent="0.2">
      <c r="A64" s="13" t="s">
        <v>101</v>
      </c>
      <c r="B64" s="11"/>
      <c r="C64" s="11"/>
      <c r="D64" s="11">
        <v>100</v>
      </c>
      <c r="E64" s="11"/>
      <c r="F64" s="11"/>
      <c r="G64" s="11"/>
      <c r="H64" s="11">
        <v>83</v>
      </c>
      <c r="I64" s="11"/>
      <c r="J64" s="9">
        <f t="shared" si="1"/>
        <v>0</v>
      </c>
      <c r="K64" s="10">
        <f>SUM(feb!G64 + mrt!K64 + apr!K64+ mei!O64+ jun!J64+ jul!K64+aug!L64+  J64)</f>
        <v>12</v>
      </c>
      <c r="L64" s="17">
        <f t="shared" si="10"/>
        <v>183</v>
      </c>
      <c r="M64" s="21">
        <f>SUM(feb!I64 + mrt!M64 + apr!M64+ mei!Q64+ jun!L64+ jul!M64+aug!N64+  L64)</f>
        <v>1570</v>
      </c>
    </row>
    <row r="65" spans="1:13" x14ac:dyDescent="0.2">
      <c r="A65" s="13" t="s">
        <v>83</v>
      </c>
      <c r="B65" s="11"/>
      <c r="C65" s="11"/>
      <c r="D65" s="11"/>
      <c r="E65" s="11"/>
      <c r="F65" s="11"/>
      <c r="G65" s="11"/>
      <c r="H65" s="11"/>
      <c r="I65" s="11"/>
      <c r="J65" s="9">
        <f t="shared" si="1"/>
        <v>0</v>
      </c>
      <c r="K65" s="10">
        <f>SUM(feb!G65 + mrt!K65 + apr!K65+ mei!O65+ jun!J65+ jul!K65+aug!L65+  J65)</f>
        <v>0</v>
      </c>
      <c r="L65" s="17">
        <f t="shared" si="10"/>
        <v>0</v>
      </c>
      <c r="M65" s="21">
        <f>SUM(feb!I65 + mrt!M65 + apr!M65+ mei!Q65+ jun!L65+ jul!M65+aug!N65+  L65)</f>
        <v>0</v>
      </c>
    </row>
    <row r="66" spans="1:13" x14ac:dyDescent="0.2">
      <c r="A66" s="13" t="s">
        <v>84</v>
      </c>
      <c r="B66" s="11"/>
      <c r="C66" s="11"/>
      <c r="D66" s="11"/>
      <c r="E66" s="11"/>
      <c r="F66" s="11"/>
      <c r="G66" s="11"/>
      <c r="H66" s="11"/>
      <c r="I66" s="11">
        <v>61</v>
      </c>
      <c r="J66" s="9">
        <f t="shared" si="1"/>
        <v>1</v>
      </c>
      <c r="K66" s="10">
        <f>SUM(feb!G66 + mrt!K66 + apr!K66+ mei!O66+ jun!J66+ jul!K66+aug!L66+  J66)</f>
        <v>15</v>
      </c>
      <c r="L66" s="17">
        <f t="shared" si="10"/>
        <v>61</v>
      </c>
      <c r="M66" s="21">
        <f>SUM(feb!I66 + mrt!M66 + apr!M66+ mei!Q66+ jun!L66+ jul!M66+aug!N66+  L66)</f>
        <v>1870</v>
      </c>
    </row>
    <row r="67" spans="1:13" x14ac:dyDescent="0.2">
      <c r="A67" s="13" t="s">
        <v>153</v>
      </c>
      <c r="B67" s="11"/>
      <c r="C67" s="11"/>
      <c r="D67" s="11"/>
      <c r="E67" s="11"/>
      <c r="F67" s="11"/>
      <c r="G67" s="11"/>
      <c r="H67" s="11"/>
      <c r="I67" s="11"/>
      <c r="J67" s="9">
        <f t="shared" ref="J67" si="11">COUNT(C67,E67,G67,I67)</f>
        <v>0</v>
      </c>
      <c r="K67" s="10">
        <f>SUM(feb!G67 + mrt!K67 + apr!K67+ mei!O67+ jun!J67+ jul!K67+aug!L67+  J67)</f>
        <v>5</v>
      </c>
      <c r="L67" s="17">
        <f>SUM(B67:I67)</f>
        <v>0</v>
      </c>
      <c r="M67" s="21">
        <f>SUM(feb!I67 + mrt!M67 + apr!M67+ mei!Q67+ jun!L67+ jul!M67+aug!N67+  L67)</f>
        <v>327</v>
      </c>
    </row>
    <row r="68" spans="1:13" x14ac:dyDescent="0.2">
      <c r="A68" s="13" t="s">
        <v>127</v>
      </c>
      <c r="B68" s="11"/>
      <c r="C68" s="11"/>
      <c r="D68" s="11"/>
      <c r="E68" s="11"/>
      <c r="F68" s="11"/>
      <c r="G68" s="11"/>
      <c r="H68" s="11"/>
      <c r="I68" s="11"/>
      <c r="J68" s="9">
        <f t="shared" si="1"/>
        <v>0</v>
      </c>
      <c r="K68" s="10">
        <f>SUM(feb!G68 + mrt!K68 + apr!K68+ mei!O68+ jun!J68+ jul!K68+aug!L68+  J68)</f>
        <v>5</v>
      </c>
      <c r="L68" s="17">
        <f>SUM(B68:I68)</f>
        <v>0</v>
      </c>
      <c r="M68" s="21">
        <f>SUM(feb!I68 + mrt!M68 + apr!M68+ mei!Q68+ jun!L68+ jul!M68+aug!N68+  L68)</f>
        <v>265</v>
      </c>
    </row>
    <row r="69" spans="1:13" x14ac:dyDescent="0.2">
      <c r="A69" s="13" t="s">
        <v>68</v>
      </c>
      <c r="B69" s="65">
        <v>85</v>
      </c>
      <c r="C69" s="11"/>
      <c r="D69" s="11">
        <v>100</v>
      </c>
      <c r="E69" s="11"/>
      <c r="F69" s="11">
        <v>95</v>
      </c>
      <c r="G69" s="11"/>
      <c r="H69" s="11"/>
      <c r="I69" s="11"/>
      <c r="J69" s="9">
        <f t="shared" ref="J69:J112" si="12">COUNT(C69,E69,G69,I69)</f>
        <v>0</v>
      </c>
      <c r="K69" s="10">
        <f>SUM(feb!G69 + mrt!K69 + apr!K69+ mei!O69+ jun!J69+ jul!K69+aug!L69+  J69)</f>
        <v>14</v>
      </c>
      <c r="L69" s="17">
        <f t="shared" si="10"/>
        <v>280</v>
      </c>
      <c r="M69" s="21">
        <f>SUM(feb!I69 + mrt!M69 + apr!M69+ mei!Q69+ jun!L69+ jul!M69+aug!N69+  L69)</f>
        <v>1608</v>
      </c>
    </row>
    <row r="70" spans="1:13" x14ac:dyDescent="0.2">
      <c r="A70" s="13" t="s">
        <v>62</v>
      </c>
      <c r="B70" s="65">
        <v>85</v>
      </c>
      <c r="C70" s="11">
        <v>69</v>
      </c>
      <c r="D70" s="11"/>
      <c r="E70" s="11"/>
      <c r="F70" s="11">
        <v>95</v>
      </c>
      <c r="G70" s="11">
        <v>64</v>
      </c>
      <c r="H70" s="11">
        <v>83</v>
      </c>
      <c r="I70" s="11">
        <v>61</v>
      </c>
      <c r="J70" s="9">
        <f t="shared" si="12"/>
        <v>3</v>
      </c>
      <c r="K70" s="10">
        <f>SUM(feb!G70 + mrt!K70 + apr!K70+ mei!O70+ jun!J70+ jul!K70+aug!L70+  J70)</f>
        <v>26</v>
      </c>
      <c r="L70" s="17">
        <f t="shared" si="10"/>
        <v>457</v>
      </c>
      <c r="M70" s="21">
        <f>SUM(feb!I70 + mrt!M70 + apr!M70+ mei!Q70+ jun!L70+ jul!M70+aug!N70+  L70)</f>
        <v>3938</v>
      </c>
    </row>
    <row r="71" spans="1:13" x14ac:dyDescent="0.2">
      <c r="A71" s="13" t="s">
        <v>85</v>
      </c>
      <c r="B71" s="11"/>
      <c r="C71" s="11"/>
      <c r="D71" s="11"/>
      <c r="E71" s="11"/>
      <c r="F71" s="11"/>
      <c r="G71" s="11"/>
      <c r="H71" s="11"/>
      <c r="I71" s="11"/>
      <c r="J71" s="9">
        <f t="shared" si="12"/>
        <v>0</v>
      </c>
      <c r="K71" s="10">
        <f>SUM(feb!G71 + mrt!K71 + apr!K71+ mei!O71+ jun!J71+ jul!K71+aug!L71+  J71)</f>
        <v>0</v>
      </c>
      <c r="L71" s="17">
        <f t="shared" si="10"/>
        <v>0</v>
      </c>
      <c r="M71" s="21">
        <f>SUM(feb!I71 + mrt!M71 + apr!M71+ mei!Q71+ jun!L71+ jul!M71+aug!N71+  L71)</f>
        <v>0</v>
      </c>
    </row>
    <row r="72" spans="1:13" x14ac:dyDescent="0.2">
      <c r="A72" s="13" t="s">
        <v>18</v>
      </c>
      <c r="B72" s="11"/>
      <c r="C72" s="11"/>
      <c r="D72" s="11"/>
      <c r="E72" s="11"/>
      <c r="F72" s="11"/>
      <c r="G72" s="11"/>
      <c r="H72" s="11"/>
      <c r="I72" s="11"/>
      <c r="J72" s="9">
        <f t="shared" si="12"/>
        <v>0</v>
      </c>
      <c r="K72" s="10">
        <f>SUM(feb!G72 + mrt!K72 + apr!K72+ mei!O72+ jun!J72+ jul!K72+aug!L72+  J72)</f>
        <v>0</v>
      </c>
      <c r="L72" s="17">
        <f t="shared" si="10"/>
        <v>0</v>
      </c>
      <c r="M72" s="21">
        <f>SUM(feb!I72 + mrt!M72 + apr!M72+ mei!Q72+ jun!L72+ jul!M72+aug!N72+  L72)</f>
        <v>0</v>
      </c>
    </row>
    <row r="73" spans="1:13" x14ac:dyDescent="0.2">
      <c r="A73" s="13" t="s">
        <v>60</v>
      </c>
      <c r="B73" s="11"/>
      <c r="C73" s="11">
        <v>55</v>
      </c>
      <c r="D73" s="11"/>
      <c r="E73" s="11"/>
      <c r="F73" s="11"/>
      <c r="G73" s="11"/>
      <c r="H73" s="11"/>
      <c r="I73" s="11"/>
      <c r="J73" s="9">
        <f t="shared" si="12"/>
        <v>1</v>
      </c>
      <c r="K73" s="10">
        <f>SUM(feb!G73 + mrt!K73 + apr!K73+ mei!O73+ jun!J73+ jul!K73+aug!L73+  J73)</f>
        <v>7</v>
      </c>
      <c r="L73" s="17">
        <f t="shared" si="10"/>
        <v>55</v>
      </c>
      <c r="M73" s="21">
        <f>SUM(feb!I73 + mrt!M73 + apr!M73+ mei!Q73+ jun!L73+ jul!M73+aug!N73+  L73)</f>
        <v>527</v>
      </c>
    </row>
    <row r="74" spans="1:13" x14ac:dyDescent="0.2">
      <c r="A74" s="13" t="s">
        <v>74</v>
      </c>
      <c r="B74" s="11"/>
      <c r="C74" s="11"/>
      <c r="D74" s="11"/>
      <c r="E74" s="11"/>
      <c r="F74" s="11"/>
      <c r="G74" s="11"/>
      <c r="H74" s="11"/>
      <c r="I74" s="11"/>
      <c r="J74" s="9">
        <f t="shared" si="12"/>
        <v>0</v>
      </c>
      <c r="K74" s="10">
        <f>SUM(feb!G74 + mrt!K74 + apr!K74+ mei!O74+ jun!J74+ jul!K74+aug!L74+  J74)</f>
        <v>2</v>
      </c>
      <c r="L74" s="17">
        <f t="shared" si="10"/>
        <v>0</v>
      </c>
      <c r="M74" s="21">
        <f>SUM(feb!I74 + mrt!M74 + apr!M74+ mei!Q74+ jun!L74+ jul!M74+aug!N74+  L74)</f>
        <v>103</v>
      </c>
    </row>
    <row r="75" spans="1:13" x14ac:dyDescent="0.2">
      <c r="A75" s="13" t="s">
        <v>88</v>
      </c>
      <c r="B75" s="11"/>
      <c r="C75" s="11">
        <v>75</v>
      </c>
      <c r="D75" s="11"/>
      <c r="E75" s="11"/>
      <c r="F75" s="11"/>
      <c r="G75" s="11">
        <v>75</v>
      </c>
      <c r="H75" s="11"/>
      <c r="I75" s="11"/>
      <c r="J75" s="9">
        <f t="shared" si="12"/>
        <v>2</v>
      </c>
      <c r="K75" s="10">
        <f>SUM(feb!G75 + mrt!K75 + apr!K75+ mei!O75+ jun!J75+ jul!K75+aug!L75+  J75)</f>
        <v>16</v>
      </c>
      <c r="L75" s="17">
        <f t="shared" si="10"/>
        <v>150</v>
      </c>
      <c r="M75" s="21">
        <f>SUM(feb!I75 + mrt!M75 + apr!M75+ mei!Q75+ jun!L75+ jul!M75+aug!N75+  L75)</f>
        <v>1574</v>
      </c>
    </row>
    <row r="76" spans="1:13" x14ac:dyDescent="0.2">
      <c r="A76" s="13" t="s">
        <v>19</v>
      </c>
      <c r="B76" s="11"/>
      <c r="C76" s="11">
        <v>75</v>
      </c>
      <c r="D76" s="11"/>
      <c r="E76" s="11"/>
      <c r="F76" s="11"/>
      <c r="G76" s="11"/>
      <c r="H76" s="11"/>
      <c r="I76" s="11">
        <v>70</v>
      </c>
      <c r="J76" s="9">
        <f t="shared" si="12"/>
        <v>2</v>
      </c>
      <c r="K76" s="10">
        <f>SUM(feb!G76 + mrt!K76 + apr!K76+ mei!O76+ jun!J76+ jul!K76+aug!L76+  J76)</f>
        <v>23</v>
      </c>
      <c r="L76" s="17">
        <f t="shared" si="10"/>
        <v>145</v>
      </c>
      <c r="M76" s="21">
        <f>SUM(feb!I76 + mrt!M76 + apr!M76+ mei!Q76+ jun!L76+ jul!M76+aug!N76+  L76)</f>
        <v>2625</v>
      </c>
    </row>
    <row r="77" spans="1:13" x14ac:dyDescent="0.2">
      <c r="A77" s="13" t="s">
        <v>52</v>
      </c>
      <c r="B77" s="11"/>
      <c r="C77" s="11"/>
      <c r="D77" s="11"/>
      <c r="E77" s="11"/>
      <c r="F77" s="11"/>
      <c r="G77" s="11"/>
      <c r="H77" s="11"/>
      <c r="I77" s="11"/>
      <c r="J77" s="9">
        <f t="shared" si="12"/>
        <v>0</v>
      </c>
      <c r="K77" s="10">
        <f>SUM(feb!G77 + mrt!K77 + apr!K77+ mei!O77+ jun!J77+ jul!K77+aug!L77+  J77)</f>
        <v>0</v>
      </c>
      <c r="L77" s="17">
        <f t="shared" si="10"/>
        <v>0</v>
      </c>
      <c r="M77" s="21">
        <f>SUM(feb!I77 + mrt!M77 + apr!M77+ mei!Q77+ jun!L77+ jul!M77+aug!N77+  L77)</f>
        <v>0</v>
      </c>
    </row>
    <row r="78" spans="1:13" x14ac:dyDescent="0.2">
      <c r="A78" s="13" t="s">
        <v>57</v>
      </c>
      <c r="B78" s="11">
        <v>129</v>
      </c>
      <c r="C78" s="11">
        <v>84</v>
      </c>
      <c r="D78" s="11">
        <v>167</v>
      </c>
      <c r="E78" s="11">
        <v>100</v>
      </c>
      <c r="F78" s="11">
        <v>127</v>
      </c>
      <c r="G78" s="11">
        <v>88</v>
      </c>
      <c r="H78" s="11">
        <v>113</v>
      </c>
      <c r="I78" s="11">
        <v>70</v>
      </c>
      <c r="J78" s="9">
        <f t="shared" si="12"/>
        <v>4</v>
      </c>
      <c r="K78" s="10">
        <f>SUM(feb!G78 + mrt!K78 + apr!K78+ mei!O78+ jun!J78+ jul!K78+aug!L78+  J78)</f>
        <v>39</v>
      </c>
      <c r="L78" s="17">
        <f t="shared" si="10"/>
        <v>878</v>
      </c>
      <c r="M78" s="21">
        <f>SUM(feb!I78 + mrt!M78 + apr!M78+ mei!Q78+ jun!L78+ jul!M78+aug!N78+  L78)</f>
        <v>7187</v>
      </c>
    </row>
    <row r="79" spans="1:13" x14ac:dyDescent="0.2">
      <c r="A79" s="13" t="s">
        <v>102</v>
      </c>
      <c r="B79" s="11"/>
      <c r="C79" s="11">
        <v>69</v>
      </c>
      <c r="D79" s="11">
        <v>41</v>
      </c>
      <c r="E79" s="11"/>
      <c r="F79" s="11"/>
      <c r="G79" s="11"/>
      <c r="H79" s="11"/>
      <c r="I79" s="11">
        <v>52</v>
      </c>
      <c r="J79" s="9">
        <f t="shared" si="12"/>
        <v>2</v>
      </c>
      <c r="K79" s="10">
        <f>SUM(feb!G79 + mrt!K79 + apr!K79+ mei!O79+ jun!J79+ jul!K79+aug!L79+  J79)</f>
        <v>22</v>
      </c>
      <c r="L79" s="17">
        <f t="shared" si="10"/>
        <v>162</v>
      </c>
      <c r="M79" s="21">
        <f>SUM(feb!I79 + mrt!M79 + apr!M79+ mei!Q79+ jun!L79+ jul!M79+aug!N79+  L79)</f>
        <v>1798</v>
      </c>
    </row>
    <row r="80" spans="1:13" x14ac:dyDescent="0.2">
      <c r="A80" s="13" t="s">
        <v>20</v>
      </c>
      <c r="B80" s="11"/>
      <c r="C80" s="11"/>
      <c r="D80" s="11">
        <v>111</v>
      </c>
      <c r="E80" s="11"/>
      <c r="F80" s="11"/>
      <c r="G80" s="11">
        <v>75</v>
      </c>
      <c r="H80" s="11"/>
      <c r="I80" s="11">
        <v>70</v>
      </c>
      <c r="J80" s="9">
        <f t="shared" si="12"/>
        <v>2</v>
      </c>
      <c r="K80" s="10">
        <f>SUM(feb!G80 + mrt!K80 + apr!K80+ mei!O80+ jun!J80+ jul!K80+aug!L80+  J80)</f>
        <v>29</v>
      </c>
      <c r="L80" s="17">
        <f t="shared" si="10"/>
        <v>256</v>
      </c>
      <c r="M80" s="21">
        <f>SUM(feb!I80 + mrt!M80 + apr!M80+ mei!Q80+ jun!L80+ jul!M80+aug!N80+  L80)</f>
        <v>4235</v>
      </c>
    </row>
    <row r="81" spans="1:13" x14ac:dyDescent="0.2">
      <c r="A81" s="13" t="s">
        <v>56</v>
      </c>
      <c r="B81" s="11"/>
      <c r="C81" s="11"/>
      <c r="D81" s="11"/>
      <c r="E81" s="11"/>
      <c r="F81" s="65">
        <v>82</v>
      </c>
      <c r="G81" s="11"/>
      <c r="H81" s="11"/>
      <c r="I81" s="11"/>
      <c r="J81" s="9">
        <f t="shared" si="12"/>
        <v>0</v>
      </c>
      <c r="K81" s="10">
        <f>SUM(feb!G81 + mrt!K81 + apr!K81+ mei!O81+ jun!J81+ jul!K81+aug!L81+  J81)</f>
        <v>16</v>
      </c>
      <c r="L81" s="17">
        <f t="shared" si="10"/>
        <v>82</v>
      </c>
      <c r="M81" s="21">
        <f>SUM(feb!I81 + mrt!M81 + apr!M81+ mei!Q81+ jun!L81+ jul!M81+aug!N81+  L81)</f>
        <v>1682</v>
      </c>
    </row>
    <row r="82" spans="1:13" x14ac:dyDescent="0.2">
      <c r="A82" s="13" t="s">
        <v>21</v>
      </c>
      <c r="B82" s="11"/>
      <c r="C82" s="11"/>
      <c r="D82" s="11"/>
      <c r="E82" s="11"/>
      <c r="F82" s="11"/>
      <c r="G82" s="11"/>
      <c r="H82" s="11"/>
      <c r="I82" s="11"/>
      <c r="J82" s="9">
        <f t="shared" si="12"/>
        <v>0</v>
      </c>
      <c r="K82" s="10">
        <f>SUM(feb!G82 + mrt!K82 + apr!K82+ mei!O82+ jun!J82+ jul!K82+aug!L82+  J82)</f>
        <v>0</v>
      </c>
      <c r="L82" s="17">
        <f>SUM(B82:I82)</f>
        <v>0</v>
      </c>
      <c r="M82" s="21">
        <f>SUM(feb!I82 + mrt!M82 + apr!M82+ mei!Q82+ jun!L82+ jul!M82+aug!N82+  L82)</f>
        <v>0</v>
      </c>
    </row>
    <row r="83" spans="1:13" x14ac:dyDescent="0.2">
      <c r="A83" s="13" t="s">
        <v>65</v>
      </c>
      <c r="B83" s="11"/>
      <c r="C83" s="70">
        <v>160</v>
      </c>
      <c r="D83" s="11">
        <v>111</v>
      </c>
      <c r="E83" s="11"/>
      <c r="F83" s="11"/>
      <c r="G83" s="11">
        <v>75</v>
      </c>
      <c r="H83" s="11">
        <v>115</v>
      </c>
      <c r="I83" s="11"/>
      <c r="J83" s="9">
        <f t="shared" si="12"/>
        <v>2</v>
      </c>
      <c r="K83" s="10">
        <f>SUM(feb!G83 + mrt!K83 + apr!K83+ mei!O83+ jun!J83+ jul!K83+aug!L83+  J83)</f>
        <v>19</v>
      </c>
      <c r="L83" s="17">
        <f>SUM(B83:I83)</f>
        <v>461</v>
      </c>
      <c r="M83" s="21">
        <f>SUM(feb!I83 + mrt!M83 + apr!M83+ mei!Q83+ jun!L83+ jul!M83+aug!N83+  L83)</f>
        <v>3119</v>
      </c>
    </row>
    <row r="84" spans="1:13" x14ac:dyDescent="0.2">
      <c r="A84" s="13" t="s">
        <v>124</v>
      </c>
      <c r="B84" s="11"/>
      <c r="C84" s="11">
        <v>84</v>
      </c>
      <c r="D84" s="11"/>
      <c r="E84" s="11">
        <v>100</v>
      </c>
      <c r="F84" s="11">
        <v>127</v>
      </c>
      <c r="G84" s="11"/>
      <c r="H84" s="11">
        <v>113</v>
      </c>
      <c r="I84" s="11">
        <v>70</v>
      </c>
      <c r="J84" s="9">
        <f t="shared" si="12"/>
        <v>3</v>
      </c>
      <c r="K84" s="10">
        <f>SUM(feb!G84 + mrt!K84 + apr!K84+ mei!O84+ jun!J84+ jul!K84+aug!L84+  J84)</f>
        <v>27</v>
      </c>
      <c r="L84" s="17">
        <f>SUM(B84:I84)</f>
        <v>494</v>
      </c>
      <c r="M84" s="21">
        <f>SUM(feb!I84 + mrt!M84 + apr!M84+ mei!Q84+ jun!L84+ jul!M84+aug!N84+  L84)</f>
        <v>5358</v>
      </c>
    </row>
    <row r="85" spans="1:13" x14ac:dyDescent="0.2">
      <c r="A85" s="13" t="s">
        <v>66</v>
      </c>
      <c r="B85" s="11"/>
      <c r="C85" s="11"/>
      <c r="D85" s="11"/>
      <c r="E85" s="11"/>
      <c r="F85" s="11"/>
      <c r="G85" s="11"/>
      <c r="H85" s="11"/>
      <c r="I85" s="11"/>
      <c r="J85" s="9">
        <f t="shared" si="12"/>
        <v>0</v>
      </c>
      <c r="K85" s="10">
        <f>SUM(feb!G85 + mrt!K85 + apr!K85+ mei!O85+ jun!J85+ jul!K85+aug!L85+  J85)</f>
        <v>0</v>
      </c>
      <c r="L85" s="17">
        <f t="shared" si="10"/>
        <v>0</v>
      </c>
      <c r="M85" s="21">
        <f>SUM(feb!I85 + mrt!M85 + apr!M85+ mei!Q85+ jun!L85+ jul!M85+aug!N85+  L85)</f>
        <v>0</v>
      </c>
    </row>
    <row r="86" spans="1:13" x14ac:dyDescent="0.2">
      <c r="A86" s="13" t="s">
        <v>22</v>
      </c>
      <c r="B86" s="11"/>
      <c r="C86" s="11"/>
      <c r="D86" s="11"/>
      <c r="E86" s="11"/>
      <c r="F86" s="11"/>
      <c r="G86" s="11"/>
      <c r="H86" s="11"/>
      <c r="I86" s="11"/>
      <c r="J86" s="9">
        <f t="shared" si="12"/>
        <v>0</v>
      </c>
      <c r="K86" s="10">
        <f>SUM(feb!G86 + mrt!K86 + apr!K86+ mei!O86+ jun!J86+ jul!K86+aug!L86+  J86)</f>
        <v>6</v>
      </c>
      <c r="L86" s="17">
        <f t="shared" si="10"/>
        <v>0</v>
      </c>
      <c r="M86" s="21">
        <f>SUM(feb!I86 + mrt!M86 + apr!M86+ mei!Q86+ jun!L86+ jul!M86+aug!N86+  L86)</f>
        <v>452</v>
      </c>
    </row>
    <row r="87" spans="1:13" x14ac:dyDescent="0.2">
      <c r="A87" s="13" t="s">
        <v>97</v>
      </c>
      <c r="B87" s="11"/>
      <c r="C87" s="11"/>
      <c r="D87" s="11">
        <v>111</v>
      </c>
      <c r="E87" s="11"/>
      <c r="F87" s="11"/>
      <c r="G87" s="11">
        <v>75</v>
      </c>
      <c r="H87" s="11">
        <v>115</v>
      </c>
      <c r="I87" s="11"/>
      <c r="J87" s="9">
        <f t="shared" si="12"/>
        <v>1</v>
      </c>
      <c r="K87" s="10">
        <f>SUM(feb!G87 + mrt!K87 + apr!K87+ mei!O87+ jun!J87+ jul!K87+aug!L87+  J87)</f>
        <v>25</v>
      </c>
      <c r="L87" s="17">
        <f t="shared" si="10"/>
        <v>301</v>
      </c>
      <c r="M87" s="21">
        <f>SUM(feb!I87 + mrt!M87 + apr!M87+ mei!Q87+ jun!L87+ jul!M87+aug!N87+  L87)</f>
        <v>4066</v>
      </c>
    </row>
    <row r="88" spans="1:13" x14ac:dyDescent="0.2">
      <c r="A88" s="13" t="s">
        <v>23</v>
      </c>
      <c r="B88" s="11"/>
      <c r="C88" s="11">
        <v>75</v>
      </c>
      <c r="D88" s="11"/>
      <c r="E88" s="11"/>
      <c r="F88" s="11">
        <v>95</v>
      </c>
      <c r="G88" s="11"/>
      <c r="H88" s="11"/>
      <c r="I88" s="11"/>
      <c r="J88" s="9">
        <f t="shared" si="12"/>
        <v>1</v>
      </c>
      <c r="K88" s="10">
        <f>SUM(feb!G88 + mrt!K88 + apr!K88+ mei!O88+ jun!J88+ jul!K88+aug!L88+  J88)</f>
        <v>29</v>
      </c>
      <c r="L88" s="17">
        <f t="shared" si="10"/>
        <v>170</v>
      </c>
      <c r="M88" s="21">
        <f>SUM(feb!I88 + mrt!M88 + apr!M88+ mei!Q88+ jun!L88+ jul!M88+aug!N88+  L88)</f>
        <v>3689</v>
      </c>
    </row>
    <row r="89" spans="1:13" x14ac:dyDescent="0.2">
      <c r="A89" s="13" t="s">
        <v>24</v>
      </c>
      <c r="B89" s="11"/>
      <c r="C89" s="11">
        <v>84</v>
      </c>
      <c r="D89" s="11"/>
      <c r="E89" s="11"/>
      <c r="F89" s="11"/>
      <c r="G89" s="11">
        <v>75</v>
      </c>
      <c r="H89" s="11"/>
      <c r="I89" s="11"/>
      <c r="J89" s="9">
        <f t="shared" si="12"/>
        <v>2</v>
      </c>
      <c r="K89" s="10">
        <f>SUM(feb!G89 + mrt!K89 + apr!K89+ mei!O89+ jun!J89+ jul!K89+aug!L89+  J89)</f>
        <v>23</v>
      </c>
      <c r="L89" s="17">
        <f t="shared" si="10"/>
        <v>159</v>
      </c>
      <c r="M89" s="21">
        <f>SUM(feb!I89 + mrt!M89 + apr!M89+ mei!Q89+ jun!L89+ jul!M89+aug!N89+  L89)</f>
        <v>2196</v>
      </c>
    </row>
    <row r="90" spans="1:13" x14ac:dyDescent="0.2">
      <c r="A90" s="13" t="s">
        <v>142</v>
      </c>
      <c r="B90" s="11"/>
      <c r="C90" s="11">
        <v>75</v>
      </c>
      <c r="D90" s="11"/>
      <c r="E90" s="11"/>
      <c r="F90" s="11">
        <v>127</v>
      </c>
      <c r="G90" s="11">
        <v>75</v>
      </c>
      <c r="H90" s="11"/>
      <c r="I90" s="11"/>
      <c r="J90" s="9">
        <f t="shared" ref="J90:J92" si="13">COUNT(C90,E90,G90,I90)</f>
        <v>2</v>
      </c>
      <c r="K90" s="10">
        <f>SUM(feb!G90 + mrt!K90 + apr!K90+ mei!O92+ jun!J90+ jul!K90+aug!L90+  J90)</f>
        <v>14</v>
      </c>
      <c r="L90" s="17">
        <f t="shared" ref="L90:L92" si="14">SUM(B90:I90)</f>
        <v>277</v>
      </c>
      <c r="M90" s="21">
        <f>SUM(feb!I90 + mrt!M90 + apr!M90+ mei!Q90+ jun!L90+ jul!M90+aug!N90+  L90)</f>
        <v>2323</v>
      </c>
    </row>
    <row r="91" spans="1:13" x14ac:dyDescent="0.2">
      <c r="A91" s="13" t="s">
        <v>159</v>
      </c>
      <c r="B91" s="11"/>
      <c r="C91" s="11"/>
      <c r="D91" s="11"/>
      <c r="E91" s="11"/>
      <c r="F91" s="11"/>
      <c r="G91" s="11">
        <v>75</v>
      </c>
      <c r="H91" s="11"/>
      <c r="I91" s="11"/>
      <c r="J91" s="9">
        <f t="shared" ref="J91" si="15">COUNT(C91,E91,G91,I91)</f>
        <v>1</v>
      </c>
      <c r="K91" s="10">
        <f>SUM(feb!G91 + mrt!K91 + apr!K91+ mei!O93+ jun!J91+ jul!K91+aug!L91+  J91)</f>
        <v>13</v>
      </c>
      <c r="L91" s="17">
        <f t="shared" ref="L91" si="16">SUM(B91:I91)</f>
        <v>75</v>
      </c>
      <c r="M91" s="21">
        <f>SUM(feb!I91 + mrt!M91 + apr!M91+ mei!Q91+ jun!L91+ jul!M91+aug!N91+  L91)</f>
        <v>826</v>
      </c>
    </row>
    <row r="92" spans="1:13" x14ac:dyDescent="0.2">
      <c r="A92" s="13" t="s">
        <v>70</v>
      </c>
      <c r="B92" s="11"/>
      <c r="C92" s="11"/>
      <c r="D92" s="11"/>
      <c r="E92" s="11"/>
      <c r="F92" s="11"/>
      <c r="G92" s="11"/>
      <c r="H92" s="11"/>
      <c r="I92" s="11"/>
      <c r="J92" s="9">
        <f t="shared" si="13"/>
        <v>0</v>
      </c>
      <c r="K92" s="10">
        <f>SUM(feb!G92 + mrt!K92 + apr!K92+ mei!O93+ jun!J92+ jul!K92+aug!L92+  J92)</f>
        <v>5</v>
      </c>
      <c r="L92" s="17">
        <f t="shared" si="14"/>
        <v>0</v>
      </c>
      <c r="M92" s="21">
        <f>SUM(feb!I92 + mrt!M92 + apr!M92+ mei!Q92+ jun!L92+ jul!M92+aug!N92+  L92)</f>
        <v>82</v>
      </c>
    </row>
    <row r="93" spans="1:13" x14ac:dyDescent="0.2">
      <c r="A93" s="13" t="s">
        <v>25</v>
      </c>
      <c r="B93" s="11">
        <v>68</v>
      </c>
      <c r="C93" s="11"/>
      <c r="D93" s="11">
        <v>105</v>
      </c>
      <c r="E93" s="11">
        <v>72</v>
      </c>
      <c r="F93" s="11">
        <v>95</v>
      </c>
      <c r="G93" s="11"/>
      <c r="H93" s="11">
        <v>83</v>
      </c>
      <c r="I93" s="11">
        <v>61</v>
      </c>
      <c r="J93" s="9">
        <f t="shared" si="12"/>
        <v>2</v>
      </c>
      <c r="K93" s="10">
        <f>SUM(feb!G93 + mrt!K93 + apr!K93+ mei!O93+ jun!J93+ jul!K93+aug!L93+  J93)</f>
        <v>27</v>
      </c>
      <c r="L93" s="17">
        <f t="shared" si="10"/>
        <v>484</v>
      </c>
      <c r="M93" s="21">
        <f>SUM(feb!I93 + mrt!M93 + apr!M93+ mei!Q93+ jun!L93+ jul!M93+aug!N93+  L93)</f>
        <v>4659</v>
      </c>
    </row>
    <row r="94" spans="1:13" x14ac:dyDescent="0.2">
      <c r="A94" s="13" t="s">
        <v>91</v>
      </c>
      <c r="B94" s="11"/>
      <c r="C94" s="11"/>
      <c r="D94" s="11">
        <v>50</v>
      </c>
      <c r="E94" s="11"/>
      <c r="F94" s="11"/>
      <c r="G94" s="11">
        <v>64</v>
      </c>
      <c r="H94" s="11"/>
      <c r="I94" s="11"/>
      <c r="J94" s="9">
        <f t="shared" si="12"/>
        <v>1</v>
      </c>
      <c r="K94" s="10">
        <f>SUM(feb!G94 + mrt!K94 + apr!K94+ mei!O94+ jun!J94+ jul!K94+aug!L94+  J94)</f>
        <v>19</v>
      </c>
      <c r="L94" s="17">
        <f t="shared" si="10"/>
        <v>114</v>
      </c>
      <c r="M94" s="21">
        <f>SUM(feb!I94 + mrt!M94 + apr!M94+ mei!Q94+ jun!L94+ jul!M94+aug!N94+  L94)</f>
        <v>2325</v>
      </c>
    </row>
    <row r="95" spans="1:13" x14ac:dyDescent="0.2">
      <c r="A95" s="13" t="s">
        <v>26</v>
      </c>
      <c r="B95" s="65">
        <v>85</v>
      </c>
      <c r="C95" s="11">
        <v>69</v>
      </c>
      <c r="D95" s="11"/>
      <c r="E95" s="11"/>
      <c r="F95" s="11"/>
      <c r="G95" s="11">
        <v>64</v>
      </c>
      <c r="H95" s="11"/>
      <c r="I95" s="11"/>
      <c r="J95" s="9">
        <f t="shared" si="12"/>
        <v>2</v>
      </c>
      <c r="K95" s="10">
        <f>SUM(feb!G95 + mrt!K95 + apr!K95+ mei!O95+ jun!J95+ jul!K95+aug!L95+  J95)</f>
        <v>29</v>
      </c>
      <c r="L95" s="17">
        <f t="shared" ref="L95:L112" si="17">SUM(B95:I95)</f>
        <v>218</v>
      </c>
      <c r="M95" s="21">
        <f>SUM(feb!I95 + mrt!M95 + apr!M95+ mei!Q95+ jun!L95+ jul!M95+aug!N95+  L95)</f>
        <v>2579</v>
      </c>
    </row>
    <row r="96" spans="1:13" x14ac:dyDescent="0.2">
      <c r="A96" s="13" t="s">
        <v>78</v>
      </c>
      <c r="B96" s="11"/>
      <c r="C96" s="11"/>
      <c r="D96" s="11"/>
      <c r="E96" s="11"/>
      <c r="F96" s="11"/>
      <c r="G96" s="11"/>
      <c r="H96" s="11"/>
      <c r="I96" s="11"/>
      <c r="J96" s="9">
        <f t="shared" si="12"/>
        <v>0</v>
      </c>
      <c r="K96" s="10">
        <f>SUM(feb!G96 + mrt!K96 + apr!K96+ mei!O96+ jun!J96+ jul!K96+aug!L96+  J96)</f>
        <v>0</v>
      </c>
      <c r="L96" s="17">
        <f t="shared" si="17"/>
        <v>0</v>
      </c>
      <c r="M96" s="21">
        <f>SUM(feb!I96 + mrt!M96 + apr!M96+ mei!Q96+ jun!L96+ jul!M96+aug!N96+  L96)</f>
        <v>0</v>
      </c>
    </row>
    <row r="97" spans="1:13" x14ac:dyDescent="0.2">
      <c r="A97" s="13" t="s">
        <v>32</v>
      </c>
      <c r="B97" s="11"/>
      <c r="C97" s="11"/>
      <c r="D97" s="11"/>
      <c r="E97" s="11"/>
      <c r="F97" s="11"/>
      <c r="G97" s="11"/>
      <c r="H97" s="11"/>
      <c r="I97" s="11"/>
      <c r="J97" s="9">
        <f t="shared" si="12"/>
        <v>0</v>
      </c>
      <c r="K97" s="10">
        <f>SUM(feb!G97 + mrt!K97 + apr!K97+ mei!O97+ jun!J97+ jul!K97+aug!L97+  J97)</f>
        <v>9</v>
      </c>
      <c r="L97" s="17">
        <f t="shared" si="17"/>
        <v>0</v>
      </c>
      <c r="M97" s="21">
        <f>SUM(feb!I97 + mrt!M97 + apr!M97+ mei!Q97+ jun!L97+ jul!M97+aug!N97+  L97)</f>
        <v>1355</v>
      </c>
    </row>
    <row r="98" spans="1:13" x14ac:dyDescent="0.2">
      <c r="A98" s="13" t="s">
        <v>51</v>
      </c>
      <c r="B98" s="65">
        <v>135</v>
      </c>
      <c r="C98" s="11">
        <v>55</v>
      </c>
      <c r="D98" s="11">
        <v>149</v>
      </c>
      <c r="E98" s="11">
        <v>72</v>
      </c>
      <c r="F98" s="11">
        <v>95</v>
      </c>
      <c r="G98" s="11">
        <v>64</v>
      </c>
      <c r="H98" s="11">
        <v>83</v>
      </c>
      <c r="I98" s="11">
        <v>61</v>
      </c>
      <c r="J98" s="9">
        <f t="shared" si="12"/>
        <v>4</v>
      </c>
      <c r="K98" s="10">
        <f>SUM(feb!G98 + mrt!K98 + apr!K98+ mei!O98+ jun!J98+ jul!K98+aug!L98+  J98)</f>
        <v>38</v>
      </c>
      <c r="L98" s="17">
        <f t="shared" si="17"/>
        <v>714</v>
      </c>
      <c r="M98" s="21">
        <f>SUM(feb!I98 + mrt!M98 + apr!M98+ mei!Q98+ jun!L98+ jul!M98+aug!N98+  L98)</f>
        <v>5808</v>
      </c>
    </row>
    <row r="99" spans="1:13" x14ac:dyDescent="0.2">
      <c r="A99" s="13" t="s">
        <v>72</v>
      </c>
      <c r="B99" s="11"/>
      <c r="C99" s="11"/>
      <c r="D99" s="11"/>
      <c r="E99" s="11"/>
      <c r="F99" s="11"/>
      <c r="G99" s="11"/>
      <c r="H99" s="11"/>
      <c r="I99" s="11"/>
      <c r="J99" s="9">
        <f t="shared" si="12"/>
        <v>0</v>
      </c>
      <c r="K99" s="10">
        <f>SUM(feb!G99 + mrt!K99 + apr!K99+ mei!O99+ jun!J99+ jul!K99+aug!L99+  J99)</f>
        <v>0</v>
      </c>
      <c r="L99" s="17">
        <f t="shared" si="17"/>
        <v>0</v>
      </c>
      <c r="M99" s="21">
        <f>SUM(feb!I99 + mrt!M99 + apr!M99+ mei!Q99+ jun!L99+ jul!M99+aug!N99+  L99)</f>
        <v>0</v>
      </c>
    </row>
    <row r="100" spans="1:13" x14ac:dyDescent="0.2">
      <c r="A100" s="13" t="s">
        <v>75</v>
      </c>
      <c r="B100" s="11"/>
      <c r="C100" s="11">
        <v>55</v>
      </c>
      <c r="D100" s="11">
        <v>64</v>
      </c>
      <c r="E100" s="11"/>
      <c r="F100" s="11"/>
      <c r="G100" s="11"/>
      <c r="H100" s="11"/>
      <c r="I100" s="11"/>
      <c r="J100" s="9">
        <f t="shared" si="12"/>
        <v>1</v>
      </c>
      <c r="K100" s="10">
        <f>SUM(feb!G100 + mrt!K100 + apr!K100+ mei!O100+ jun!J100+ jul!K100+aug!L100+  J100)</f>
        <v>11</v>
      </c>
      <c r="L100" s="17">
        <f t="shared" si="17"/>
        <v>119</v>
      </c>
      <c r="M100" s="21">
        <f>SUM(feb!I100 + mrt!M100 + apr!M100+ mei!Q100+ jun!L100+ jul!M100+aug!N100+  L100)</f>
        <v>855</v>
      </c>
    </row>
    <row r="101" spans="1:13" x14ac:dyDescent="0.2">
      <c r="A101" s="13" t="s">
        <v>55</v>
      </c>
      <c r="B101" s="11"/>
      <c r="C101" s="11"/>
      <c r="D101" s="11"/>
      <c r="E101" s="11"/>
      <c r="F101" s="11"/>
      <c r="G101" s="11"/>
      <c r="H101" s="11"/>
      <c r="I101" s="11"/>
      <c r="J101" s="9">
        <f t="shared" si="12"/>
        <v>0</v>
      </c>
      <c r="K101" s="10">
        <f>SUM(feb!G101 + mrt!K101 + apr!K101+ mei!O101+ jun!J101+ jul!K101+aug!L101+  J101)</f>
        <v>0</v>
      </c>
      <c r="L101" s="17">
        <f t="shared" si="17"/>
        <v>0</v>
      </c>
      <c r="M101" s="21">
        <f>SUM(feb!I101 + mrt!M101 + apr!M101+ mei!Q101+ jun!L101+ jul!M101+aug!N101+  L101)</f>
        <v>0</v>
      </c>
    </row>
    <row r="102" spans="1:13" x14ac:dyDescent="0.2">
      <c r="A102" s="13" t="s">
        <v>115</v>
      </c>
      <c r="B102" s="11"/>
      <c r="C102" s="11"/>
      <c r="D102" s="11"/>
      <c r="E102" s="11"/>
      <c r="F102" s="11"/>
      <c r="G102" s="11"/>
      <c r="H102" s="11"/>
      <c r="I102" s="11"/>
      <c r="J102" s="9">
        <f t="shared" si="12"/>
        <v>0</v>
      </c>
      <c r="K102" s="10">
        <f>SUM(feb!G102 + mrt!K102 + apr!K102+ mei!O102+ jun!J102+ jul!K102+aug!L102+  J102)</f>
        <v>0</v>
      </c>
      <c r="L102" s="17">
        <f t="shared" si="17"/>
        <v>0</v>
      </c>
      <c r="M102" s="21">
        <f>SUM(feb!I102 + mrt!M102 + apr!M102+ mei!Q102+ jun!L102+ jul!M102+aug!N102+  L102)</f>
        <v>107</v>
      </c>
    </row>
    <row r="103" spans="1:13" x14ac:dyDescent="0.2">
      <c r="A103" s="13" t="s">
        <v>116</v>
      </c>
      <c r="B103" s="11"/>
      <c r="C103" s="11"/>
      <c r="D103" s="11"/>
      <c r="E103" s="11"/>
      <c r="F103" s="11"/>
      <c r="G103" s="11"/>
      <c r="H103" s="11"/>
      <c r="I103" s="11"/>
      <c r="J103" s="9">
        <f t="shared" si="12"/>
        <v>0</v>
      </c>
      <c r="K103" s="10">
        <f>SUM(feb!G103 + mrt!K103 + apr!K103+ mei!O103+ jun!J103+ jul!K103+aug!L103+  J103)</f>
        <v>0</v>
      </c>
      <c r="L103" s="17">
        <f t="shared" si="17"/>
        <v>0</v>
      </c>
      <c r="M103" s="21">
        <f>SUM(feb!I103 + mrt!M103 + apr!M103+ mei!Q103+ jun!L103+ jul!M103+aug!N103+  L103)</f>
        <v>0</v>
      </c>
    </row>
    <row r="104" spans="1:13" x14ac:dyDescent="0.2">
      <c r="A104" s="13" t="s">
        <v>99</v>
      </c>
      <c r="B104" s="11"/>
      <c r="C104" s="11"/>
      <c r="D104" s="11"/>
      <c r="E104" s="11"/>
      <c r="F104" s="11"/>
      <c r="G104" s="11"/>
      <c r="H104" s="11"/>
      <c r="I104" s="11"/>
      <c r="J104" s="9">
        <f t="shared" si="12"/>
        <v>0</v>
      </c>
      <c r="K104" s="10">
        <f>SUM(feb!G104 + mrt!K104 + apr!K104+ mei!O104+ jun!J104+ jul!K104+aug!L104+  J104)</f>
        <v>9</v>
      </c>
      <c r="L104" s="17">
        <f t="shared" si="17"/>
        <v>0</v>
      </c>
      <c r="M104" s="21">
        <f>SUM(feb!I104 + mrt!M104 + apr!M104+ mei!Q104+ jun!L104+ jul!M104+aug!N104+  L104)</f>
        <v>1003</v>
      </c>
    </row>
    <row r="105" spans="1:13" x14ac:dyDescent="0.2">
      <c r="A105" s="13" t="s">
        <v>89</v>
      </c>
      <c r="B105" s="11"/>
      <c r="C105" s="11"/>
      <c r="D105" s="11"/>
      <c r="E105" s="11"/>
      <c r="F105" s="11"/>
      <c r="G105" s="11"/>
      <c r="H105" s="11"/>
      <c r="I105" s="11"/>
      <c r="J105" s="9">
        <f t="shared" si="12"/>
        <v>0</v>
      </c>
      <c r="K105" s="10">
        <f>SUM(feb!G105 + mrt!K105 + apr!K105+ mei!O105+ jun!J105+ jul!K105+aug!L105+  J105)</f>
        <v>0</v>
      </c>
      <c r="L105" s="17">
        <f t="shared" si="17"/>
        <v>0</v>
      </c>
      <c r="M105" s="21">
        <f>SUM(feb!I105 + mrt!M105 + apr!M105+ mei!Q105+ jun!L105+ jul!M105+aug!N105+  L105)</f>
        <v>0</v>
      </c>
    </row>
    <row r="106" spans="1:13" x14ac:dyDescent="0.2">
      <c r="A106" s="13" t="s">
        <v>93</v>
      </c>
      <c r="B106" s="11"/>
      <c r="C106" s="11"/>
      <c r="D106" s="11"/>
      <c r="E106" s="11"/>
      <c r="F106" s="11"/>
      <c r="G106" s="11"/>
      <c r="H106" s="11"/>
      <c r="I106" s="11"/>
      <c r="J106" s="9">
        <f t="shared" si="12"/>
        <v>0</v>
      </c>
      <c r="K106" s="10">
        <f>SUM(feb!G106 + mrt!K106 + apr!K106+ mei!O106+ jun!J106+ jul!K106+aug!L106+  J106)</f>
        <v>4</v>
      </c>
      <c r="L106" s="17">
        <f t="shared" si="17"/>
        <v>0</v>
      </c>
      <c r="M106" s="21">
        <f>SUM(feb!I106 + mrt!M106 + apr!M106+ mei!Q106+ jun!L106+ jul!M106+aug!N106+  L106)</f>
        <v>464</v>
      </c>
    </row>
    <row r="107" spans="1:13" x14ac:dyDescent="0.2">
      <c r="A107" s="24" t="s">
        <v>158</v>
      </c>
      <c r="B107" s="11"/>
      <c r="C107" s="11"/>
      <c r="D107" s="11">
        <v>111</v>
      </c>
      <c r="E107" s="11"/>
      <c r="F107" s="11"/>
      <c r="G107" s="11"/>
      <c r="H107" s="11"/>
      <c r="I107" s="11"/>
      <c r="J107" s="9">
        <f t="shared" ref="J107" si="18">COUNT(C107,E107,G107,I107)</f>
        <v>0</v>
      </c>
      <c r="K107" s="10">
        <f>SUM(feb!G107 + mrt!K107 + apr!K107+ mei!O107+ jun!J107+ jul!K107+aug!L107+  J107)</f>
        <v>2</v>
      </c>
      <c r="L107" s="17">
        <f t="shared" ref="L107" si="19">SUM(B107:I107)</f>
        <v>111</v>
      </c>
      <c r="M107" s="21">
        <f>SUM(feb!I107 + mrt!M107 + apr!M107+ mei!Q107+ jun!L107+ jul!M107+aug!N107+  L107)</f>
        <v>264</v>
      </c>
    </row>
    <row r="108" spans="1:13" x14ac:dyDescent="0.2">
      <c r="A108" s="24" t="s">
        <v>117</v>
      </c>
      <c r="B108" s="11"/>
      <c r="C108" s="11"/>
      <c r="D108" s="11"/>
      <c r="E108" s="11">
        <v>72</v>
      </c>
      <c r="F108" s="11"/>
      <c r="G108" s="11">
        <v>64</v>
      </c>
      <c r="H108" s="11"/>
      <c r="I108" s="11"/>
      <c r="J108" s="9">
        <f t="shared" si="12"/>
        <v>2</v>
      </c>
      <c r="K108" s="10">
        <f>SUM(feb!G108 + mrt!K108 + apr!K108+ mei!O108+ jun!J108+ jul!K108+aug!L108+  J108)</f>
        <v>19</v>
      </c>
      <c r="L108" s="17">
        <f t="shared" si="17"/>
        <v>136</v>
      </c>
      <c r="M108" s="21">
        <f>SUM(feb!I108 + mrt!M108 + apr!M108+ mei!Q108+ jun!L108+ jul!M108+aug!N108+  L108)</f>
        <v>1451</v>
      </c>
    </row>
    <row r="109" spans="1:13" x14ac:dyDescent="0.2">
      <c r="A109" s="24" t="s">
        <v>122</v>
      </c>
      <c r="B109" s="65">
        <v>85</v>
      </c>
      <c r="C109" s="11">
        <v>69</v>
      </c>
      <c r="D109" s="11">
        <v>100</v>
      </c>
      <c r="E109" s="11"/>
      <c r="F109" s="11">
        <v>95</v>
      </c>
      <c r="G109" s="11">
        <v>64</v>
      </c>
      <c r="H109" s="11">
        <v>83</v>
      </c>
      <c r="I109" s="11">
        <v>61</v>
      </c>
      <c r="J109" s="9">
        <f t="shared" si="12"/>
        <v>3</v>
      </c>
      <c r="K109" s="10">
        <f>SUM(feb!G109 + mrt!K109 + apr!K109+ mei!O109+ jun!J109+ jul!K109+aug!L109+  J109)</f>
        <v>27</v>
      </c>
      <c r="L109" s="17">
        <f t="shared" si="17"/>
        <v>557</v>
      </c>
      <c r="M109" s="21">
        <f>SUM(feb!I109 + mrt!M109 + apr!M109+ mei!Q109+ jun!L109+ jul!M109+aug!N109+  L109)</f>
        <v>4143</v>
      </c>
    </row>
    <row r="110" spans="1:13" x14ac:dyDescent="0.2">
      <c r="A110" s="24" t="s">
        <v>118</v>
      </c>
      <c r="B110" s="65">
        <v>135</v>
      </c>
      <c r="C110" s="11"/>
      <c r="D110" s="11"/>
      <c r="E110" s="11"/>
      <c r="F110" s="11"/>
      <c r="G110" s="11"/>
      <c r="H110" s="11">
        <v>115</v>
      </c>
      <c r="I110" s="11"/>
      <c r="J110" s="9">
        <f t="shared" si="12"/>
        <v>0</v>
      </c>
      <c r="K110" s="10">
        <f>SUM(feb!G110 + mrt!K110 + apr!K110+ mei!O110+ jun!J110+ jul!K110+aug!L110+  J110)</f>
        <v>9</v>
      </c>
      <c r="L110" s="17">
        <f t="shared" si="17"/>
        <v>250</v>
      </c>
      <c r="M110" s="21">
        <f>SUM(feb!I110 + mrt!M110 + apr!M110+ mei!Q110+ jun!L110+ jul!M110+aug!N110+  L110)</f>
        <v>2381</v>
      </c>
    </row>
    <row r="111" spans="1:13" x14ac:dyDescent="0.2">
      <c r="A111" s="24" t="s">
        <v>90</v>
      </c>
      <c r="B111" s="11"/>
      <c r="C111" s="11"/>
      <c r="D111" s="11"/>
      <c r="E111" s="11"/>
      <c r="F111" s="11"/>
      <c r="G111" s="11">
        <v>64</v>
      </c>
      <c r="H111" s="11"/>
      <c r="I111" s="11">
        <v>52</v>
      </c>
      <c r="J111" s="9">
        <f t="shared" si="12"/>
        <v>2</v>
      </c>
      <c r="K111" s="10">
        <f>SUM(feb!G111 + mrt!K111 + apr!K111+ mei!O111+ jun!J111+ jul!K111+aug!L111+  J111)</f>
        <v>31</v>
      </c>
      <c r="L111" s="17">
        <f t="shared" si="17"/>
        <v>116</v>
      </c>
      <c r="M111" s="21">
        <f>SUM(feb!I111 + mrt!M111 + apr!M111+ mei!Q111+ jun!L111+ jul!M111+aug!N111+  L111)</f>
        <v>2809</v>
      </c>
    </row>
    <row r="112" spans="1:13" ht="13.5" thickBot="1" x14ac:dyDescent="0.25">
      <c r="A112" s="14" t="s">
        <v>27</v>
      </c>
      <c r="B112" s="28"/>
      <c r="C112" s="28"/>
      <c r="D112" s="28">
        <v>98</v>
      </c>
      <c r="E112" s="28"/>
      <c r="F112" s="67">
        <v>82</v>
      </c>
      <c r="G112" s="28"/>
      <c r="H112" s="28"/>
      <c r="I112" s="28"/>
      <c r="J112" s="52">
        <f t="shared" si="12"/>
        <v>0</v>
      </c>
      <c r="K112" s="25">
        <f>SUM(feb!G112 + mrt!K112 + apr!K112+ mei!O112+ jun!J112+ jul!K112+aug!L112+  J112)</f>
        <v>19</v>
      </c>
      <c r="L112" s="26">
        <f t="shared" si="17"/>
        <v>180</v>
      </c>
      <c r="M112" s="27">
        <f>SUM(feb!I112 + mrt!M112 + apr!M112+ mei!Q112+ jun!L112+ jul!M112+aug!N112+  L112)</f>
        <v>2326</v>
      </c>
    </row>
  </sheetData>
  <mergeCells count="4">
    <mergeCell ref="L2:L3"/>
    <mergeCell ref="M2:M3"/>
    <mergeCell ref="J2:J3"/>
    <mergeCell ref="K2:K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10</vt:i4>
      </vt:variant>
    </vt:vector>
  </HeadingPairs>
  <TitlesOfParts>
    <vt:vector size="23" baseType="lpstr">
      <vt:lpstr>boterpunten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Blad1</vt:lpstr>
      <vt:lpstr>Blad2</vt:lpstr>
      <vt:lpstr>Blad4</vt:lpstr>
      <vt:lpstr>apr!Afdruktitels</vt:lpstr>
      <vt:lpstr>aug!Afdruktitels</vt:lpstr>
      <vt:lpstr>boterpunten!Afdruktitels</vt:lpstr>
      <vt:lpstr>feb!Afdruktitels</vt:lpstr>
      <vt:lpstr>jul!Afdruktitels</vt:lpstr>
      <vt:lpstr>jun!Afdruktitels</vt:lpstr>
      <vt:lpstr>mei!Afdruktitels</vt:lpstr>
      <vt:lpstr>mrt!Afdruktitels</vt:lpstr>
      <vt:lpstr>okt!Afdruktitels</vt:lpstr>
      <vt:lpstr>sep!Afdruktitels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wauterda</dc:creator>
  <cp:lastModifiedBy>WAUTERS, David</cp:lastModifiedBy>
  <cp:lastPrinted>2015-10-20T08:35:36Z</cp:lastPrinted>
  <dcterms:created xsi:type="dcterms:W3CDTF">2006-02-10T07:21:09Z</dcterms:created>
  <dcterms:modified xsi:type="dcterms:W3CDTF">2016-02-26T08:36:44Z</dcterms:modified>
</cp:coreProperties>
</file>