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240" windowHeight="11010"/>
  </bookViews>
  <sheets>
    <sheet name="boterpunten" sheetId="57" r:id="rId1"/>
    <sheet name="feb" sheetId="4" r:id="rId2"/>
    <sheet name="mrt" sheetId="16" r:id="rId3"/>
    <sheet name="apr" sheetId="22" r:id="rId4"/>
    <sheet name="mei" sheetId="31" r:id="rId5"/>
    <sheet name="jun" sheetId="36" r:id="rId6"/>
    <sheet name="jul" sheetId="41" r:id="rId7"/>
    <sheet name="aug" sheetId="46" r:id="rId8"/>
    <sheet name="sep" sheetId="51" r:id="rId9"/>
    <sheet name="okt" sheetId="14" r:id="rId10"/>
    <sheet name="eindklassement km" sheetId="58" r:id="rId11"/>
    <sheet name="eindklassement punten" sheetId="59" r:id="rId12"/>
  </sheets>
  <definedNames>
    <definedName name="_xlnm.Print_Titles" localSheetId="3">apr!$1:$3</definedName>
    <definedName name="_xlnm.Print_Titles" localSheetId="7">aug!$1:$3</definedName>
    <definedName name="_xlnm.Print_Titles" localSheetId="0">boterpunten!$1:$2</definedName>
    <definedName name="_xlnm.Print_Titles" localSheetId="1">feb!$1:$3</definedName>
    <definedName name="_xlnm.Print_Titles" localSheetId="6">jul!$1:$3</definedName>
    <definedName name="_xlnm.Print_Titles" localSheetId="5">jun!$1:$3</definedName>
    <definedName name="_xlnm.Print_Titles" localSheetId="4">mei!$1:$3</definedName>
    <definedName name="_xlnm.Print_Titles" localSheetId="2">mrt!$1:$3</definedName>
    <definedName name="_xlnm.Print_Titles" localSheetId="9">okt!$1:$3</definedName>
    <definedName name="_xlnm.Print_Titles" localSheetId="8">sep!$1:$3</definedName>
  </definedNames>
  <calcPr calcId="145621"/>
</workbook>
</file>

<file path=xl/calcChain.xml><?xml version="1.0" encoding="utf-8"?>
<calcChain xmlns="http://schemas.openxmlformats.org/spreadsheetml/2006/main">
  <c r="X4" i="57" l="1"/>
  <c r="X5" i="57"/>
  <c r="X6" i="57"/>
  <c r="X7" i="57"/>
  <c r="X8" i="57"/>
  <c r="X9" i="57"/>
  <c r="X10" i="57"/>
  <c r="X11" i="57"/>
  <c r="X12" i="57"/>
  <c r="X13" i="57"/>
  <c r="X14" i="57"/>
  <c r="X15" i="57"/>
  <c r="X16" i="57"/>
  <c r="X17" i="57"/>
  <c r="X18" i="57"/>
  <c r="X19" i="57"/>
  <c r="X20" i="57"/>
  <c r="X21" i="57"/>
  <c r="X22" i="57"/>
  <c r="X23" i="57"/>
  <c r="X24" i="57"/>
  <c r="X25" i="57"/>
  <c r="X26" i="57"/>
  <c r="X27" i="57"/>
  <c r="X28" i="57"/>
  <c r="X29" i="57"/>
  <c r="X30" i="57"/>
  <c r="X31" i="57"/>
  <c r="X32" i="57"/>
  <c r="X33" i="57"/>
  <c r="X34" i="57"/>
  <c r="X35" i="57"/>
  <c r="X36" i="57"/>
  <c r="X37" i="57"/>
  <c r="X38" i="57"/>
  <c r="X39" i="57"/>
  <c r="X40" i="57"/>
  <c r="X41" i="57"/>
  <c r="X42" i="57"/>
  <c r="X43" i="57"/>
  <c r="X44" i="57"/>
  <c r="X45" i="57"/>
  <c r="X46" i="57"/>
  <c r="X47" i="57"/>
  <c r="X48" i="57"/>
  <c r="X49" i="57"/>
  <c r="X50" i="57"/>
  <c r="X51" i="57"/>
  <c r="X52" i="57"/>
  <c r="X53" i="57"/>
  <c r="X54" i="57"/>
  <c r="X55" i="57"/>
  <c r="X56" i="57"/>
  <c r="X57" i="57"/>
  <c r="X58" i="57"/>
  <c r="X59" i="57"/>
  <c r="X60" i="57"/>
  <c r="X61" i="57"/>
  <c r="X62" i="57"/>
  <c r="X63" i="57"/>
  <c r="X64" i="57"/>
  <c r="X65" i="57"/>
  <c r="X66" i="57"/>
  <c r="X67" i="57"/>
  <c r="X68" i="57"/>
  <c r="X69" i="57"/>
  <c r="X70" i="57"/>
  <c r="X71" i="57"/>
  <c r="X72" i="57"/>
  <c r="X73" i="57"/>
  <c r="X74" i="57"/>
  <c r="X75" i="57"/>
  <c r="X76" i="57"/>
  <c r="X77" i="57"/>
  <c r="X78" i="57"/>
  <c r="X79" i="57"/>
  <c r="X80" i="57"/>
  <c r="X81" i="57"/>
  <c r="X82" i="57"/>
  <c r="X83" i="57"/>
  <c r="X84" i="57"/>
  <c r="X85" i="57"/>
  <c r="X87" i="57"/>
  <c r="X89" i="57"/>
  <c r="X90" i="57"/>
  <c r="X91" i="57"/>
  <c r="X92" i="57"/>
  <c r="X93" i="57"/>
  <c r="X94" i="57"/>
  <c r="X95" i="57"/>
  <c r="X96" i="57"/>
  <c r="X97" i="57"/>
  <c r="X98" i="57"/>
  <c r="X99" i="57"/>
  <c r="X100" i="57"/>
  <c r="X101" i="57"/>
  <c r="X102" i="57"/>
  <c r="X103" i="57"/>
  <c r="X104" i="57"/>
  <c r="X105" i="57"/>
  <c r="X106" i="57"/>
  <c r="X107" i="57"/>
  <c r="X108" i="57"/>
  <c r="X109" i="57"/>
  <c r="X110" i="57"/>
  <c r="X111" i="57"/>
  <c r="X112" i="57"/>
  <c r="X3" i="57"/>
  <c r="S96" i="57"/>
  <c r="S78" i="57"/>
  <c r="S76" i="57"/>
  <c r="S42" i="57"/>
  <c r="S37" i="57"/>
  <c r="S23" i="57"/>
  <c r="K82" i="14" l="1"/>
  <c r="S16" i="57" l="1"/>
  <c r="S36" i="57"/>
  <c r="S4" i="57" l="1"/>
  <c r="S5" i="57"/>
  <c r="S6" i="57"/>
  <c r="S7" i="57"/>
  <c r="S8" i="57"/>
  <c r="S9" i="57"/>
  <c r="S10" i="57"/>
  <c r="S11" i="57"/>
  <c r="S12" i="57"/>
  <c r="S13" i="57"/>
  <c r="S14" i="57"/>
  <c r="S15" i="57"/>
  <c r="S17" i="57"/>
  <c r="S18" i="57"/>
  <c r="S19" i="57"/>
  <c r="S20" i="57"/>
  <c r="S21" i="57"/>
  <c r="S22" i="57"/>
  <c r="S24" i="57"/>
  <c r="S25" i="57"/>
  <c r="S26" i="57"/>
  <c r="S27" i="57"/>
  <c r="S28" i="57"/>
  <c r="S29" i="57"/>
  <c r="S30" i="57"/>
  <c r="S31" i="57"/>
  <c r="S32" i="57"/>
  <c r="S33" i="57"/>
  <c r="S34" i="57"/>
  <c r="S35" i="57"/>
  <c r="S38" i="57"/>
  <c r="S39" i="57"/>
  <c r="S40" i="57"/>
  <c r="S41" i="57"/>
  <c r="S43" i="57"/>
  <c r="S44" i="57"/>
  <c r="S45" i="57"/>
  <c r="S46" i="57"/>
  <c r="S47" i="57"/>
  <c r="S48" i="57"/>
  <c r="S49" i="57"/>
  <c r="S50" i="57"/>
  <c r="S51" i="57"/>
  <c r="S52" i="57"/>
  <c r="S53" i="57"/>
  <c r="S54" i="57"/>
  <c r="S55" i="57"/>
  <c r="S56" i="57"/>
  <c r="S57" i="57"/>
  <c r="S58" i="57"/>
  <c r="S59" i="57"/>
  <c r="S60" i="57"/>
  <c r="S61" i="57"/>
  <c r="S62" i="57"/>
  <c r="S63" i="57"/>
  <c r="S64" i="57"/>
  <c r="S65" i="57"/>
  <c r="S66" i="57"/>
  <c r="S67" i="57"/>
  <c r="S68" i="57"/>
  <c r="S69" i="57"/>
  <c r="S70" i="57"/>
  <c r="S71" i="57"/>
  <c r="S72" i="57"/>
  <c r="S73" i="57"/>
  <c r="S74" i="57"/>
  <c r="S75" i="57"/>
  <c r="S77" i="57"/>
  <c r="S79" i="57"/>
  <c r="S80" i="57"/>
  <c r="S81" i="57"/>
  <c r="S82" i="57"/>
  <c r="S83" i="57"/>
  <c r="S84" i="57"/>
  <c r="S85" i="57"/>
  <c r="S86" i="57"/>
  <c r="S87" i="57"/>
  <c r="S88" i="57"/>
  <c r="S89" i="57"/>
  <c r="S90" i="57"/>
  <c r="S91" i="57"/>
  <c r="S92" i="57"/>
  <c r="S93" i="57"/>
  <c r="S94" i="57"/>
  <c r="S95" i="57"/>
  <c r="S97" i="57"/>
  <c r="S98" i="57"/>
  <c r="S99" i="57"/>
  <c r="S100" i="57"/>
  <c r="S101" i="57"/>
  <c r="S102" i="57"/>
  <c r="S103" i="57"/>
  <c r="S104" i="57"/>
  <c r="S105" i="57"/>
  <c r="S106" i="57"/>
  <c r="S107" i="57"/>
  <c r="S108" i="57"/>
  <c r="S109" i="57"/>
  <c r="S110" i="57"/>
  <c r="S111" i="57"/>
  <c r="S112" i="57"/>
  <c r="S3" i="57"/>
  <c r="B21" i="57" l="1"/>
  <c r="C21" i="57"/>
  <c r="D21" i="57"/>
  <c r="G21" i="57"/>
  <c r="H21" i="57"/>
  <c r="I21" i="57"/>
  <c r="J21" i="57"/>
  <c r="F22" i="4"/>
  <c r="M22" i="16" s="1"/>
  <c r="H22" i="4"/>
  <c r="N22" i="22" s="1"/>
  <c r="I22" i="4"/>
  <c r="N22" i="16"/>
  <c r="O22" i="16"/>
  <c r="M22" i="22"/>
  <c r="E21" i="57"/>
  <c r="O22" i="31"/>
  <c r="P22" i="31"/>
  <c r="L20" i="36"/>
  <c r="M20" i="36" s="1"/>
  <c r="N20" i="36"/>
  <c r="O20" i="36"/>
  <c r="M21" i="36"/>
  <c r="N21" i="36"/>
  <c r="O21" i="36"/>
  <c r="F21" i="57"/>
  <c r="N22" i="36"/>
  <c r="N22" i="41" s="1"/>
  <c r="K21" i="41"/>
  <c r="M21" i="41"/>
  <c r="K22" i="41"/>
  <c r="M22" i="41"/>
  <c r="M21" i="46"/>
  <c r="O21" i="46"/>
  <c r="M22" i="46"/>
  <c r="O22" i="46"/>
  <c r="L21" i="51"/>
  <c r="L22" i="51"/>
  <c r="J22" i="14"/>
  <c r="R21" i="57" l="1"/>
  <c r="T21" i="57" s="1"/>
  <c r="M21" i="51"/>
  <c r="L21" i="41"/>
  <c r="P21" i="46"/>
  <c r="N21" i="41"/>
  <c r="P21" i="57"/>
  <c r="M22" i="51"/>
  <c r="L22" i="22"/>
  <c r="N22" i="31"/>
  <c r="L22" i="41"/>
  <c r="O22" i="36"/>
  <c r="G22" i="4"/>
  <c r="M22" i="36"/>
  <c r="P22" i="46"/>
  <c r="N21" i="46"/>
  <c r="N22" i="46"/>
  <c r="K21" i="51"/>
  <c r="K22" i="14"/>
  <c r="K22" i="51"/>
  <c r="I22" i="14"/>
  <c r="B68" i="57"/>
  <c r="C68" i="57"/>
  <c r="D68" i="57"/>
  <c r="B16" i="57" l="1"/>
  <c r="C16" i="57"/>
  <c r="D16" i="57"/>
  <c r="G16" i="57"/>
  <c r="H16" i="57"/>
  <c r="F17" i="4"/>
  <c r="G17" i="4" s="1"/>
  <c r="H17" i="4"/>
  <c r="I17" i="4" s="1"/>
  <c r="M17" i="16"/>
  <c r="N17" i="16"/>
  <c r="O17" i="16"/>
  <c r="L16" i="22"/>
  <c r="M16" i="22"/>
  <c r="N16" i="22"/>
  <c r="L17" i="22"/>
  <c r="M17" i="22"/>
  <c r="N17" i="22" s="1"/>
  <c r="N16" i="31"/>
  <c r="O16" i="31"/>
  <c r="P16" i="31" s="1"/>
  <c r="E16" i="57"/>
  <c r="O17" i="31"/>
  <c r="M16" i="36"/>
  <c r="N16" i="36"/>
  <c r="O16" i="36" s="1"/>
  <c r="F16" i="57"/>
  <c r="N17" i="36"/>
  <c r="K16" i="41"/>
  <c r="M16" i="41"/>
  <c r="M17" i="41"/>
  <c r="M16" i="46"/>
  <c r="N16" i="46" s="1"/>
  <c r="O16" i="46"/>
  <c r="O17" i="46"/>
  <c r="L16" i="51"/>
  <c r="I16" i="57"/>
  <c r="L17" i="51"/>
  <c r="H16" i="14"/>
  <c r="I16" i="14" s="1"/>
  <c r="J16" i="14"/>
  <c r="H17" i="14"/>
  <c r="J16" i="57" s="1"/>
  <c r="J17" i="14"/>
  <c r="R16" i="57" l="1"/>
  <c r="T16" i="57" s="1"/>
  <c r="L16" i="41"/>
  <c r="P16" i="57"/>
  <c r="O17" i="36"/>
  <c r="P17" i="31"/>
  <c r="I17" i="14"/>
  <c r="N17" i="46"/>
  <c r="L17" i="41"/>
  <c r="M17" i="36"/>
  <c r="N17" i="31"/>
  <c r="N17" i="41"/>
  <c r="N16" i="41"/>
  <c r="K17" i="14"/>
  <c r="K16" i="14"/>
  <c r="M17" i="51"/>
  <c r="K17" i="51"/>
  <c r="M16" i="51"/>
  <c r="K16" i="51"/>
  <c r="P17" i="46"/>
  <c r="P16" i="46"/>
  <c r="H69" i="14"/>
  <c r="J68" i="57" s="1"/>
  <c r="J69" i="14"/>
  <c r="J69" i="51"/>
  <c r="I68" i="57" s="1"/>
  <c r="L69" i="51"/>
  <c r="H68" i="57"/>
  <c r="O69" i="46"/>
  <c r="G68" i="57"/>
  <c r="M69" i="41"/>
  <c r="L69" i="36"/>
  <c r="F68" i="57" s="1"/>
  <c r="N69" i="36"/>
  <c r="O69" i="31"/>
  <c r="M69" i="22"/>
  <c r="M69" i="16"/>
  <c r="N69" i="16"/>
  <c r="F69" i="4"/>
  <c r="G69" i="4"/>
  <c r="H69" i="4"/>
  <c r="I69" i="4" s="1"/>
  <c r="C89" i="57"/>
  <c r="L91" i="16"/>
  <c r="L92" i="16"/>
  <c r="C91" i="57" s="1"/>
  <c r="L93" i="16"/>
  <c r="C94" i="57"/>
  <c r="H42" i="14"/>
  <c r="J42" i="14"/>
  <c r="H43" i="14"/>
  <c r="J42" i="57" s="1"/>
  <c r="J43" i="14"/>
  <c r="H44" i="14"/>
  <c r="J44" i="14"/>
  <c r="L42" i="51"/>
  <c r="J43" i="51"/>
  <c r="I42" i="57" s="1"/>
  <c r="L43" i="51"/>
  <c r="L44" i="51"/>
  <c r="M42" i="46"/>
  <c r="O42" i="46"/>
  <c r="M43" i="46"/>
  <c r="H42" i="57" s="1"/>
  <c r="O43" i="46"/>
  <c r="H43" i="57"/>
  <c r="O44" i="46"/>
  <c r="K42" i="41"/>
  <c r="M42" i="41"/>
  <c r="K43" i="41"/>
  <c r="M43" i="41"/>
  <c r="N43" i="41" s="1"/>
  <c r="M44" i="41"/>
  <c r="L42" i="36"/>
  <c r="N42" i="36"/>
  <c r="L43" i="36"/>
  <c r="F42" i="57" s="1"/>
  <c r="N43" i="36"/>
  <c r="O43" i="36" s="1"/>
  <c r="N44" i="36"/>
  <c r="M43" i="31"/>
  <c r="E42" i="57" s="1"/>
  <c r="O43" i="31"/>
  <c r="M44" i="31"/>
  <c r="O44" i="31"/>
  <c r="M43" i="22"/>
  <c r="K44" i="22"/>
  <c r="M44" i="22"/>
  <c r="N44" i="22" s="1"/>
  <c r="N42" i="16"/>
  <c r="N43" i="16"/>
  <c r="L44" i="16"/>
  <c r="M44" i="16"/>
  <c r="N44" i="16"/>
  <c r="F43" i="4"/>
  <c r="M43" i="16" s="1"/>
  <c r="F44" i="4"/>
  <c r="H43" i="4"/>
  <c r="G44" i="4"/>
  <c r="H44" i="4"/>
  <c r="I44" i="4"/>
  <c r="B43" i="57"/>
  <c r="J85" i="14"/>
  <c r="J86" i="14"/>
  <c r="J84" i="51"/>
  <c r="L84" i="51"/>
  <c r="I84" i="57"/>
  <c r="L85" i="51"/>
  <c r="I85" i="57"/>
  <c r="L86" i="51"/>
  <c r="M84" i="46"/>
  <c r="O84" i="46"/>
  <c r="O85" i="46"/>
  <c r="M86" i="46"/>
  <c r="O86" i="46"/>
  <c r="M85" i="41"/>
  <c r="M86" i="41"/>
  <c r="F84" i="57"/>
  <c r="N85" i="36"/>
  <c r="M86" i="36"/>
  <c r="N86" i="36"/>
  <c r="O85" i="31"/>
  <c r="E85" i="57"/>
  <c r="O86" i="31"/>
  <c r="M85" i="22"/>
  <c r="N85" i="22" s="1"/>
  <c r="K86" i="22"/>
  <c r="D85" i="57" s="1"/>
  <c r="M86" i="22"/>
  <c r="N85" i="16"/>
  <c r="C85" i="57"/>
  <c r="N86" i="16"/>
  <c r="F86" i="4"/>
  <c r="H86" i="4"/>
  <c r="F85" i="57"/>
  <c r="I39" i="57"/>
  <c r="F38" i="4"/>
  <c r="G38" i="4" s="1"/>
  <c r="H38" i="4"/>
  <c r="I38" i="4"/>
  <c r="F39" i="4"/>
  <c r="B38" i="57" s="1"/>
  <c r="H39" i="4"/>
  <c r="F40" i="4"/>
  <c r="B39" i="57"/>
  <c r="G40" i="4"/>
  <c r="H40" i="4"/>
  <c r="F41" i="4"/>
  <c r="B40" i="57"/>
  <c r="H41" i="4"/>
  <c r="N39" i="16"/>
  <c r="L40" i="16"/>
  <c r="N40" i="16"/>
  <c r="C40" i="57"/>
  <c r="N41" i="16"/>
  <c r="D38" i="57"/>
  <c r="M39" i="22"/>
  <c r="D39" i="57"/>
  <c r="M40" i="22"/>
  <c r="K41" i="22"/>
  <c r="D40" i="57" s="1"/>
  <c r="M41" i="22"/>
  <c r="M39" i="31"/>
  <c r="E38" i="57" s="1"/>
  <c r="O39" i="31"/>
  <c r="M40" i="31"/>
  <c r="O40" i="31"/>
  <c r="M41" i="31"/>
  <c r="E40" i="57" s="1"/>
  <c r="O41" i="31"/>
  <c r="F38" i="57"/>
  <c r="N39" i="36"/>
  <c r="L40" i="36"/>
  <c r="F39" i="57" s="1"/>
  <c r="N40" i="36"/>
  <c r="L41" i="36"/>
  <c r="F40" i="57" s="1"/>
  <c r="N41" i="36"/>
  <c r="G38" i="57"/>
  <c r="M39" i="41"/>
  <c r="K40" i="41"/>
  <c r="G39" i="57" s="1"/>
  <c r="M40" i="41"/>
  <c r="K41" i="41"/>
  <c r="G40" i="57" s="1"/>
  <c r="M41" i="41"/>
  <c r="M39" i="46"/>
  <c r="H38" i="57" s="1"/>
  <c r="O39" i="46"/>
  <c r="H39" i="57"/>
  <c r="O40" i="46"/>
  <c r="H40" i="57"/>
  <c r="O41" i="46"/>
  <c r="J39" i="51"/>
  <c r="I38" i="57" s="1"/>
  <c r="L39" i="51"/>
  <c r="L40" i="51"/>
  <c r="I40" i="57"/>
  <c r="L41" i="51"/>
  <c r="H39" i="14"/>
  <c r="J38" i="57" s="1"/>
  <c r="J39" i="14"/>
  <c r="H40" i="14"/>
  <c r="J39" i="57" s="1"/>
  <c r="J40" i="14"/>
  <c r="H41" i="14"/>
  <c r="J40" i="57" s="1"/>
  <c r="J41" i="14"/>
  <c r="H5" i="14"/>
  <c r="H6" i="14"/>
  <c r="J5" i="57" s="1"/>
  <c r="H7" i="14"/>
  <c r="J6" i="57"/>
  <c r="J7" i="57"/>
  <c r="H9" i="14"/>
  <c r="H10" i="14"/>
  <c r="J9" i="57"/>
  <c r="J10" i="57"/>
  <c r="H13" i="14"/>
  <c r="J12" i="57" s="1"/>
  <c r="H14" i="14"/>
  <c r="J13" i="57" s="1"/>
  <c r="H15" i="14"/>
  <c r="J14" i="57" s="1"/>
  <c r="H18" i="14"/>
  <c r="J17" i="57" s="1"/>
  <c r="H19" i="14"/>
  <c r="H20" i="14"/>
  <c r="H24" i="14"/>
  <c r="J23" i="57"/>
  <c r="H25" i="14"/>
  <c r="H26" i="14"/>
  <c r="J25" i="57" s="1"/>
  <c r="H27" i="14"/>
  <c r="J26" i="57" s="1"/>
  <c r="H28" i="14"/>
  <c r="J27" i="57" s="1"/>
  <c r="H29" i="14"/>
  <c r="H31" i="14"/>
  <c r="J30" i="57"/>
  <c r="H32" i="14"/>
  <c r="H33" i="14"/>
  <c r="H34" i="14"/>
  <c r="J33" i="57" s="1"/>
  <c r="H35" i="14"/>
  <c r="J34" i="57" s="1"/>
  <c r="H36" i="14"/>
  <c r="J35" i="57" s="1"/>
  <c r="H37" i="14"/>
  <c r="H38" i="14"/>
  <c r="H45" i="14"/>
  <c r="H46" i="14"/>
  <c r="J45" i="57" s="1"/>
  <c r="H47" i="14"/>
  <c r="J46" i="57"/>
  <c r="H48" i="14"/>
  <c r="H49" i="14"/>
  <c r="H50" i="14"/>
  <c r="H51" i="14"/>
  <c r="H52" i="14"/>
  <c r="J51" i="57" s="1"/>
  <c r="H53" i="14"/>
  <c r="J52" i="57" s="1"/>
  <c r="H54" i="14"/>
  <c r="H55" i="14"/>
  <c r="H56" i="14"/>
  <c r="H57" i="14"/>
  <c r="H58" i="14"/>
  <c r="H59" i="14"/>
  <c r="H60" i="14"/>
  <c r="H61" i="14"/>
  <c r="H62" i="14"/>
  <c r="J61" i="57"/>
  <c r="H63" i="14"/>
  <c r="H64" i="14"/>
  <c r="H65" i="14"/>
  <c r="J64" i="57" s="1"/>
  <c r="H66" i="14"/>
  <c r="H67" i="14"/>
  <c r="J67" i="57"/>
  <c r="H70" i="14"/>
  <c r="J69" i="57"/>
  <c r="H72" i="14"/>
  <c r="H73" i="14"/>
  <c r="J72" i="57"/>
  <c r="H74" i="14"/>
  <c r="J73" i="57" s="1"/>
  <c r="H75" i="14"/>
  <c r="H76" i="14"/>
  <c r="H77" i="14"/>
  <c r="J76" i="57" s="1"/>
  <c r="J77" i="57"/>
  <c r="H79" i="14"/>
  <c r="H80" i="14"/>
  <c r="J79" i="57" s="1"/>
  <c r="J80" i="57"/>
  <c r="H82" i="14"/>
  <c r="J81" i="57" s="1"/>
  <c r="H83" i="14"/>
  <c r="J82" i="57" s="1"/>
  <c r="H84" i="14"/>
  <c r="J84" i="57"/>
  <c r="J86" i="57"/>
  <c r="H89" i="14"/>
  <c r="J88" i="57" s="1"/>
  <c r="H90" i="14"/>
  <c r="J89" i="57" s="1"/>
  <c r="H91" i="14"/>
  <c r="J90" i="57" s="1"/>
  <c r="H92" i="14"/>
  <c r="H93" i="14"/>
  <c r="J93" i="57"/>
  <c r="J94" i="57"/>
  <c r="H96" i="14"/>
  <c r="J95" i="57" s="1"/>
  <c r="H97" i="14"/>
  <c r="J97" i="57"/>
  <c r="H99" i="14"/>
  <c r="J98" i="57" s="1"/>
  <c r="H100" i="14"/>
  <c r="H101" i="14"/>
  <c r="J100" i="57"/>
  <c r="H102" i="14"/>
  <c r="J101" i="57" s="1"/>
  <c r="H103" i="14"/>
  <c r="H104" i="14"/>
  <c r="H105" i="14"/>
  <c r="J104" i="57" s="1"/>
  <c r="H106" i="14"/>
  <c r="J105" i="57"/>
  <c r="H107" i="14"/>
  <c r="H108" i="14"/>
  <c r="J107" i="57" s="1"/>
  <c r="J108" i="57"/>
  <c r="J109" i="57"/>
  <c r="H111" i="14"/>
  <c r="J110" i="57" s="1"/>
  <c r="J111" i="57"/>
  <c r="H4" i="14"/>
  <c r="J3" i="57" s="1"/>
  <c r="J5" i="51"/>
  <c r="J6" i="51"/>
  <c r="I5" i="57"/>
  <c r="I6" i="57"/>
  <c r="J9" i="51"/>
  <c r="I9" i="57"/>
  <c r="I10" i="57"/>
  <c r="I12" i="57"/>
  <c r="I13" i="57"/>
  <c r="J15" i="51"/>
  <c r="J18" i="51"/>
  <c r="I17" i="57"/>
  <c r="J19" i="51"/>
  <c r="J20" i="51"/>
  <c r="I20" i="57"/>
  <c r="I22" i="57"/>
  <c r="J24" i="51"/>
  <c r="I23" i="57"/>
  <c r="J25" i="51"/>
  <c r="I24" i="57"/>
  <c r="I27" i="57"/>
  <c r="J29" i="51"/>
  <c r="J31" i="51"/>
  <c r="I30" i="57"/>
  <c r="J32" i="51"/>
  <c r="I31" i="57"/>
  <c r="J33" i="51"/>
  <c r="I33" i="57"/>
  <c r="I34" i="57"/>
  <c r="I35" i="57"/>
  <c r="J37" i="51"/>
  <c r="J38" i="51"/>
  <c r="J45" i="51"/>
  <c r="I45" i="57"/>
  <c r="J47" i="51"/>
  <c r="J48" i="51"/>
  <c r="J50" i="51"/>
  <c r="J51" i="51"/>
  <c r="I51" i="57"/>
  <c r="J53" i="51"/>
  <c r="I52" i="57" s="1"/>
  <c r="J54" i="51"/>
  <c r="I53" i="57" s="1"/>
  <c r="J55" i="51"/>
  <c r="I54" i="57" s="1"/>
  <c r="J56" i="51"/>
  <c r="J57" i="51"/>
  <c r="I56" i="57"/>
  <c r="J58" i="51"/>
  <c r="I57" i="57" s="1"/>
  <c r="I58" i="57"/>
  <c r="J61" i="51"/>
  <c r="I60" i="57" s="1"/>
  <c r="J62" i="51"/>
  <c r="I61" i="57"/>
  <c r="J63" i="51"/>
  <c r="J66" i="51"/>
  <c r="I65" i="57" s="1"/>
  <c r="J67" i="51"/>
  <c r="I66" i="57" s="1"/>
  <c r="I67" i="57"/>
  <c r="J70" i="51"/>
  <c r="I70" i="57"/>
  <c r="I71" i="57"/>
  <c r="J73" i="51"/>
  <c r="J74" i="51"/>
  <c r="I74" i="57"/>
  <c r="J76" i="51"/>
  <c r="I75" i="57" s="1"/>
  <c r="J77" i="51"/>
  <c r="J78" i="51"/>
  <c r="I77" i="57" s="1"/>
  <c r="J79" i="51"/>
  <c r="I78" i="57"/>
  <c r="J80" i="51"/>
  <c r="I79" i="57" s="1"/>
  <c r="I80" i="57"/>
  <c r="J82" i="51"/>
  <c r="I81" i="57" s="1"/>
  <c r="I86" i="57"/>
  <c r="I87" i="57"/>
  <c r="J90" i="51"/>
  <c r="I89" i="57"/>
  <c r="I90" i="57"/>
  <c r="J92" i="51"/>
  <c r="J93" i="51"/>
  <c r="I92" i="57" s="1"/>
  <c r="I93" i="57"/>
  <c r="I94" i="57"/>
  <c r="J96" i="51"/>
  <c r="I95" i="57" s="1"/>
  <c r="J97" i="51"/>
  <c r="I97" i="57"/>
  <c r="J99" i="51"/>
  <c r="I98" i="57" s="1"/>
  <c r="J100" i="51"/>
  <c r="I100" i="57"/>
  <c r="J102" i="51"/>
  <c r="I101" i="57"/>
  <c r="J103" i="51"/>
  <c r="J104" i="51"/>
  <c r="J105" i="51"/>
  <c r="I104" i="57"/>
  <c r="J106" i="51"/>
  <c r="I105" i="57"/>
  <c r="J107" i="51"/>
  <c r="I107" i="57"/>
  <c r="I108" i="57"/>
  <c r="J110" i="51"/>
  <c r="I109" i="57" s="1"/>
  <c r="J111" i="51"/>
  <c r="I110" i="57" s="1"/>
  <c r="I111" i="57"/>
  <c r="J4" i="51"/>
  <c r="M5" i="46"/>
  <c r="H4" i="57"/>
  <c r="M6" i="46"/>
  <c r="H5" i="57" s="1"/>
  <c r="M7" i="46"/>
  <c r="H6" i="57"/>
  <c r="M8" i="46"/>
  <c r="H7" i="57" s="1"/>
  <c r="M9" i="46"/>
  <c r="H8" i="57" s="1"/>
  <c r="H9" i="57"/>
  <c r="H10" i="57"/>
  <c r="H11" i="57"/>
  <c r="M13" i="46"/>
  <c r="H12" i="57" s="1"/>
  <c r="H13" i="57"/>
  <c r="M15" i="46"/>
  <c r="H15" i="57"/>
  <c r="M18" i="46"/>
  <c r="H17" i="57"/>
  <c r="M19" i="46"/>
  <c r="M20" i="46"/>
  <c r="H20" i="57"/>
  <c r="H22" i="57"/>
  <c r="M24" i="46"/>
  <c r="M25" i="46"/>
  <c r="H24" i="57"/>
  <c r="H25" i="57"/>
  <c r="M27" i="46"/>
  <c r="H26" i="57" s="1"/>
  <c r="H27" i="57"/>
  <c r="M29" i="46"/>
  <c r="H28" i="57" s="1"/>
  <c r="H29" i="57"/>
  <c r="M31" i="46"/>
  <c r="H30" i="57"/>
  <c r="M32" i="46"/>
  <c r="H31" i="57" s="1"/>
  <c r="M33" i="46"/>
  <c r="H32" i="57"/>
  <c r="H33" i="57"/>
  <c r="M35" i="46"/>
  <c r="H34" i="57" s="1"/>
  <c r="M36" i="46"/>
  <c r="H35" i="57" s="1"/>
  <c r="M37" i="46"/>
  <c r="M38" i="46"/>
  <c r="H37" i="57" s="1"/>
  <c r="H41" i="57"/>
  <c r="M45" i="46"/>
  <c r="H45" i="57"/>
  <c r="M47" i="46"/>
  <c r="H46" i="57" s="1"/>
  <c r="M48" i="46"/>
  <c r="H47" i="57" s="1"/>
  <c r="M50" i="46"/>
  <c r="H49" i="57"/>
  <c r="M51" i="46"/>
  <c r="H50" i="57" s="1"/>
  <c r="H51" i="57"/>
  <c r="H52" i="57"/>
  <c r="M54" i="46"/>
  <c r="H53" i="57" s="1"/>
  <c r="M55" i="46"/>
  <c r="H54" i="57"/>
  <c r="M56" i="46"/>
  <c r="H55" i="57" s="1"/>
  <c r="M57" i="46"/>
  <c r="H56" i="57" s="1"/>
  <c r="M58" i="46"/>
  <c r="H57" i="57" s="1"/>
  <c r="M60" i="46"/>
  <c r="H59" i="57" s="1"/>
  <c r="M61" i="46"/>
  <c r="H60" i="57" s="1"/>
  <c r="M62" i="46"/>
  <c r="H61" i="57" s="1"/>
  <c r="M63" i="46"/>
  <c r="H62" i="57"/>
  <c r="M64" i="46"/>
  <c r="H63" i="57" s="1"/>
  <c r="H64" i="57"/>
  <c r="M66" i="46"/>
  <c r="M67" i="46"/>
  <c r="H66" i="57"/>
  <c r="H67" i="57"/>
  <c r="M70" i="46"/>
  <c r="H69" i="57"/>
  <c r="H70" i="57"/>
  <c r="H71" i="57"/>
  <c r="M73" i="46"/>
  <c r="M74" i="46"/>
  <c r="H73" i="57" s="1"/>
  <c r="M75" i="46"/>
  <c r="H74" i="57" s="1"/>
  <c r="M76" i="46"/>
  <c r="H75" i="57" s="1"/>
  <c r="M77" i="46"/>
  <c r="M78" i="46"/>
  <c r="N78" i="46" s="1"/>
  <c r="H78" i="57"/>
  <c r="H79" i="57"/>
  <c r="H80" i="57"/>
  <c r="H81" i="57"/>
  <c r="H82" i="57"/>
  <c r="H84" i="57"/>
  <c r="M88" i="46"/>
  <c r="H87" i="57" s="1"/>
  <c r="H88" i="57"/>
  <c r="M92" i="46"/>
  <c r="M93" i="46"/>
  <c r="H92" i="57" s="1"/>
  <c r="H93" i="57"/>
  <c r="M95" i="46"/>
  <c r="H95" i="57"/>
  <c r="M97" i="46"/>
  <c r="H96" i="57"/>
  <c r="H97" i="57"/>
  <c r="M99" i="46"/>
  <c r="H98" i="57" s="1"/>
  <c r="M100" i="46"/>
  <c r="M101" i="46"/>
  <c r="M102" i="46"/>
  <c r="M103" i="46"/>
  <c r="H102" i="57"/>
  <c r="M104" i="46"/>
  <c r="H103" i="57" s="1"/>
  <c r="M105" i="46"/>
  <c r="H104" i="57"/>
  <c r="M106" i="46"/>
  <c r="M107" i="46"/>
  <c r="H106" i="57"/>
  <c r="M108" i="46"/>
  <c r="H107" i="57" s="1"/>
  <c r="H109" i="57"/>
  <c r="M111" i="46"/>
  <c r="H111" i="57"/>
  <c r="H112" i="57"/>
  <c r="K5" i="41"/>
  <c r="K6" i="41"/>
  <c r="G5" i="57" s="1"/>
  <c r="K7" i="41"/>
  <c r="G7" i="57"/>
  <c r="K9" i="41"/>
  <c r="G8" i="57" s="1"/>
  <c r="K10" i="41"/>
  <c r="G9" i="57" s="1"/>
  <c r="K12" i="41"/>
  <c r="G11" i="57" s="1"/>
  <c r="K13" i="41"/>
  <c r="G12" i="57" s="1"/>
  <c r="K15" i="41"/>
  <c r="G14" i="57" s="1"/>
  <c r="G15" i="57"/>
  <c r="K18" i="41"/>
  <c r="G17" i="57"/>
  <c r="K19" i="41"/>
  <c r="K20" i="41"/>
  <c r="G20" i="57"/>
  <c r="K24" i="41"/>
  <c r="K25" i="41"/>
  <c r="K26" i="51"/>
  <c r="G26" i="57"/>
  <c r="G27" i="57"/>
  <c r="K29" i="41"/>
  <c r="G28" i="57" s="1"/>
  <c r="K31" i="41"/>
  <c r="G30" i="57"/>
  <c r="K32" i="41"/>
  <c r="G31" i="57" s="1"/>
  <c r="K33" i="41"/>
  <c r="G32" i="57"/>
  <c r="G33" i="57"/>
  <c r="K35" i="41"/>
  <c r="G34" i="57" s="1"/>
  <c r="G35" i="57"/>
  <c r="K37" i="41"/>
  <c r="G36" i="57"/>
  <c r="K38" i="41"/>
  <c r="G37" i="57"/>
  <c r="G41" i="57"/>
  <c r="G42" i="57"/>
  <c r="K45" i="41"/>
  <c r="G45" i="57"/>
  <c r="K47" i="41"/>
  <c r="G46" i="57" s="1"/>
  <c r="K48" i="41"/>
  <c r="G47" i="57" s="1"/>
  <c r="G48" i="57"/>
  <c r="K50" i="41"/>
  <c r="G49" i="57" s="1"/>
  <c r="K51" i="41"/>
  <c r="G51" i="57"/>
  <c r="K53" i="41"/>
  <c r="G52" i="57" s="1"/>
  <c r="K54" i="41"/>
  <c r="G53" i="57"/>
  <c r="K55" i="41"/>
  <c r="G54" i="57"/>
  <c r="K56" i="41"/>
  <c r="G55" i="57"/>
  <c r="K57" i="41"/>
  <c r="G56" i="57"/>
  <c r="G57" i="57"/>
  <c r="G58" i="57"/>
  <c r="G59" i="57"/>
  <c r="K61" i="41"/>
  <c r="G60" i="57" s="1"/>
  <c r="K62" i="41"/>
  <c r="G61" i="57"/>
  <c r="K63" i="41"/>
  <c r="G62" i="57"/>
  <c r="K64" i="41"/>
  <c r="K65" i="41"/>
  <c r="G64" i="57" s="1"/>
  <c r="G65" i="57"/>
  <c r="K67" i="41"/>
  <c r="G66" i="57" s="1"/>
  <c r="G67" i="57"/>
  <c r="K70" i="41"/>
  <c r="G70" i="57"/>
  <c r="K72" i="41"/>
  <c r="G71" i="57"/>
  <c r="K73" i="41"/>
  <c r="G72" i="57" s="1"/>
  <c r="K74" i="51"/>
  <c r="K75" i="41"/>
  <c r="G74" i="57" s="1"/>
  <c r="K76" i="41"/>
  <c r="G75" i="57" s="1"/>
  <c r="G76" i="57"/>
  <c r="K78" i="41"/>
  <c r="K79" i="41"/>
  <c r="G78" i="57"/>
  <c r="K80" i="41"/>
  <c r="G79" i="57" s="1"/>
  <c r="G80" i="57"/>
  <c r="G81" i="57"/>
  <c r="K83" i="41"/>
  <c r="G82" i="57" s="1"/>
  <c r="K84" i="41"/>
  <c r="G84" i="57"/>
  <c r="K87" i="41"/>
  <c r="G86" i="57" s="1"/>
  <c r="K88" i="41"/>
  <c r="G87" i="57" s="1"/>
  <c r="K89" i="41"/>
  <c r="G88" i="57" s="1"/>
  <c r="G89" i="57"/>
  <c r="K91" i="41"/>
  <c r="G90" i="57" s="1"/>
  <c r="K92" i="41"/>
  <c r="G91" i="57" s="1"/>
  <c r="K93" i="41"/>
  <c r="G93" i="57"/>
  <c r="G94" i="57"/>
  <c r="K96" i="41"/>
  <c r="G95" i="57" s="1"/>
  <c r="K97" i="41"/>
  <c r="G97" i="57"/>
  <c r="K99" i="41"/>
  <c r="G98" i="57" s="1"/>
  <c r="K100" i="41"/>
  <c r="G99" i="57"/>
  <c r="G100" i="57"/>
  <c r="K102" i="41"/>
  <c r="G101" i="57"/>
  <c r="K103" i="41"/>
  <c r="G102" i="57" s="1"/>
  <c r="K104" i="41"/>
  <c r="G103" i="57"/>
  <c r="K105" i="41"/>
  <c r="G104" i="57" s="1"/>
  <c r="K106" i="41"/>
  <c r="G105" i="57"/>
  <c r="K107" i="41"/>
  <c r="G106" i="57" s="1"/>
  <c r="K108" i="41"/>
  <c r="G107" i="57" s="1"/>
  <c r="G108" i="57"/>
  <c r="K110" i="41"/>
  <c r="K111" i="41"/>
  <c r="G110" i="57"/>
  <c r="G111" i="57"/>
  <c r="G112" i="57"/>
  <c r="K4" i="41"/>
  <c r="G3" i="57" s="1"/>
  <c r="G24" i="57"/>
  <c r="L5" i="36"/>
  <c r="L6" i="36"/>
  <c r="F5" i="57" s="1"/>
  <c r="L7" i="36"/>
  <c r="F6" i="57" s="1"/>
  <c r="L9" i="36"/>
  <c r="F8" i="57" s="1"/>
  <c r="F9" i="57"/>
  <c r="F10" i="57"/>
  <c r="L13" i="36"/>
  <c r="N13" i="46" s="1"/>
  <c r="L14" i="36"/>
  <c r="L15" i="36"/>
  <c r="F14" i="57" s="1"/>
  <c r="F15" i="57"/>
  <c r="L18" i="36"/>
  <c r="F17" i="57" s="1"/>
  <c r="L19" i="36"/>
  <c r="F18" i="57"/>
  <c r="L24" i="36"/>
  <c r="F23" i="57"/>
  <c r="L25" i="36"/>
  <c r="F24" i="57" s="1"/>
  <c r="F25" i="57"/>
  <c r="F27" i="57"/>
  <c r="F28" i="57"/>
  <c r="F29" i="57"/>
  <c r="L31" i="36"/>
  <c r="F30" i="57"/>
  <c r="L32" i="36"/>
  <c r="L33" i="36"/>
  <c r="F32" i="57"/>
  <c r="F33" i="57"/>
  <c r="F34" i="57"/>
  <c r="F35" i="57"/>
  <c r="L37" i="36"/>
  <c r="F36" i="57" s="1"/>
  <c r="L38" i="36"/>
  <c r="F37" i="57" s="1"/>
  <c r="L45" i="36"/>
  <c r="F44" i="57" s="1"/>
  <c r="F45" i="57"/>
  <c r="L47" i="36"/>
  <c r="F46" i="57" s="1"/>
  <c r="L48" i="36"/>
  <c r="F47" i="57" s="1"/>
  <c r="F48" i="57"/>
  <c r="L50" i="36"/>
  <c r="F49" i="57" s="1"/>
  <c r="L51" i="36"/>
  <c r="F50" i="57" s="1"/>
  <c r="F51" i="57"/>
  <c r="L54" i="36"/>
  <c r="F53" i="57" s="1"/>
  <c r="F54" i="57"/>
  <c r="L56" i="36"/>
  <c r="F55" i="57" s="1"/>
  <c r="L57" i="36"/>
  <c r="F56" i="57" s="1"/>
  <c r="L58" i="36"/>
  <c r="F57" i="57" s="1"/>
  <c r="F58" i="57"/>
  <c r="F59" i="57"/>
  <c r="L61" i="36"/>
  <c r="F60" i="57" s="1"/>
  <c r="L62" i="36"/>
  <c r="F61" i="57"/>
  <c r="L63" i="36"/>
  <c r="F62" i="57" s="1"/>
  <c r="L64" i="36"/>
  <c r="F63" i="57" s="1"/>
  <c r="L65" i="36"/>
  <c r="L67" i="36"/>
  <c r="F67" i="57"/>
  <c r="F69" i="57"/>
  <c r="F70" i="57"/>
  <c r="L72" i="36"/>
  <c r="F71" i="57" s="1"/>
  <c r="L73" i="36"/>
  <c r="F73" i="57"/>
  <c r="L75" i="36"/>
  <c r="M75" i="36" s="1"/>
  <c r="L76" i="36"/>
  <c r="F75" i="57" s="1"/>
  <c r="F76" i="57"/>
  <c r="L79" i="36"/>
  <c r="F78" i="57" s="1"/>
  <c r="F79" i="57"/>
  <c r="F80" i="57"/>
  <c r="F82" i="57"/>
  <c r="L84" i="36"/>
  <c r="F86" i="57"/>
  <c r="N89" i="46"/>
  <c r="F89" i="57"/>
  <c r="F90" i="57"/>
  <c r="L92" i="36"/>
  <c r="L93" i="36"/>
  <c r="F92" i="57"/>
  <c r="F93" i="57"/>
  <c r="F94" i="57"/>
  <c r="L96" i="36"/>
  <c r="F95" i="57" s="1"/>
  <c r="L97" i="36"/>
  <c r="F96" i="57"/>
  <c r="F97" i="57"/>
  <c r="L99" i="36"/>
  <c r="F98" i="57" s="1"/>
  <c r="L100" i="36"/>
  <c r="F100" i="57"/>
  <c r="L102" i="36"/>
  <c r="F101" i="57" s="1"/>
  <c r="L103" i="36"/>
  <c r="L104" i="36"/>
  <c r="F103" i="57"/>
  <c r="F104" i="57"/>
  <c r="L106" i="36"/>
  <c r="F105" i="57"/>
  <c r="L107" i="36"/>
  <c r="F106" i="57" s="1"/>
  <c r="L108" i="36"/>
  <c r="F107" i="57" s="1"/>
  <c r="F109" i="57"/>
  <c r="L111" i="36"/>
  <c r="F111" i="57"/>
  <c r="F112" i="57"/>
  <c r="F3" i="57"/>
  <c r="M6" i="31"/>
  <c r="M7" i="31"/>
  <c r="E7" i="57"/>
  <c r="M9" i="31"/>
  <c r="M11" i="31"/>
  <c r="E10" i="57" s="1"/>
  <c r="E11" i="57"/>
  <c r="M13" i="31"/>
  <c r="E12" i="57" s="1"/>
  <c r="E13" i="57"/>
  <c r="M15" i="31"/>
  <c r="E15" i="57"/>
  <c r="M18" i="31"/>
  <c r="M19" i="31"/>
  <c r="E18" i="57" s="1"/>
  <c r="M20" i="31"/>
  <c r="E20" i="57"/>
  <c r="N23" i="31"/>
  <c r="M24" i="31"/>
  <c r="E25" i="57"/>
  <c r="M27" i="31"/>
  <c r="E26" i="57" s="1"/>
  <c r="E27" i="57"/>
  <c r="M29" i="31"/>
  <c r="E29" i="57"/>
  <c r="M31" i="31"/>
  <c r="M32" i="31"/>
  <c r="E31" i="57" s="1"/>
  <c r="M33" i="31"/>
  <c r="E32" i="57"/>
  <c r="E34" i="57"/>
  <c r="M37" i="31"/>
  <c r="M38" i="31"/>
  <c r="E37" i="57"/>
  <c r="M45" i="31"/>
  <c r="E45" i="57"/>
  <c r="M47" i="31"/>
  <c r="M48" i="31"/>
  <c r="E49" i="57"/>
  <c r="M51" i="31"/>
  <c r="M53" i="31"/>
  <c r="E52" i="57" s="1"/>
  <c r="M54" i="31"/>
  <c r="N55" i="46"/>
  <c r="M56" i="31"/>
  <c r="E56" i="57"/>
  <c r="E58" i="57"/>
  <c r="E59" i="57"/>
  <c r="M61" i="31"/>
  <c r="E60" i="57" s="1"/>
  <c r="M62" i="31"/>
  <c r="E61" i="57" s="1"/>
  <c r="M63" i="31"/>
  <c r="E63" i="57"/>
  <c r="M67" i="31"/>
  <c r="E67" i="57"/>
  <c r="E69" i="57"/>
  <c r="M72" i="31"/>
  <c r="M73" i="31"/>
  <c r="E73" i="57"/>
  <c r="M76" i="31"/>
  <c r="E76" i="57"/>
  <c r="M79" i="31"/>
  <c r="M80" i="31"/>
  <c r="M81" i="31"/>
  <c r="E80" i="57" s="1"/>
  <c r="M82" i="31"/>
  <c r="E81" i="57" s="1"/>
  <c r="M84" i="31"/>
  <c r="N84" i="31" s="1"/>
  <c r="E86" i="57"/>
  <c r="E87" i="57"/>
  <c r="E89" i="57"/>
  <c r="M91" i="31"/>
  <c r="E90" i="57" s="1"/>
  <c r="M92" i="31"/>
  <c r="E91" i="57" s="1"/>
  <c r="M93" i="31"/>
  <c r="M95" i="31"/>
  <c r="N95" i="31" s="1"/>
  <c r="E95" i="57"/>
  <c r="M97" i="31"/>
  <c r="E97" i="57"/>
  <c r="M99" i="31"/>
  <c r="E98" i="57" s="1"/>
  <c r="M100" i="31"/>
  <c r="N100" i="31" s="1"/>
  <c r="M101" i="31"/>
  <c r="M102" i="31"/>
  <c r="M103" i="31"/>
  <c r="E102" i="57" s="1"/>
  <c r="M104" i="31"/>
  <c r="N104" i="46" s="1"/>
  <c r="M106" i="31"/>
  <c r="E109" i="57"/>
  <c r="M111" i="31"/>
  <c r="K111" i="51" s="1"/>
  <c r="E111" i="57"/>
  <c r="E112" i="57"/>
  <c r="N4" i="31"/>
  <c r="K5" i="22"/>
  <c r="K6" i="22"/>
  <c r="D7" i="57"/>
  <c r="K9" i="22"/>
  <c r="K10" i="22"/>
  <c r="D9" i="57" s="1"/>
  <c r="K11" i="22"/>
  <c r="K12" i="22"/>
  <c r="K15" i="22"/>
  <c r="D14" i="57" s="1"/>
  <c r="K18" i="22"/>
  <c r="K19" i="22"/>
  <c r="D18" i="57"/>
  <c r="K20" i="22"/>
  <c r="D20" i="57"/>
  <c r="K24" i="22"/>
  <c r="K25" i="22"/>
  <c r="D25" i="57"/>
  <c r="K27" i="22"/>
  <c r="D27" i="57"/>
  <c r="K29" i="22"/>
  <c r="K31" i="22"/>
  <c r="K32" i="22"/>
  <c r="D31" i="57" s="1"/>
  <c r="K33" i="22"/>
  <c r="K35" i="22"/>
  <c r="L35" i="22" s="1"/>
  <c r="D35" i="57"/>
  <c r="K37" i="22"/>
  <c r="D36" i="57"/>
  <c r="K38" i="22"/>
  <c r="K42" i="22"/>
  <c r="D41" i="57"/>
  <c r="D42" i="57"/>
  <c r="K45" i="22"/>
  <c r="D45" i="57"/>
  <c r="K47" i="22"/>
  <c r="K48" i="22"/>
  <c r="D47" i="57" s="1"/>
  <c r="K50" i="22"/>
  <c r="N50" i="46" s="1"/>
  <c r="K51" i="22"/>
  <c r="D51" i="57"/>
  <c r="K54" i="22"/>
  <c r="K55" i="22"/>
  <c r="K56" i="22"/>
  <c r="K57" i="22"/>
  <c r="D58" i="57"/>
  <c r="K62" i="22"/>
  <c r="K63" i="22"/>
  <c r="D62" i="57"/>
  <c r="K64" i="22"/>
  <c r="K65" i="22"/>
  <c r="L66" i="22"/>
  <c r="K67" i="22"/>
  <c r="K68" i="22"/>
  <c r="K73" i="22"/>
  <c r="D72" i="57" s="1"/>
  <c r="K74" i="22"/>
  <c r="D74" i="57"/>
  <c r="K77" i="22"/>
  <c r="K78" i="22"/>
  <c r="K79" i="22"/>
  <c r="D78" i="57" s="1"/>
  <c r="K80" i="22"/>
  <c r="K81" i="22"/>
  <c r="D80" i="57" s="1"/>
  <c r="L82" i="22"/>
  <c r="K83" i="22"/>
  <c r="D82" i="57" s="1"/>
  <c r="K84" i="22"/>
  <c r="K87" i="22"/>
  <c r="K90" i="22"/>
  <c r="D89" i="57" s="1"/>
  <c r="K92" i="22"/>
  <c r="K93" i="22"/>
  <c r="K94" i="22"/>
  <c r="D93" i="57" s="1"/>
  <c r="K96" i="22"/>
  <c r="D95" i="57" s="1"/>
  <c r="K97" i="22"/>
  <c r="D96" i="57" s="1"/>
  <c r="D97" i="57"/>
  <c r="K99" i="22"/>
  <c r="D98" i="57" s="1"/>
  <c r="K100" i="22"/>
  <c r="K101" i="22"/>
  <c r="D100" i="57" s="1"/>
  <c r="K102" i="22"/>
  <c r="K103" i="22"/>
  <c r="K104" i="22"/>
  <c r="K105" i="22"/>
  <c r="K106" i="22"/>
  <c r="D106" i="57"/>
  <c r="K108" i="22"/>
  <c r="L109" i="41"/>
  <c r="D109" i="57"/>
  <c r="K111" i="22"/>
  <c r="L4" i="22"/>
  <c r="L5" i="16"/>
  <c r="M5" i="36" s="1"/>
  <c r="C6" i="57"/>
  <c r="L8" i="16"/>
  <c r="C7" i="57" s="1"/>
  <c r="L9" i="16"/>
  <c r="L11" i="16"/>
  <c r="C12" i="57"/>
  <c r="C13" i="57"/>
  <c r="L15" i="16"/>
  <c r="C14" i="57" s="1"/>
  <c r="M16" i="16"/>
  <c r="L18" i="16"/>
  <c r="L19" i="16"/>
  <c r="M19" i="16" s="1"/>
  <c r="L20" i="16"/>
  <c r="C20" i="57"/>
  <c r="L24" i="16"/>
  <c r="M27" i="16"/>
  <c r="C26" i="57"/>
  <c r="C27" i="57"/>
  <c r="L29" i="16"/>
  <c r="C29" i="57"/>
  <c r="L31" i="16"/>
  <c r="L32" i="16"/>
  <c r="L33" i="16"/>
  <c r="C32" i="57" s="1"/>
  <c r="L37" i="16"/>
  <c r="C36" i="57" s="1"/>
  <c r="L38" i="16"/>
  <c r="M38" i="16" s="1"/>
  <c r="L45" i="16"/>
  <c r="C44" i="57" s="1"/>
  <c r="C45" i="57"/>
  <c r="L47" i="16"/>
  <c r="L48" i="16"/>
  <c r="C49" i="57"/>
  <c r="L51" i="16"/>
  <c r="L53" i="16"/>
  <c r="L54" i="16"/>
  <c r="L55" i="16"/>
  <c r="L56" i="16"/>
  <c r="L57" i="16"/>
  <c r="C59" i="57"/>
  <c r="L61" i="16"/>
  <c r="L62" i="16"/>
  <c r="L63" i="16"/>
  <c r="L65" i="16"/>
  <c r="C65" i="57"/>
  <c r="L67" i="16"/>
  <c r="M68" i="16"/>
  <c r="C69" i="57"/>
  <c r="N71" i="31"/>
  <c r="L73" i="16"/>
  <c r="C73" i="57"/>
  <c r="L77" i="16"/>
  <c r="L78" i="16"/>
  <c r="L79" i="16"/>
  <c r="C78" i="57" s="1"/>
  <c r="L81" i="16"/>
  <c r="L82" i="16"/>
  <c r="C82" i="57"/>
  <c r="L84" i="16"/>
  <c r="M90" i="16"/>
  <c r="L96" i="16"/>
  <c r="L97" i="16"/>
  <c r="L99" i="16"/>
  <c r="L100" i="16"/>
  <c r="C99" i="57" s="1"/>
  <c r="L101" i="16"/>
  <c r="C100" i="57"/>
  <c r="L102" i="16"/>
  <c r="L103" i="16"/>
  <c r="C102" i="57"/>
  <c r="L104" i="16"/>
  <c r="L106" i="16"/>
  <c r="L107" i="16"/>
  <c r="C106" i="57" s="1"/>
  <c r="C109" i="57"/>
  <c r="L111" i="16"/>
  <c r="L113" i="16"/>
  <c r="C112" i="57" s="1"/>
  <c r="F5" i="4"/>
  <c r="F6" i="4"/>
  <c r="F7" i="4"/>
  <c r="M7" i="16" s="1"/>
  <c r="F8" i="4"/>
  <c r="B7" i="57"/>
  <c r="F9" i="4"/>
  <c r="N9" i="31" s="1"/>
  <c r="F10" i="4"/>
  <c r="F11" i="4"/>
  <c r="B11" i="57"/>
  <c r="F13" i="4"/>
  <c r="F14" i="4"/>
  <c r="G14" i="4"/>
  <c r="F15" i="4"/>
  <c r="F16" i="4"/>
  <c r="F18" i="4"/>
  <c r="B17" i="57"/>
  <c r="F21" i="4"/>
  <c r="B20" i="57"/>
  <c r="M23" i="16"/>
  <c r="F24" i="4"/>
  <c r="F25" i="4"/>
  <c r="G25" i="4"/>
  <c r="F26" i="4"/>
  <c r="F27" i="4"/>
  <c r="F28" i="4"/>
  <c r="B27" i="57"/>
  <c r="R27" i="57" s="1"/>
  <c r="F29" i="4"/>
  <c r="G29" i="4"/>
  <c r="F30" i="4"/>
  <c r="B29" i="57"/>
  <c r="F31" i="4"/>
  <c r="F32" i="4"/>
  <c r="M32" i="16"/>
  <c r="F33" i="4"/>
  <c r="F34" i="4"/>
  <c r="B33" i="57"/>
  <c r="F35" i="4"/>
  <c r="F36" i="4"/>
  <c r="B35" i="57" s="1"/>
  <c r="F37" i="4"/>
  <c r="F42" i="4"/>
  <c r="F45" i="4"/>
  <c r="K45" i="51"/>
  <c r="F46" i="4"/>
  <c r="F47" i="4"/>
  <c r="F48" i="4"/>
  <c r="F49" i="4"/>
  <c r="M49" i="16" s="1"/>
  <c r="F50" i="4"/>
  <c r="F51" i="4"/>
  <c r="F52" i="4"/>
  <c r="F53" i="4"/>
  <c r="F54" i="4"/>
  <c r="F55" i="4"/>
  <c r="F57" i="4"/>
  <c r="N57" i="31"/>
  <c r="F58" i="4"/>
  <c r="F59" i="4"/>
  <c r="F60" i="4"/>
  <c r="M60" i="16" s="1"/>
  <c r="F61" i="4"/>
  <c r="F62" i="4"/>
  <c r="F63" i="4"/>
  <c r="M63" i="16"/>
  <c r="F64" i="4"/>
  <c r="F65" i="4"/>
  <c r="F66" i="4"/>
  <c r="B65" i="57"/>
  <c r="F67" i="4"/>
  <c r="F68" i="4"/>
  <c r="F70" i="4"/>
  <c r="B70" i="57"/>
  <c r="F72" i="4"/>
  <c r="F73" i="4"/>
  <c r="F74" i="4"/>
  <c r="M74" i="16" s="1"/>
  <c r="F75" i="4"/>
  <c r="L75" i="22" s="1"/>
  <c r="F76" i="4"/>
  <c r="F77" i="4"/>
  <c r="F78" i="4"/>
  <c r="M78" i="36" s="1"/>
  <c r="F79" i="4"/>
  <c r="F80" i="4"/>
  <c r="L80" i="22" s="1"/>
  <c r="B79" i="57"/>
  <c r="F81" i="4"/>
  <c r="B81" i="57"/>
  <c r="F83" i="4"/>
  <c r="F84" i="4"/>
  <c r="F85" i="4"/>
  <c r="F87" i="4"/>
  <c r="F88" i="4"/>
  <c r="M88" i="16"/>
  <c r="F89" i="4"/>
  <c r="F90" i="4"/>
  <c r="F91" i="4"/>
  <c r="G91" i="4" s="1"/>
  <c r="F92" i="4"/>
  <c r="F93" i="4"/>
  <c r="F95" i="4"/>
  <c r="F96" i="4"/>
  <c r="L96" i="22" s="1"/>
  <c r="F97" i="4"/>
  <c r="F98" i="4"/>
  <c r="M98" i="16" s="1"/>
  <c r="F100" i="4"/>
  <c r="F101" i="4"/>
  <c r="F102" i="4"/>
  <c r="F103" i="4"/>
  <c r="F104" i="4"/>
  <c r="F105" i="4"/>
  <c r="F106" i="4"/>
  <c r="B105" i="57" s="1"/>
  <c r="F107" i="4"/>
  <c r="F111" i="4"/>
  <c r="F113" i="4"/>
  <c r="H28" i="4"/>
  <c r="H29" i="4"/>
  <c r="I29" i="4"/>
  <c r="H30" i="4"/>
  <c r="G31" i="4"/>
  <c r="H31" i="4"/>
  <c r="H32" i="4"/>
  <c r="H33" i="4"/>
  <c r="H34" i="4"/>
  <c r="I34" i="4" s="1"/>
  <c r="G35" i="4"/>
  <c r="H35" i="4"/>
  <c r="H36" i="4"/>
  <c r="I36" i="4" s="1"/>
  <c r="H37" i="4"/>
  <c r="I37" i="4"/>
  <c r="H42" i="4"/>
  <c r="J6" i="14"/>
  <c r="J7" i="14"/>
  <c r="J8" i="14"/>
  <c r="J9" i="14"/>
  <c r="J10" i="14"/>
  <c r="J11" i="14"/>
  <c r="J12" i="14"/>
  <c r="J13" i="14"/>
  <c r="J14" i="14"/>
  <c r="J15" i="14"/>
  <c r="J18" i="14"/>
  <c r="J19" i="14"/>
  <c r="J20" i="14"/>
  <c r="J21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70" i="14"/>
  <c r="J71" i="14"/>
  <c r="J72" i="14"/>
  <c r="J73" i="14"/>
  <c r="K73" i="14" s="1"/>
  <c r="J74" i="14"/>
  <c r="J75" i="14"/>
  <c r="J76" i="14"/>
  <c r="J77" i="14"/>
  <c r="J78" i="14"/>
  <c r="J79" i="14"/>
  <c r="J80" i="14"/>
  <c r="J81" i="14"/>
  <c r="J82" i="14"/>
  <c r="J83" i="14"/>
  <c r="J84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L6" i="51"/>
  <c r="L7" i="51"/>
  <c r="L8" i="51"/>
  <c r="L9" i="51"/>
  <c r="L10" i="51"/>
  <c r="L11" i="51"/>
  <c r="L12" i="51"/>
  <c r="L13" i="51"/>
  <c r="L14" i="51"/>
  <c r="L15" i="51"/>
  <c r="L18" i="51"/>
  <c r="L19" i="51"/>
  <c r="L20" i="51"/>
  <c r="L23" i="51"/>
  <c r="L24" i="51"/>
  <c r="L25" i="51"/>
  <c r="L26" i="51"/>
  <c r="L27" i="51"/>
  <c r="L28" i="51"/>
  <c r="L29" i="51"/>
  <c r="L30" i="51"/>
  <c r="L31" i="51"/>
  <c r="L32" i="51"/>
  <c r="L33" i="51"/>
  <c r="L34" i="51"/>
  <c r="L35" i="51"/>
  <c r="L36" i="51"/>
  <c r="L37" i="51"/>
  <c r="L38" i="51"/>
  <c r="L45" i="51"/>
  <c r="L46" i="51"/>
  <c r="L47" i="51"/>
  <c r="L48" i="51"/>
  <c r="L49" i="51"/>
  <c r="L50" i="51"/>
  <c r="L51" i="51"/>
  <c r="L52" i="51"/>
  <c r="L53" i="51"/>
  <c r="L54" i="51"/>
  <c r="L55" i="51"/>
  <c r="L56" i="51"/>
  <c r="L57" i="51"/>
  <c r="L58" i="51"/>
  <c r="L59" i="51"/>
  <c r="L60" i="51"/>
  <c r="L61" i="51"/>
  <c r="L62" i="51"/>
  <c r="L63" i="51"/>
  <c r="L64" i="51"/>
  <c r="L65" i="51"/>
  <c r="L66" i="51"/>
  <c r="L67" i="51"/>
  <c r="L68" i="51"/>
  <c r="L70" i="51"/>
  <c r="L71" i="51"/>
  <c r="L72" i="51"/>
  <c r="L73" i="51"/>
  <c r="L74" i="51"/>
  <c r="L75" i="51"/>
  <c r="L76" i="51"/>
  <c r="L77" i="51"/>
  <c r="L78" i="51"/>
  <c r="L79" i="51"/>
  <c r="L80" i="51"/>
  <c r="L81" i="51"/>
  <c r="L82" i="51"/>
  <c r="L83" i="51"/>
  <c r="L87" i="51"/>
  <c r="L88" i="51"/>
  <c r="L89" i="51"/>
  <c r="L90" i="51"/>
  <c r="L91" i="51"/>
  <c r="L92" i="51"/>
  <c r="L93" i="51"/>
  <c r="L94" i="51"/>
  <c r="L95" i="51"/>
  <c r="L96" i="51"/>
  <c r="L97" i="51"/>
  <c r="L98" i="51"/>
  <c r="L99" i="51"/>
  <c r="L100" i="51"/>
  <c r="L101" i="51"/>
  <c r="L102" i="51"/>
  <c r="L103" i="51"/>
  <c r="L104" i="51"/>
  <c r="L105" i="51"/>
  <c r="L106" i="51"/>
  <c r="L107" i="51"/>
  <c r="L108" i="51"/>
  <c r="L109" i="51"/>
  <c r="L110" i="51"/>
  <c r="L111" i="51"/>
  <c r="L112" i="51"/>
  <c r="L113" i="51"/>
  <c r="O6" i="46"/>
  <c r="O7" i="46"/>
  <c r="O8" i="46"/>
  <c r="O9" i="46"/>
  <c r="O10" i="46"/>
  <c r="O11" i="46"/>
  <c r="O12" i="46"/>
  <c r="O13" i="46"/>
  <c r="O14" i="46"/>
  <c r="O15" i="46"/>
  <c r="O18" i="46"/>
  <c r="O19" i="46"/>
  <c r="O20" i="46"/>
  <c r="O23" i="46"/>
  <c r="O24" i="46"/>
  <c r="O25" i="46"/>
  <c r="O26" i="46"/>
  <c r="O27" i="46"/>
  <c r="O28" i="46"/>
  <c r="O29" i="46"/>
  <c r="O30" i="46"/>
  <c r="O31" i="46"/>
  <c r="O32" i="46"/>
  <c r="O33" i="46"/>
  <c r="O34" i="46"/>
  <c r="O35" i="46"/>
  <c r="O36" i="46"/>
  <c r="O37" i="46"/>
  <c r="O38" i="46"/>
  <c r="O45" i="46"/>
  <c r="O46" i="46"/>
  <c r="P46" i="46" s="1"/>
  <c r="O47" i="46"/>
  <c r="O48" i="46"/>
  <c r="O49" i="46"/>
  <c r="O50" i="46"/>
  <c r="O51" i="46"/>
  <c r="O52" i="46"/>
  <c r="O53" i="46"/>
  <c r="O54" i="46"/>
  <c r="O55" i="46"/>
  <c r="O56" i="46"/>
  <c r="O57" i="46"/>
  <c r="O58" i="46"/>
  <c r="O59" i="46"/>
  <c r="O60" i="46"/>
  <c r="O61" i="46"/>
  <c r="O62" i="46"/>
  <c r="O63" i="46"/>
  <c r="O64" i="46"/>
  <c r="O65" i="46"/>
  <c r="O66" i="46"/>
  <c r="O67" i="46"/>
  <c r="O68" i="46"/>
  <c r="O70" i="46"/>
  <c r="O71" i="46"/>
  <c r="O72" i="46"/>
  <c r="O73" i="46"/>
  <c r="O74" i="46"/>
  <c r="O75" i="46"/>
  <c r="O76" i="46"/>
  <c r="O77" i="46"/>
  <c r="O78" i="46"/>
  <c r="O79" i="46"/>
  <c r="O80" i="46"/>
  <c r="O81" i="46"/>
  <c r="O82" i="46"/>
  <c r="O83" i="46"/>
  <c r="O87" i="46"/>
  <c r="O88" i="46"/>
  <c r="O89" i="46"/>
  <c r="O90" i="46"/>
  <c r="O91" i="46"/>
  <c r="O92" i="46"/>
  <c r="O93" i="46"/>
  <c r="O94" i="46"/>
  <c r="O95" i="46"/>
  <c r="O96" i="46"/>
  <c r="O97" i="46"/>
  <c r="O98" i="46"/>
  <c r="O99" i="46"/>
  <c r="O100" i="46"/>
  <c r="O101" i="46"/>
  <c r="O102" i="46"/>
  <c r="O103" i="46"/>
  <c r="O104" i="46"/>
  <c r="O105" i="46"/>
  <c r="O106" i="46"/>
  <c r="O107" i="46"/>
  <c r="O108" i="46"/>
  <c r="O109" i="46"/>
  <c r="O110" i="46"/>
  <c r="O111" i="46"/>
  <c r="O112" i="46"/>
  <c r="O113" i="46"/>
  <c r="M6" i="41"/>
  <c r="M7" i="41"/>
  <c r="M8" i="41"/>
  <c r="M9" i="41"/>
  <c r="M10" i="41"/>
  <c r="M11" i="41"/>
  <c r="M12" i="41"/>
  <c r="M13" i="41"/>
  <c r="M14" i="41"/>
  <c r="M15" i="41"/>
  <c r="M18" i="41"/>
  <c r="M19" i="41"/>
  <c r="M20" i="41"/>
  <c r="M23" i="41"/>
  <c r="M24" i="41"/>
  <c r="M25" i="41"/>
  <c r="M26" i="41"/>
  <c r="M27" i="41"/>
  <c r="M28" i="41"/>
  <c r="M29" i="41"/>
  <c r="M30" i="41"/>
  <c r="M31" i="41"/>
  <c r="M32" i="41"/>
  <c r="M33" i="41"/>
  <c r="M34" i="41"/>
  <c r="M35" i="41"/>
  <c r="M36" i="41"/>
  <c r="M37" i="41"/>
  <c r="M38" i="41"/>
  <c r="M45" i="41"/>
  <c r="M46" i="41"/>
  <c r="M47" i="41"/>
  <c r="M48" i="41"/>
  <c r="M49" i="41"/>
  <c r="M50" i="41"/>
  <c r="M51" i="41"/>
  <c r="M52" i="41"/>
  <c r="M53" i="41"/>
  <c r="M54" i="41"/>
  <c r="M55" i="41"/>
  <c r="M56" i="41"/>
  <c r="M57" i="41"/>
  <c r="M58" i="41"/>
  <c r="M59" i="41"/>
  <c r="M60" i="41"/>
  <c r="M61" i="41"/>
  <c r="M62" i="41"/>
  <c r="M63" i="41"/>
  <c r="M64" i="41"/>
  <c r="M65" i="41"/>
  <c r="M66" i="41"/>
  <c r="M67" i="41"/>
  <c r="M68" i="41"/>
  <c r="M70" i="41"/>
  <c r="M71" i="41"/>
  <c r="M72" i="41"/>
  <c r="M73" i="41"/>
  <c r="M74" i="41"/>
  <c r="P74" i="46" s="1"/>
  <c r="M75" i="41"/>
  <c r="M76" i="41"/>
  <c r="M77" i="41"/>
  <c r="M78" i="41"/>
  <c r="M79" i="41"/>
  <c r="M80" i="41"/>
  <c r="M81" i="41"/>
  <c r="M82" i="41"/>
  <c r="M83" i="41"/>
  <c r="M84" i="41"/>
  <c r="M87" i="41"/>
  <c r="M88" i="41"/>
  <c r="M89" i="41"/>
  <c r="M90" i="41"/>
  <c r="M91" i="41"/>
  <c r="M92" i="41"/>
  <c r="M93" i="41"/>
  <c r="M94" i="41"/>
  <c r="M95" i="41"/>
  <c r="M96" i="41"/>
  <c r="M97" i="41"/>
  <c r="M98" i="41"/>
  <c r="M99" i="41"/>
  <c r="M100" i="41"/>
  <c r="M101" i="41"/>
  <c r="M102" i="41"/>
  <c r="M103" i="41"/>
  <c r="M104" i="41"/>
  <c r="M105" i="41"/>
  <c r="M106" i="41"/>
  <c r="M107" i="41"/>
  <c r="M108" i="41"/>
  <c r="M109" i="41"/>
  <c r="M110" i="41"/>
  <c r="M111" i="41"/>
  <c r="M112" i="41"/>
  <c r="N8" i="36"/>
  <c r="N9" i="36"/>
  <c r="N10" i="36"/>
  <c r="N11" i="36"/>
  <c r="N12" i="36"/>
  <c r="N13" i="36"/>
  <c r="N14" i="36"/>
  <c r="P14" i="46" s="1"/>
  <c r="N15" i="36"/>
  <c r="O15" i="36" s="1"/>
  <c r="N18" i="36"/>
  <c r="N19" i="36"/>
  <c r="N23" i="36"/>
  <c r="N24" i="36"/>
  <c r="N25" i="36"/>
  <c r="N26" i="36"/>
  <c r="N27" i="36"/>
  <c r="N28" i="36"/>
  <c r="N29" i="36"/>
  <c r="N30" i="36"/>
  <c r="N31" i="36"/>
  <c r="N32" i="36"/>
  <c r="N33" i="36"/>
  <c r="N34" i="36"/>
  <c r="O34" i="36" s="1"/>
  <c r="N35" i="36"/>
  <c r="N36" i="36"/>
  <c r="N37" i="36"/>
  <c r="N38" i="36"/>
  <c r="N45" i="36"/>
  <c r="N46" i="36"/>
  <c r="N47" i="36"/>
  <c r="N48" i="36"/>
  <c r="N49" i="36"/>
  <c r="N50" i="36"/>
  <c r="N51" i="36"/>
  <c r="N52" i="36"/>
  <c r="N53" i="36"/>
  <c r="N54" i="36"/>
  <c r="N55" i="36"/>
  <c r="N56" i="36"/>
  <c r="N57" i="36"/>
  <c r="N58" i="36"/>
  <c r="N59" i="36"/>
  <c r="O59" i="36" s="1"/>
  <c r="N60" i="36"/>
  <c r="N61" i="36"/>
  <c r="N62" i="36"/>
  <c r="N63" i="36"/>
  <c r="N64" i="36"/>
  <c r="O64" i="36" s="1"/>
  <c r="N65" i="36"/>
  <c r="N66" i="36"/>
  <c r="N67" i="36"/>
  <c r="N68" i="36"/>
  <c r="N70" i="36"/>
  <c r="N71" i="36"/>
  <c r="N72" i="36"/>
  <c r="N73" i="36"/>
  <c r="N74" i="36"/>
  <c r="N75" i="36"/>
  <c r="N76" i="36"/>
  <c r="N77" i="36"/>
  <c r="N78" i="36"/>
  <c r="N79" i="36"/>
  <c r="N80" i="36"/>
  <c r="N81" i="36"/>
  <c r="N82" i="36"/>
  <c r="N83" i="36"/>
  <c r="N84" i="36"/>
  <c r="N87" i="36"/>
  <c r="N88" i="36"/>
  <c r="N89" i="36"/>
  <c r="N90" i="36"/>
  <c r="N91" i="36"/>
  <c r="N92" i="36"/>
  <c r="N92" i="41" s="1"/>
  <c r="N93" i="36"/>
  <c r="N94" i="36"/>
  <c r="N95" i="36"/>
  <c r="N96" i="36"/>
  <c r="N97" i="36"/>
  <c r="N98" i="36"/>
  <c r="N99" i="36"/>
  <c r="O99" i="36" s="1"/>
  <c r="N100" i="36"/>
  <c r="N101" i="36"/>
  <c r="N102" i="36"/>
  <c r="N103" i="36"/>
  <c r="N104" i="36"/>
  <c r="N105" i="36"/>
  <c r="M105" i="51" s="1"/>
  <c r="N106" i="36"/>
  <c r="N107" i="36"/>
  <c r="N108" i="36"/>
  <c r="N109" i="36"/>
  <c r="N110" i="36"/>
  <c r="N111" i="36"/>
  <c r="N112" i="36"/>
  <c r="O6" i="31"/>
  <c r="O7" i="31"/>
  <c r="O8" i="31"/>
  <c r="O9" i="31"/>
  <c r="O10" i="31"/>
  <c r="O11" i="31"/>
  <c r="O12" i="31"/>
  <c r="O13" i="31"/>
  <c r="O14" i="31"/>
  <c r="O15" i="31"/>
  <c r="P15" i="31" s="1"/>
  <c r="O18" i="31"/>
  <c r="O19" i="31"/>
  <c r="N19" i="41" s="1"/>
  <c r="O20" i="31"/>
  <c r="O21" i="31"/>
  <c r="P21" i="31" s="1"/>
  <c r="O23" i="31"/>
  <c r="O24" i="31"/>
  <c r="O25" i="31"/>
  <c r="O26" i="31"/>
  <c r="O27" i="31"/>
  <c r="O28" i="31"/>
  <c r="P28" i="31" s="1"/>
  <c r="O29" i="31"/>
  <c r="O30" i="31"/>
  <c r="O31" i="31"/>
  <c r="N31" i="41" s="1"/>
  <c r="O32" i="31"/>
  <c r="O33" i="31"/>
  <c r="O34" i="31"/>
  <c r="O35" i="31"/>
  <c r="P35" i="31" s="1"/>
  <c r="O36" i="31"/>
  <c r="O37" i="31"/>
  <c r="O38" i="31"/>
  <c r="O42" i="31"/>
  <c r="O45" i="31"/>
  <c r="O46" i="31"/>
  <c r="O47" i="31"/>
  <c r="O48" i="31"/>
  <c r="O49" i="31"/>
  <c r="P49" i="31" s="1"/>
  <c r="O50" i="31"/>
  <c r="O51" i="31"/>
  <c r="O52" i="31"/>
  <c r="O53" i="31"/>
  <c r="P53" i="31" s="1"/>
  <c r="O54" i="31"/>
  <c r="O55" i="31"/>
  <c r="O56" i="31"/>
  <c r="O57" i="31"/>
  <c r="M57" i="51" s="1"/>
  <c r="O58" i="31"/>
  <c r="O59" i="31"/>
  <c r="O60" i="31"/>
  <c r="O61" i="31"/>
  <c r="O62" i="31"/>
  <c r="O63" i="31"/>
  <c r="O64" i="31"/>
  <c r="O65" i="31"/>
  <c r="O66" i="31"/>
  <c r="O67" i="31"/>
  <c r="O68" i="31"/>
  <c r="P68" i="31" s="1"/>
  <c r="O70" i="31"/>
  <c r="N70" i="41" s="1"/>
  <c r="O71" i="31"/>
  <c r="O72" i="31"/>
  <c r="O73" i="31"/>
  <c r="O74" i="31"/>
  <c r="O75" i="31"/>
  <c r="P75" i="46" s="1"/>
  <c r="O76" i="31"/>
  <c r="O77" i="31"/>
  <c r="O77" i="36" s="1"/>
  <c r="O78" i="31"/>
  <c r="O78" i="36" s="1"/>
  <c r="O79" i="31"/>
  <c r="O80" i="31"/>
  <c r="P80" i="31" s="1"/>
  <c r="O81" i="31"/>
  <c r="O82" i="31"/>
  <c r="P82" i="31" s="1"/>
  <c r="O83" i="31"/>
  <c r="P83" i="31" s="1"/>
  <c r="O84" i="31"/>
  <c r="M84" i="51" s="1"/>
  <c r="O87" i="31"/>
  <c r="O88" i="31"/>
  <c r="O89" i="31"/>
  <c r="O90" i="31"/>
  <c r="O91" i="31"/>
  <c r="O92" i="31"/>
  <c r="O93" i="31"/>
  <c r="M93" i="51" s="1"/>
  <c r="O94" i="31"/>
  <c r="O95" i="31"/>
  <c r="O95" i="36" s="1"/>
  <c r="O96" i="31"/>
  <c r="O97" i="31"/>
  <c r="O98" i="31"/>
  <c r="O99" i="31"/>
  <c r="P99" i="31" s="1"/>
  <c r="O100" i="31"/>
  <c r="O101" i="31"/>
  <c r="O102" i="31"/>
  <c r="O103" i="31"/>
  <c r="O104" i="31"/>
  <c r="O105" i="31"/>
  <c r="N105" i="41" s="1"/>
  <c r="O106" i="31"/>
  <c r="O107" i="31"/>
  <c r="O108" i="31"/>
  <c r="O108" i="36" s="1"/>
  <c r="O109" i="31"/>
  <c r="O110" i="31"/>
  <c r="O111" i="31"/>
  <c r="O111" i="36" s="1"/>
  <c r="O112" i="31"/>
  <c r="O112" i="36" s="1"/>
  <c r="M5" i="22"/>
  <c r="M6" i="22"/>
  <c r="M7" i="22"/>
  <c r="M8" i="22"/>
  <c r="M9" i="22"/>
  <c r="M10" i="22"/>
  <c r="M11" i="22"/>
  <c r="M12" i="22"/>
  <c r="M13" i="22"/>
  <c r="M14" i="22"/>
  <c r="M15" i="22"/>
  <c r="M18" i="22"/>
  <c r="M19" i="22"/>
  <c r="M20" i="22"/>
  <c r="M21" i="22"/>
  <c r="M23" i="22"/>
  <c r="M24" i="22"/>
  <c r="M25" i="22"/>
  <c r="M26" i="22"/>
  <c r="M27" i="22"/>
  <c r="M28" i="22"/>
  <c r="N28" i="22" s="1"/>
  <c r="M29" i="22"/>
  <c r="M30" i="22"/>
  <c r="M31" i="22"/>
  <c r="M32" i="22"/>
  <c r="M33" i="22"/>
  <c r="M34" i="22"/>
  <c r="M35" i="22"/>
  <c r="M36" i="22"/>
  <c r="M37" i="22"/>
  <c r="M38" i="22"/>
  <c r="M42" i="22"/>
  <c r="M45" i="22"/>
  <c r="M46" i="22"/>
  <c r="M47" i="22"/>
  <c r="M48" i="22"/>
  <c r="M49" i="22"/>
  <c r="M50" i="22"/>
  <c r="M50" i="51" s="1"/>
  <c r="M51" i="22"/>
  <c r="M52" i="22"/>
  <c r="M53" i="22"/>
  <c r="N53" i="22" s="1"/>
  <c r="M54" i="22"/>
  <c r="M55" i="22"/>
  <c r="P55" i="31" s="1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0" i="22"/>
  <c r="M101" i="22"/>
  <c r="M102" i="22"/>
  <c r="M103" i="22"/>
  <c r="M104" i="22"/>
  <c r="M105" i="22"/>
  <c r="M106" i="22"/>
  <c r="M107" i="22"/>
  <c r="M108" i="22"/>
  <c r="M109" i="22"/>
  <c r="M110" i="22"/>
  <c r="N103" i="16"/>
  <c r="N104" i="16"/>
  <c r="N105" i="16"/>
  <c r="N106" i="16"/>
  <c r="N107" i="16"/>
  <c r="N108" i="16"/>
  <c r="N8" i="16"/>
  <c r="N9" i="16"/>
  <c r="N10" i="16"/>
  <c r="N11" i="16"/>
  <c r="N12" i="16"/>
  <c r="N13" i="16"/>
  <c r="N14" i="16"/>
  <c r="N15" i="16"/>
  <c r="N16" i="16"/>
  <c r="M18" i="16"/>
  <c r="N18" i="16"/>
  <c r="N19" i="16"/>
  <c r="N20" i="16"/>
  <c r="N21" i="16"/>
  <c r="N23" i="16"/>
  <c r="N24" i="16"/>
  <c r="N25" i="16"/>
  <c r="N26" i="16"/>
  <c r="N27" i="16"/>
  <c r="N28" i="16"/>
  <c r="M29" i="16"/>
  <c r="N29" i="16"/>
  <c r="N30" i="16"/>
  <c r="M31" i="16"/>
  <c r="N31" i="16"/>
  <c r="N31" i="22"/>
  <c r="N32" i="16"/>
  <c r="O32" i="36"/>
  <c r="N33" i="16"/>
  <c r="N33" i="22"/>
  <c r="N34" i="16"/>
  <c r="N35" i="16"/>
  <c r="N36" i="16"/>
  <c r="O36" i="16" s="1"/>
  <c r="N37" i="16"/>
  <c r="O37" i="16" s="1"/>
  <c r="N37" i="22"/>
  <c r="N38" i="16"/>
  <c r="P38" i="46" s="1"/>
  <c r="N45" i="16"/>
  <c r="N46" i="16"/>
  <c r="N47" i="16"/>
  <c r="N48" i="16"/>
  <c r="N49" i="16"/>
  <c r="N50" i="16"/>
  <c r="N51" i="16"/>
  <c r="N52" i="16"/>
  <c r="N53" i="16"/>
  <c r="N54" i="16"/>
  <c r="N55" i="16"/>
  <c r="H105" i="4"/>
  <c r="G106" i="4"/>
  <c r="H106" i="4"/>
  <c r="I106" i="4" s="1"/>
  <c r="H107" i="4"/>
  <c r="G108" i="4"/>
  <c r="H108" i="4"/>
  <c r="D29" i="57"/>
  <c r="G29" i="57"/>
  <c r="J29" i="57"/>
  <c r="I29" i="57"/>
  <c r="G109" i="57"/>
  <c r="N110" i="16"/>
  <c r="O110" i="16" s="1"/>
  <c r="H110" i="4"/>
  <c r="F31" i="57"/>
  <c r="D32" i="57"/>
  <c r="I32" i="57"/>
  <c r="J32" i="57"/>
  <c r="N62" i="16"/>
  <c r="H62" i="4"/>
  <c r="D61" i="57"/>
  <c r="J37" i="57"/>
  <c r="C41" i="57"/>
  <c r="C42" i="57"/>
  <c r="C22" i="57"/>
  <c r="J22" i="57"/>
  <c r="G22" i="57"/>
  <c r="H23" i="4"/>
  <c r="F41" i="57"/>
  <c r="I41" i="57"/>
  <c r="J24" i="57"/>
  <c r="H25" i="4"/>
  <c r="H26" i="4"/>
  <c r="N26" i="22" s="1"/>
  <c r="G18" i="4"/>
  <c r="B26" i="57"/>
  <c r="B34" i="57"/>
  <c r="B44" i="57"/>
  <c r="B71" i="57"/>
  <c r="B75" i="57"/>
  <c r="B87" i="57"/>
  <c r="B98" i="57"/>
  <c r="H14" i="57"/>
  <c r="H18" i="57"/>
  <c r="H19" i="57"/>
  <c r="H23" i="57"/>
  <c r="H36" i="57"/>
  <c r="H48" i="57"/>
  <c r="H65" i="57"/>
  <c r="H72" i="57"/>
  <c r="H76" i="57"/>
  <c r="H86" i="57"/>
  <c r="H90" i="57"/>
  <c r="H91" i="57"/>
  <c r="H94" i="57"/>
  <c r="H99" i="57"/>
  <c r="H101" i="57"/>
  <c r="H105" i="57"/>
  <c r="H3" i="57"/>
  <c r="G4" i="57"/>
  <c r="G6" i="57"/>
  <c r="G10" i="57"/>
  <c r="G18" i="57"/>
  <c r="G19" i="57"/>
  <c r="G23" i="57"/>
  <c r="G50" i="57"/>
  <c r="G63" i="57"/>
  <c r="G69" i="57"/>
  <c r="G73" i="57"/>
  <c r="G77" i="57"/>
  <c r="G83" i="57"/>
  <c r="G92" i="57"/>
  <c r="G96" i="57"/>
  <c r="F4" i="57"/>
  <c r="F13" i="57"/>
  <c r="F19" i="57"/>
  <c r="F26" i="57"/>
  <c r="F64" i="57"/>
  <c r="F77" i="57"/>
  <c r="F99" i="57"/>
  <c r="F102" i="57"/>
  <c r="F108" i="57"/>
  <c r="E8" i="57"/>
  <c r="E19" i="57"/>
  <c r="E30" i="57"/>
  <c r="E36" i="57"/>
  <c r="E53" i="57"/>
  <c r="E54" i="57"/>
  <c r="E71" i="57"/>
  <c r="E72" i="57"/>
  <c r="E96" i="57"/>
  <c r="E100" i="57"/>
  <c r="E101" i="57"/>
  <c r="E105" i="57"/>
  <c r="D4" i="57"/>
  <c r="D5" i="57"/>
  <c r="D10" i="57"/>
  <c r="D15" i="57"/>
  <c r="D28" i="57"/>
  <c r="D46" i="57"/>
  <c r="D56" i="57"/>
  <c r="D67" i="57"/>
  <c r="D69" i="57"/>
  <c r="D73" i="57"/>
  <c r="D77" i="57"/>
  <c r="D90" i="57"/>
  <c r="D102" i="57"/>
  <c r="D103" i="57"/>
  <c r="D111" i="57"/>
  <c r="C4" i="57"/>
  <c r="C30" i="57"/>
  <c r="C46" i="57"/>
  <c r="C48" i="57"/>
  <c r="C52" i="57"/>
  <c r="C55" i="57"/>
  <c r="C63" i="57"/>
  <c r="C66" i="57"/>
  <c r="C67" i="57"/>
  <c r="C76" i="57"/>
  <c r="C96" i="57"/>
  <c r="C103" i="57"/>
  <c r="C104" i="57"/>
  <c r="J4" i="57"/>
  <c r="J5" i="14"/>
  <c r="J8" i="57"/>
  <c r="J11" i="57"/>
  <c r="J15" i="57"/>
  <c r="J18" i="57"/>
  <c r="J19" i="57"/>
  <c r="J20" i="57"/>
  <c r="J28" i="57"/>
  <c r="J31" i="57"/>
  <c r="J36" i="57"/>
  <c r="J44" i="57"/>
  <c r="J47" i="57"/>
  <c r="J48" i="57"/>
  <c r="J49" i="57"/>
  <c r="J50" i="57"/>
  <c r="J53" i="57"/>
  <c r="J54" i="57"/>
  <c r="J55" i="57"/>
  <c r="J56" i="57"/>
  <c r="J57" i="57"/>
  <c r="J58" i="57"/>
  <c r="J59" i="57"/>
  <c r="J60" i="57"/>
  <c r="J62" i="57"/>
  <c r="J63" i="57"/>
  <c r="J65" i="57"/>
  <c r="J66" i="57"/>
  <c r="J70" i="57"/>
  <c r="J71" i="57"/>
  <c r="J74" i="57"/>
  <c r="J75" i="57"/>
  <c r="J78" i="57"/>
  <c r="J83" i="57"/>
  <c r="J87" i="57"/>
  <c r="J91" i="57"/>
  <c r="J92" i="57"/>
  <c r="J96" i="57"/>
  <c r="J99" i="57"/>
  <c r="J102" i="57"/>
  <c r="J103" i="57"/>
  <c r="J106" i="57"/>
  <c r="I4" i="57"/>
  <c r="L5" i="51"/>
  <c r="I7" i="57"/>
  <c r="I8" i="57"/>
  <c r="I15" i="57"/>
  <c r="I18" i="57"/>
  <c r="I19" i="57"/>
  <c r="I25" i="57"/>
  <c r="I26" i="57"/>
  <c r="I28" i="57"/>
  <c r="I36" i="57"/>
  <c r="I44" i="57"/>
  <c r="I46" i="57"/>
  <c r="I47" i="57"/>
  <c r="I48" i="57"/>
  <c r="I49" i="57"/>
  <c r="I50" i="57"/>
  <c r="I55" i="57"/>
  <c r="I59" i="57"/>
  <c r="I62" i="57"/>
  <c r="I64" i="57"/>
  <c r="I69" i="57"/>
  <c r="I72" i="57"/>
  <c r="I73" i="57"/>
  <c r="I76" i="57"/>
  <c r="I82" i="57"/>
  <c r="I83" i="57"/>
  <c r="I88" i="57"/>
  <c r="I91" i="57"/>
  <c r="I96" i="57"/>
  <c r="I99" i="57"/>
  <c r="I102" i="57"/>
  <c r="I106" i="57"/>
  <c r="I112" i="57"/>
  <c r="L4" i="51"/>
  <c r="O5" i="46"/>
  <c r="M5" i="51" s="1"/>
  <c r="O4" i="46"/>
  <c r="M5" i="41"/>
  <c r="M113" i="41"/>
  <c r="N5" i="36"/>
  <c r="N6" i="36"/>
  <c r="N7" i="36"/>
  <c r="N113" i="36"/>
  <c r="O113" i="36" s="1"/>
  <c r="N4" i="36"/>
  <c r="O5" i="31"/>
  <c r="N5" i="41" s="1"/>
  <c r="O113" i="31"/>
  <c r="M111" i="22"/>
  <c r="M112" i="22"/>
  <c r="M113" i="22"/>
  <c r="M4" i="22"/>
  <c r="N5" i="16"/>
  <c r="N6" i="16"/>
  <c r="P6" i="31" s="1"/>
  <c r="N7" i="16"/>
  <c r="O7" i="16" s="1"/>
  <c r="N56" i="16"/>
  <c r="N57" i="16"/>
  <c r="N58" i="16"/>
  <c r="N59" i="16"/>
  <c r="N60" i="16"/>
  <c r="N61" i="16"/>
  <c r="N63" i="16"/>
  <c r="N64" i="16"/>
  <c r="N65" i="16"/>
  <c r="N66" i="16"/>
  <c r="N67" i="16"/>
  <c r="N68" i="16"/>
  <c r="N70" i="16"/>
  <c r="N71" i="16"/>
  <c r="N72" i="16"/>
  <c r="N73" i="16"/>
  <c r="N74" i="16"/>
  <c r="O74" i="16" s="1"/>
  <c r="N75" i="16"/>
  <c r="N76" i="16"/>
  <c r="N76" i="22"/>
  <c r="N77" i="16"/>
  <c r="N78" i="16"/>
  <c r="N79" i="16"/>
  <c r="N80" i="16"/>
  <c r="N81" i="16"/>
  <c r="O81" i="16"/>
  <c r="N82" i="16"/>
  <c r="N83" i="16"/>
  <c r="N84" i="16"/>
  <c r="N87" i="16"/>
  <c r="N88" i="16"/>
  <c r="P88" i="31"/>
  <c r="N89" i="16"/>
  <c r="N90" i="16"/>
  <c r="N91" i="16"/>
  <c r="N92" i="16"/>
  <c r="M92" i="51"/>
  <c r="N93" i="16"/>
  <c r="N94" i="16"/>
  <c r="N94" i="22"/>
  <c r="N95" i="16"/>
  <c r="O95" i="16" s="1"/>
  <c r="N96" i="16"/>
  <c r="N96" i="22"/>
  <c r="N97" i="16"/>
  <c r="N98" i="16"/>
  <c r="N99" i="16"/>
  <c r="N100" i="16"/>
  <c r="N101" i="16"/>
  <c r="N102" i="16"/>
  <c r="N109" i="16"/>
  <c r="N111" i="16"/>
  <c r="N112" i="16"/>
  <c r="N113" i="16"/>
  <c r="H5" i="4"/>
  <c r="H6" i="4"/>
  <c r="H7" i="4"/>
  <c r="H8" i="4"/>
  <c r="I8" i="4"/>
  <c r="H9" i="4"/>
  <c r="H10" i="4"/>
  <c r="H11" i="4"/>
  <c r="I11" i="4"/>
  <c r="H12" i="4"/>
  <c r="I12" i="4" s="1"/>
  <c r="H13" i="4"/>
  <c r="H14" i="4"/>
  <c r="H15" i="4"/>
  <c r="H16" i="4"/>
  <c r="H18" i="4"/>
  <c r="H19" i="4"/>
  <c r="H20" i="4"/>
  <c r="P20" i="31"/>
  <c r="H21" i="4"/>
  <c r="H24" i="4"/>
  <c r="H27" i="4"/>
  <c r="I27" i="4"/>
  <c r="H45" i="4"/>
  <c r="H46" i="4"/>
  <c r="H47" i="4"/>
  <c r="I47" i="4" s="1"/>
  <c r="H48" i="4"/>
  <c r="H49" i="4"/>
  <c r="H50" i="4"/>
  <c r="H51" i="4"/>
  <c r="H52" i="4"/>
  <c r="O52" i="36" s="1"/>
  <c r="H53" i="4"/>
  <c r="H54" i="4"/>
  <c r="H55" i="4"/>
  <c r="K55" i="14"/>
  <c r="H56" i="4"/>
  <c r="H57" i="4"/>
  <c r="I57" i="4" s="1"/>
  <c r="H58" i="4"/>
  <c r="H59" i="4"/>
  <c r="O59" i="16" s="1"/>
  <c r="H60" i="4"/>
  <c r="H61" i="4"/>
  <c r="H63" i="4"/>
  <c r="H64" i="4"/>
  <c r="H65" i="4"/>
  <c r="H66" i="4"/>
  <c r="H67" i="4"/>
  <c r="N67" i="22"/>
  <c r="H68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7" i="4"/>
  <c r="H88" i="4"/>
  <c r="H89" i="4"/>
  <c r="H90" i="4"/>
  <c r="I90" i="4"/>
  <c r="H91" i="4"/>
  <c r="H92" i="4"/>
  <c r="H93" i="4"/>
  <c r="O93" i="16"/>
  <c r="H94" i="4"/>
  <c r="H95" i="4"/>
  <c r="H96" i="4"/>
  <c r="H97" i="4"/>
  <c r="H98" i="4"/>
  <c r="N98" i="22" s="1"/>
  <c r="H99" i="4"/>
  <c r="I99" i="4"/>
  <c r="H100" i="4"/>
  <c r="H101" i="4"/>
  <c r="H102" i="4"/>
  <c r="H103" i="4"/>
  <c r="H104" i="4"/>
  <c r="N104" i="22"/>
  <c r="H109" i="4"/>
  <c r="H111" i="4"/>
  <c r="H112" i="4"/>
  <c r="H113" i="4"/>
  <c r="G9" i="4"/>
  <c r="G16" i="4"/>
  <c r="G45" i="4"/>
  <c r="G70" i="4"/>
  <c r="G72" i="4"/>
  <c r="G76" i="4"/>
  <c r="G99" i="4"/>
  <c r="N4" i="16"/>
  <c r="I3" i="57"/>
  <c r="O4" i="31"/>
  <c r="P4" i="31" s="1"/>
  <c r="H4" i="4"/>
  <c r="O4" i="16" s="1"/>
  <c r="J4" i="14"/>
  <c r="M4" i="41"/>
  <c r="I24" i="4"/>
  <c r="F7" i="57"/>
  <c r="D83" i="57"/>
  <c r="D48" i="57"/>
  <c r="C95" i="57"/>
  <c r="C19" i="57"/>
  <c r="C84" i="57"/>
  <c r="C8" i="57"/>
  <c r="C92" i="57"/>
  <c r="I111" i="4"/>
  <c r="I56" i="4"/>
  <c r="O56" i="16"/>
  <c r="M72" i="16"/>
  <c r="I19" i="4"/>
  <c r="I100" i="4"/>
  <c r="C83" i="57"/>
  <c r="C71" i="57"/>
  <c r="C64" i="57"/>
  <c r="C33" i="57"/>
  <c r="M80" i="16"/>
  <c r="G15" i="4"/>
  <c r="B9" i="57"/>
  <c r="D84" i="57"/>
  <c r="D79" i="57"/>
  <c r="D92" i="57"/>
  <c r="F20" i="57"/>
  <c r="D107" i="57"/>
  <c r="B107" i="57"/>
  <c r="G13" i="57"/>
  <c r="I63" i="57"/>
  <c r="I14" i="57"/>
  <c r="I11" i="57"/>
  <c r="J112" i="57"/>
  <c r="G112" i="4"/>
  <c r="G93" i="4"/>
  <c r="O106" i="16"/>
  <c r="I103" i="57"/>
  <c r="I37" i="57"/>
  <c r="E9" i="57"/>
  <c r="E104" i="57"/>
  <c r="E77" i="57"/>
  <c r="D44" i="57"/>
  <c r="D8" i="57"/>
  <c r="O112" i="16"/>
  <c r="C105" i="57"/>
  <c r="M93" i="16"/>
  <c r="C72" i="57"/>
  <c r="C56" i="57"/>
  <c r="C37" i="57"/>
  <c r="M97" i="16"/>
  <c r="B28" i="57"/>
  <c r="G21" i="4"/>
  <c r="B66" i="57"/>
  <c r="G67" i="4"/>
  <c r="M67" i="16"/>
  <c r="M5" i="16"/>
  <c r="B30" i="57"/>
  <c r="B54" i="57"/>
  <c r="F83" i="57"/>
  <c r="D22" i="57"/>
  <c r="N24" i="22"/>
  <c r="N65" i="22"/>
  <c r="N93" i="22"/>
  <c r="C108" i="57"/>
  <c r="C62" i="57"/>
  <c r="C51" i="57"/>
  <c r="M52" i="16"/>
  <c r="C31" i="57"/>
  <c r="C24" i="57"/>
  <c r="C47" i="57"/>
  <c r="C87" i="57"/>
  <c r="L99" i="22"/>
  <c r="C50" i="57"/>
  <c r="L24" i="22"/>
  <c r="M24" i="16"/>
  <c r="L18" i="22"/>
  <c r="C17" i="57"/>
  <c r="C54" i="57"/>
  <c r="M112" i="16"/>
  <c r="M65" i="16"/>
  <c r="C10" i="57"/>
  <c r="C77" i="57"/>
  <c r="C111" i="57"/>
  <c r="C23" i="57"/>
  <c r="M106" i="16"/>
  <c r="L11" i="22"/>
  <c r="C107" i="57"/>
  <c r="C101" i="57"/>
  <c r="M11" i="16"/>
  <c r="C86" i="57"/>
  <c r="M78" i="16"/>
  <c r="M55" i="16"/>
  <c r="G113" i="4"/>
  <c r="M107" i="16"/>
  <c r="M103" i="36"/>
  <c r="G100" i="4"/>
  <c r="G10" i="4"/>
  <c r="G94" i="4"/>
  <c r="G85" i="4"/>
  <c r="M77" i="16"/>
  <c r="L73" i="22"/>
  <c r="N73" i="31"/>
  <c r="B67" i="57"/>
  <c r="R67" i="57" s="1"/>
  <c r="M57" i="16"/>
  <c r="G54" i="4"/>
  <c r="L54" i="22"/>
  <c r="G50" i="4"/>
  <c r="G47" i="4"/>
  <c r="B42" i="57"/>
  <c r="R42" i="57" s="1"/>
  <c r="B37" i="57"/>
  <c r="R37" i="57" s="1"/>
  <c r="G34" i="4"/>
  <c r="G26" i="4"/>
  <c r="G23" i="4"/>
  <c r="B22" i="57"/>
  <c r="R22" i="57" s="1"/>
  <c r="L23" i="22"/>
  <c r="G6" i="4"/>
  <c r="B100" i="57"/>
  <c r="B91" i="57"/>
  <c r="G71" i="4"/>
  <c r="B62" i="57"/>
  <c r="B58" i="57"/>
  <c r="G52" i="4"/>
  <c r="L48" i="22"/>
  <c r="M48" i="16"/>
  <c r="L45" i="22"/>
  <c r="M45" i="36"/>
  <c r="L32" i="22"/>
  <c r="G28" i="4"/>
  <c r="L25" i="22"/>
  <c r="M25" i="36"/>
  <c r="B24" i="57"/>
  <c r="G19" i="4"/>
  <c r="B14" i="57"/>
  <c r="G12" i="4"/>
  <c r="G48" i="4"/>
  <c r="B51" i="57"/>
  <c r="M45" i="16"/>
  <c r="M25" i="16"/>
  <c r="L52" i="22"/>
  <c r="L19" i="22"/>
  <c r="B78" i="57"/>
  <c r="B47" i="57"/>
  <c r="B31" i="57"/>
  <c r="R31" i="57" s="1"/>
  <c r="L12" i="22"/>
  <c r="N45" i="31"/>
  <c r="H110" i="57"/>
  <c r="H83" i="57"/>
  <c r="H44" i="57"/>
  <c r="I45" i="14"/>
  <c r="K24" i="14"/>
  <c r="G44" i="57"/>
  <c r="P65" i="46"/>
  <c r="L107" i="41"/>
  <c r="L73" i="41"/>
  <c r="I32" i="14"/>
  <c r="F66" i="57"/>
  <c r="L24" i="41"/>
  <c r="F91" i="57"/>
  <c r="L31" i="41"/>
  <c r="K25" i="51"/>
  <c r="N111" i="46"/>
  <c r="F110" i="57"/>
  <c r="N25" i="46"/>
  <c r="L45" i="41"/>
  <c r="K54" i="14"/>
  <c r="N56" i="46"/>
  <c r="F22" i="57"/>
  <c r="N51" i="46"/>
  <c r="M23" i="36"/>
  <c r="L78" i="41"/>
  <c r="P14" i="31"/>
  <c r="E5" i="57"/>
  <c r="E22" i="57"/>
  <c r="P24" i="31"/>
  <c r="K6" i="51"/>
  <c r="N24" i="31"/>
  <c r="I5" i="14"/>
  <c r="E108" i="57"/>
  <c r="E23" i="57"/>
  <c r="N93" i="41"/>
  <c r="K5" i="51"/>
  <c r="E75" i="57"/>
  <c r="N57" i="46"/>
  <c r="K24" i="51"/>
  <c r="K93" i="14"/>
  <c r="E55" i="57"/>
  <c r="I56" i="14"/>
  <c r="E4" i="57"/>
  <c r="M47" i="36"/>
  <c r="I47" i="14"/>
  <c r="L38" i="41"/>
  <c r="P56" i="46"/>
  <c r="L5" i="41"/>
  <c r="L18" i="41"/>
  <c r="P33" i="31"/>
  <c r="D26" i="57"/>
  <c r="D50" i="57"/>
  <c r="L47" i="22"/>
  <c r="N18" i="31"/>
  <c r="N111" i="41"/>
  <c r="M54" i="51"/>
  <c r="D17" i="57"/>
  <c r="D110" i="57"/>
  <c r="L108" i="22"/>
  <c r="K106" i="51"/>
  <c r="L106" i="41"/>
  <c r="M106" i="36"/>
  <c r="D75" i="57"/>
  <c r="D63" i="57"/>
  <c r="D55" i="57"/>
  <c r="L56" i="41"/>
  <c r="D23" i="57"/>
  <c r="M24" i="36"/>
  <c r="D94" i="57"/>
  <c r="D13" i="57"/>
  <c r="D81" i="57"/>
  <c r="D76" i="57"/>
  <c r="D64" i="57"/>
  <c r="D60" i="57"/>
  <c r="D52" i="57"/>
  <c r="D24" i="57"/>
  <c r="D19" i="57"/>
  <c r="K20" i="51"/>
  <c r="L112" i="22"/>
  <c r="N108" i="31"/>
  <c r="N38" i="46"/>
  <c r="D37" i="57"/>
  <c r="N38" i="31"/>
  <c r="N31" i="46"/>
  <c r="D30" i="57"/>
  <c r="N31" i="31"/>
  <c r="K31" i="51"/>
  <c r="O37" i="36"/>
  <c r="N37" i="41"/>
  <c r="L31" i="22"/>
  <c r="D71" i="57"/>
  <c r="M72" i="36"/>
  <c r="L67" i="41"/>
  <c r="L67" i="22"/>
  <c r="D54" i="57"/>
  <c r="L55" i="22"/>
  <c r="D6" i="57"/>
  <c r="K38" i="51"/>
  <c r="I31" i="14"/>
  <c r="I55" i="14"/>
  <c r="D66" i="57"/>
  <c r="P62" i="31"/>
  <c r="O54" i="36"/>
  <c r="P54" i="46"/>
  <c r="M31" i="36"/>
  <c r="D105" i="57"/>
  <c r="N106" i="46"/>
  <c r="L106" i="22"/>
  <c r="I106" i="14"/>
  <c r="N106" i="31"/>
  <c r="D101" i="57"/>
  <c r="D99" i="57"/>
  <c r="L100" i="22"/>
  <c r="D88" i="57"/>
  <c r="N74" i="46"/>
  <c r="D57" i="57"/>
  <c r="N9" i="46"/>
  <c r="K9" i="51"/>
  <c r="P47" i="46"/>
  <c r="N63" i="31"/>
  <c r="I38" i="14"/>
  <c r="O51" i="36"/>
  <c r="K37" i="14"/>
  <c r="P37" i="31"/>
  <c r="M37" i="51"/>
  <c r="D33" i="57"/>
  <c r="N72" i="31"/>
  <c r="D104" i="57"/>
  <c r="D91" i="57"/>
  <c r="D87" i="57"/>
  <c r="L88" i="22"/>
  <c r="N20" i="22"/>
  <c r="N19" i="46"/>
  <c r="L79" i="41"/>
  <c r="M83" i="16"/>
  <c r="L79" i="22"/>
  <c r="N87" i="31"/>
  <c r="L58" i="22"/>
  <c r="C61" i="57"/>
  <c r="P96" i="31"/>
  <c r="C3" i="57"/>
  <c r="M58" i="16"/>
  <c r="C53" i="57"/>
  <c r="C15" i="57"/>
  <c r="M66" i="16"/>
  <c r="N30" i="22"/>
  <c r="M50" i="36"/>
  <c r="I84" i="4"/>
  <c r="I67" i="4"/>
  <c r="O67" i="16"/>
  <c r="N10" i="22"/>
  <c r="I92" i="4"/>
  <c r="P92" i="31"/>
  <c r="N79" i="41"/>
  <c r="I63" i="4"/>
  <c r="P63" i="31"/>
  <c r="N63" i="22"/>
  <c r="O51" i="16"/>
  <c r="N51" i="22"/>
  <c r="K20" i="14"/>
  <c r="I33" i="4"/>
  <c r="G104" i="4"/>
  <c r="B103" i="57"/>
  <c r="M104" i="16"/>
  <c r="G96" i="4"/>
  <c r="B50" i="57"/>
  <c r="G51" i="4"/>
  <c r="G37" i="4"/>
  <c r="M37" i="16"/>
  <c r="B36" i="57"/>
  <c r="R36" i="57" s="1"/>
  <c r="B18" i="57"/>
  <c r="L63" i="22"/>
  <c r="G63" i="4"/>
  <c r="N79" i="31"/>
  <c r="B82" i="57"/>
  <c r="B46" i="57"/>
  <c r="G92" i="4"/>
  <c r="M100" i="16"/>
  <c r="M51" i="16"/>
  <c r="K51" i="51"/>
  <c r="P33" i="46"/>
  <c r="M79" i="16"/>
  <c r="L104" i="22"/>
  <c r="N111" i="22"/>
  <c r="O111" i="16"/>
  <c r="I102" i="4"/>
  <c r="I95" i="4"/>
  <c r="G110" i="4"/>
  <c r="G95" i="4"/>
  <c r="K78" i="51"/>
  <c r="G78" i="4"/>
  <c r="G74" i="4"/>
  <c r="B73" i="57"/>
  <c r="R73" i="57" s="1"/>
  <c r="B64" i="57"/>
  <c r="G62" i="4"/>
  <c r="L29" i="41"/>
  <c r="K29" i="51"/>
  <c r="M6" i="36"/>
  <c r="B5" i="57"/>
  <c r="N72" i="22"/>
  <c r="I72" i="4"/>
  <c r="G55" i="4"/>
  <c r="K55" i="51"/>
  <c r="M47" i="16"/>
  <c r="K33" i="51"/>
  <c r="G33" i="4"/>
  <c r="L33" i="22"/>
  <c r="B32" i="57"/>
  <c r="R32" i="57" s="1"/>
  <c r="B74" i="57"/>
  <c r="G66" i="4"/>
  <c r="K79" i="51"/>
  <c r="L83" i="22"/>
  <c r="L88" i="41"/>
  <c r="G88" i="4"/>
  <c r="B99" i="57"/>
  <c r="L51" i="22"/>
  <c r="P51" i="46"/>
  <c r="O33" i="36"/>
  <c r="M33" i="51"/>
  <c r="O63" i="36"/>
  <c r="M20" i="51"/>
  <c r="G79" i="4"/>
  <c r="I6" i="4"/>
  <c r="I4" i="4"/>
  <c r="I101" i="4"/>
  <c r="P101" i="31"/>
  <c r="O98" i="16"/>
  <c r="I108" i="4"/>
  <c r="O107" i="16"/>
  <c r="N107" i="22"/>
  <c r="N51" i="31"/>
  <c r="N37" i="31"/>
  <c r="I28" i="4"/>
  <c r="I93" i="4"/>
  <c r="M103" i="16"/>
  <c r="K103" i="51"/>
  <c r="G103" i="4"/>
  <c r="L103" i="41"/>
  <c r="B102" i="57"/>
  <c r="R102" i="57" s="1"/>
  <c r="O73" i="16"/>
  <c r="I73" i="4"/>
  <c r="M73" i="51"/>
  <c r="M46" i="16"/>
  <c r="G46" i="4"/>
  <c r="B45" i="57"/>
  <c r="R45" i="57" s="1"/>
  <c r="L103" i="22"/>
  <c r="I103" i="14"/>
  <c r="N103" i="41"/>
  <c r="N73" i="41"/>
  <c r="N73" i="22"/>
  <c r="I80" i="4"/>
  <c r="I76" i="4"/>
  <c r="O76" i="16"/>
  <c r="I45" i="4"/>
  <c r="M45" i="51"/>
  <c r="P45" i="31"/>
  <c r="O45" i="16"/>
  <c r="N45" i="22"/>
  <c r="I21" i="4"/>
  <c r="I16" i="4"/>
  <c r="O6" i="16"/>
  <c r="N42" i="22"/>
  <c r="B93" i="57"/>
  <c r="B89" i="57"/>
  <c r="G90" i="4"/>
  <c r="B84" i="57"/>
  <c r="B80" i="57"/>
  <c r="G77" i="4"/>
  <c r="L77" i="22"/>
  <c r="B76" i="57"/>
  <c r="R76" i="57" s="1"/>
  <c r="I73" i="14"/>
  <c r="N73" i="46"/>
  <c r="B72" i="57"/>
  <c r="G73" i="4"/>
  <c r="M73" i="36"/>
  <c r="M73" i="16"/>
  <c r="B60" i="57"/>
  <c r="G61" i="4"/>
  <c r="L57" i="22"/>
  <c r="G57" i="4"/>
  <c r="L57" i="41"/>
  <c r="B56" i="57"/>
  <c r="R56" i="57" s="1"/>
  <c r="B52" i="57"/>
  <c r="I103" i="4"/>
  <c r="I30" i="4"/>
  <c r="N103" i="31"/>
  <c r="I68" i="4"/>
  <c r="I32" i="4"/>
  <c r="O32" i="16"/>
  <c r="N32" i="22"/>
  <c r="N32" i="41"/>
  <c r="P32" i="31"/>
  <c r="M50" i="16"/>
  <c r="B49" i="57"/>
  <c r="N50" i="31"/>
  <c r="G32" i="4"/>
  <c r="N32" i="31"/>
  <c r="K32" i="51"/>
  <c r="K50" i="51"/>
  <c r="N103" i="46"/>
  <c r="O103" i="36"/>
  <c r="P32" i="46"/>
  <c r="I112" i="4"/>
  <c r="O104" i="16"/>
  <c r="K104" i="14"/>
  <c r="I88" i="4"/>
  <c r="O88" i="16"/>
  <c r="L97" i="22"/>
  <c r="I97" i="14"/>
  <c r="B96" i="57"/>
  <c r="R96" i="57" s="1"/>
  <c r="M97" i="36"/>
  <c r="G97" i="4"/>
  <c r="G102" i="4"/>
  <c r="I96" i="4"/>
  <c r="I66" i="4"/>
  <c r="P63" i="46"/>
  <c r="O63" i="16"/>
  <c r="O55" i="16"/>
  <c r="I55" i="4"/>
  <c r="I110" i="4"/>
  <c r="B109" i="57"/>
  <c r="R109" i="57" s="1"/>
  <c r="M110" i="16"/>
  <c r="G27" i="4"/>
  <c r="G24" i="4"/>
  <c r="N24" i="46"/>
  <c r="B23" i="57"/>
  <c r="R23" i="57" s="1"/>
  <c r="I24" i="14"/>
  <c r="N20" i="46"/>
  <c r="L20" i="22"/>
  <c r="N20" i="31"/>
  <c r="M20" i="16"/>
  <c r="G20" i="4"/>
  <c r="B19" i="57"/>
  <c r="R19" i="57" s="1"/>
  <c r="T19" i="57" s="1"/>
  <c r="N102" i="46"/>
  <c r="O65" i="16"/>
  <c r="I65" i="4"/>
  <c r="N62" i="22"/>
  <c r="B111" i="57"/>
  <c r="R111" i="57" s="1"/>
  <c r="B90" i="57"/>
  <c r="B86" i="57"/>
  <c r="G87" i="4"/>
  <c r="G82" i="4"/>
  <c r="M70" i="16"/>
  <c r="N65" i="46"/>
  <c r="G58" i="4"/>
  <c r="B57" i="57"/>
  <c r="B41" i="57"/>
  <c r="N37" i="46"/>
  <c r="L37" i="22"/>
  <c r="I37" i="14"/>
  <c r="L37" i="41"/>
  <c r="M37" i="36"/>
  <c r="K37" i="51"/>
  <c r="M33" i="36"/>
  <c r="L33" i="41"/>
  <c r="M33" i="16"/>
  <c r="N33" i="31"/>
  <c r="G7" i="4"/>
  <c r="B6" i="57"/>
  <c r="I107" i="4"/>
  <c r="L104" i="41"/>
  <c r="N56" i="22"/>
  <c r="M108" i="16"/>
  <c r="I109" i="4"/>
  <c r="I49" i="4"/>
  <c r="O101" i="16"/>
  <c r="O84" i="16"/>
  <c r="N84" i="22"/>
  <c r="I77" i="4"/>
  <c r="G89" i="4"/>
  <c r="B83" i="57"/>
  <c r="M84" i="16"/>
  <c r="L84" i="22"/>
  <c r="G84" i="4"/>
  <c r="N54" i="46"/>
  <c r="M54" i="16"/>
  <c r="G107" i="4"/>
  <c r="I54" i="14"/>
  <c r="B106" i="57"/>
  <c r="L107" i="22"/>
  <c r="B108" i="57"/>
  <c r="M109" i="16"/>
  <c r="N104" i="41"/>
  <c r="N25" i="22"/>
  <c r="P74" i="31"/>
  <c r="I10" i="4"/>
  <c r="B63" i="57"/>
  <c r="R63" i="57" s="1"/>
  <c r="B59" i="57"/>
  <c r="L56" i="22"/>
  <c r="B55" i="57"/>
  <c r="R55" i="57" s="1"/>
  <c r="K56" i="51"/>
  <c r="M56" i="36"/>
  <c r="G56" i="4"/>
  <c r="M56" i="16"/>
  <c r="N56" i="31"/>
  <c r="M38" i="36"/>
  <c r="L38" i="22"/>
  <c r="B15" i="57"/>
  <c r="R15" i="57" s="1"/>
  <c r="M9" i="16"/>
  <c r="B8" i="57"/>
  <c r="R8" i="57" s="1"/>
  <c r="L9" i="22"/>
  <c r="M9" i="36"/>
  <c r="L9" i="41"/>
  <c r="L5" i="22"/>
  <c r="N5" i="46"/>
  <c r="G5" i="4"/>
  <c r="B4" i="57"/>
  <c r="R4" i="57" s="1"/>
  <c r="N5" i="31"/>
  <c r="I9" i="14"/>
  <c r="I78" i="4"/>
  <c r="N78" i="22"/>
  <c r="N74" i="22"/>
  <c r="I74" i="4"/>
  <c r="M74" i="51"/>
  <c r="I46" i="4"/>
  <c r="P25" i="31"/>
  <c r="I25" i="4"/>
  <c r="O25" i="16"/>
  <c r="I104" i="4"/>
  <c r="P104" i="31"/>
  <c r="N100" i="22"/>
  <c r="O97" i="16"/>
  <c r="I35" i="4"/>
  <c r="O35" i="16"/>
  <c r="O31" i="16"/>
  <c r="I31" i="4"/>
  <c r="G4" i="4"/>
  <c r="B3" i="57"/>
  <c r="M4" i="16"/>
  <c r="L93" i="22"/>
  <c r="B92" i="57"/>
  <c r="B53" i="57"/>
  <c r="L54" i="41"/>
  <c r="B95" i="57"/>
  <c r="R95" i="57" s="1"/>
  <c r="L109" i="22"/>
  <c r="I70" i="4"/>
  <c r="I71" i="4"/>
  <c r="O57" i="16"/>
  <c r="O54" i="16"/>
  <c r="N54" i="41"/>
  <c r="N54" i="22"/>
  <c r="I54" i="4"/>
  <c r="P54" i="31"/>
  <c r="O50" i="16"/>
  <c r="I50" i="4"/>
  <c r="I20" i="4"/>
  <c r="N9" i="22"/>
  <c r="O9" i="16"/>
  <c r="I9" i="4"/>
  <c r="I5" i="4"/>
  <c r="I105" i="4"/>
  <c r="N64" i="22"/>
  <c r="I58" i="4"/>
  <c r="P103" i="31"/>
  <c r="N103" i="22"/>
  <c r="O103" i="16"/>
  <c r="N92" i="22"/>
  <c r="I42" i="4"/>
  <c r="M87" i="16"/>
  <c r="B77" i="57"/>
  <c r="N78" i="31"/>
  <c r="L78" i="22"/>
  <c r="B48" i="57"/>
  <c r="G42" i="4"/>
  <c r="L42" i="22"/>
  <c r="P51" i="31"/>
  <c r="I51" i="4"/>
  <c r="O18" i="16"/>
  <c r="G109" i="4"/>
  <c r="G83" i="4"/>
  <c r="M77" i="51"/>
  <c r="I7" i="4"/>
  <c r="I60" i="4"/>
  <c r="O27" i="16"/>
  <c r="B94" i="57"/>
  <c r="I94" i="4"/>
  <c r="I91" i="4"/>
  <c r="B88" i="57"/>
  <c r="I85" i="4"/>
  <c r="I82" i="4"/>
  <c r="G80" i="4"/>
  <c r="G64" i="4"/>
  <c r="M64" i="16"/>
  <c r="I64" i="4"/>
  <c r="I59" i="4"/>
  <c r="L53" i="22"/>
  <c r="I53" i="4"/>
  <c r="M53" i="16"/>
  <c r="G53" i="4"/>
  <c r="L50" i="41"/>
  <c r="I50" i="14"/>
  <c r="L50" i="22"/>
  <c r="O20" i="16"/>
  <c r="I15" i="4"/>
  <c r="O15" i="16"/>
  <c r="G11" i="4"/>
  <c r="B112" i="57"/>
  <c r="I87" i="4"/>
  <c r="I89" i="4"/>
  <c r="I81" i="4"/>
  <c r="I75" i="4"/>
  <c r="G75" i="4"/>
  <c r="K65" i="51"/>
  <c r="L65" i="22"/>
  <c r="G65" i="4"/>
  <c r="I65" i="14"/>
  <c r="G60" i="4"/>
  <c r="G49" i="4"/>
  <c r="L34" i="22"/>
  <c r="M34" i="16"/>
  <c r="G30" i="4"/>
  <c r="G13" i="4"/>
  <c r="I13" i="4"/>
  <c r="B12" i="57"/>
  <c r="G8" i="4"/>
  <c r="N8" i="31"/>
  <c r="O8" i="16"/>
  <c r="M8" i="16"/>
  <c r="O70" i="16"/>
  <c r="I40" i="4"/>
  <c r="L41" i="22"/>
  <c r="L40" i="22"/>
  <c r="M41" i="16"/>
  <c r="M40" i="16"/>
  <c r="I40" i="14"/>
  <c r="N4" i="22"/>
  <c r="O99" i="16"/>
  <c r="B10" i="57"/>
  <c r="R10" i="57" s="1"/>
  <c r="M14" i="16"/>
  <c r="B13" i="57"/>
  <c r="R13" i="57" s="1"/>
  <c r="L14" i="22"/>
  <c r="I14" i="4"/>
  <c r="J85" i="57"/>
  <c r="H85" i="57"/>
  <c r="G85" i="57"/>
  <c r="B85" i="57"/>
  <c r="L44" i="22"/>
  <c r="J41" i="57"/>
  <c r="J43" i="57"/>
  <c r="I43" i="57"/>
  <c r="G43" i="57"/>
  <c r="F43" i="57"/>
  <c r="D43" i="57"/>
  <c r="O90" i="16"/>
  <c r="G41" i="4"/>
  <c r="I86" i="4"/>
  <c r="G86" i="4"/>
  <c r="N84" i="46"/>
  <c r="N90" i="22"/>
  <c r="L85" i="22"/>
  <c r="M85" i="16"/>
  <c r="O42" i="16"/>
  <c r="M75" i="16"/>
  <c r="N101" i="22"/>
  <c r="M59" i="16"/>
  <c r="C58" i="57"/>
  <c r="M29" i="51"/>
  <c r="N6" i="41"/>
  <c r="I6" i="14"/>
  <c r="L6" i="41"/>
  <c r="M6" i="16"/>
  <c r="C5" i="57"/>
  <c r="O105" i="16"/>
  <c r="N105" i="22"/>
  <c r="L70" i="22"/>
  <c r="L68" i="22"/>
  <c r="M58" i="36"/>
  <c r="C18" i="57"/>
  <c r="M19" i="36"/>
  <c r="N19" i="31"/>
  <c r="O16" i="16"/>
  <c r="N15" i="22"/>
  <c r="L15" i="22"/>
  <c r="M15" i="16"/>
  <c r="N11" i="22"/>
  <c r="P10" i="31"/>
  <c r="O10" i="16"/>
  <c r="N88" i="22"/>
  <c r="O60" i="16"/>
  <c r="N60" i="22"/>
  <c r="O96" i="16"/>
  <c r="M81" i="16"/>
  <c r="L81" i="22"/>
  <c r="M74" i="36"/>
  <c r="N74" i="31"/>
  <c r="L74" i="22"/>
  <c r="O43" i="16"/>
  <c r="N43" i="22"/>
  <c r="I43" i="4"/>
  <c r="L75" i="41"/>
  <c r="O75" i="16"/>
  <c r="L49" i="22"/>
  <c r="N23" i="22"/>
  <c r="O23" i="16"/>
  <c r="N81" i="22"/>
  <c r="L43" i="22"/>
  <c r="N91" i="22"/>
  <c r="O91" i="16"/>
  <c r="M91" i="16"/>
  <c r="M86" i="16"/>
  <c r="O29" i="36"/>
  <c r="N29" i="22"/>
  <c r="O29" i="16"/>
  <c r="C28" i="57"/>
  <c r="P29" i="31"/>
  <c r="P29" i="46"/>
  <c r="L29" i="22"/>
  <c r="N80" i="22"/>
  <c r="C98" i="57"/>
  <c r="L64" i="22"/>
  <c r="O44" i="16"/>
  <c r="O40" i="16"/>
  <c r="O41" i="16"/>
  <c r="C38" i="57"/>
  <c r="L27" i="22"/>
  <c r="N27" i="31"/>
  <c r="O19" i="16"/>
  <c r="L7" i="22"/>
  <c r="N7" i="46"/>
  <c r="O87" i="16"/>
  <c r="O72" i="16"/>
  <c r="N28" i="31"/>
  <c r="C97" i="57"/>
  <c r="O66" i="16"/>
  <c r="L91" i="22"/>
  <c r="C90" i="57"/>
  <c r="C93" i="57"/>
  <c r="O92" i="36"/>
  <c r="K92" i="51"/>
  <c r="M92" i="36"/>
  <c r="M92" i="16"/>
  <c r="P92" i="46"/>
  <c r="O92" i="16"/>
  <c r="I92" i="14"/>
  <c r="L92" i="41"/>
  <c r="N92" i="46"/>
  <c r="L92" i="22"/>
  <c r="N92" i="31"/>
  <c r="K92" i="14"/>
  <c r="L95" i="22"/>
  <c r="M95" i="16"/>
  <c r="O64" i="16"/>
  <c r="N58" i="31"/>
  <c r="C57" i="57"/>
  <c r="M39" i="16"/>
  <c r="N14" i="22"/>
  <c r="O14" i="16"/>
  <c r="P11" i="31"/>
  <c r="O11" i="16"/>
  <c r="M101" i="16"/>
  <c r="C80" i="57"/>
  <c r="L60" i="22"/>
  <c r="M113" i="16"/>
  <c r="L113" i="22"/>
  <c r="M96" i="16"/>
  <c r="L89" i="22"/>
  <c r="C88" i="57"/>
  <c r="N89" i="31"/>
  <c r="M89" i="16"/>
  <c r="C74" i="57"/>
  <c r="N75" i="31"/>
  <c r="M46" i="36"/>
  <c r="N46" i="31"/>
  <c r="L46" i="41"/>
  <c r="L46" i="22"/>
  <c r="C34" i="57"/>
  <c r="M35" i="16"/>
  <c r="O30" i="16"/>
  <c r="M13" i="16"/>
  <c r="L13" i="22"/>
  <c r="P13" i="31"/>
  <c r="N13" i="22"/>
  <c r="O13" i="16"/>
  <c r="O5" i="16"/>
  <c r="N5" i="22"/>
  <c r="O49" i="16"/>
  <c r="O85" i="16"/>
  <c r="N82" i="22"/>
  <c r="O46" i="16"/>
  <c r="C35" i="57"/>
  <c r="O94" i="16"/>
  <c r="M94" i="16"/>
  <c r="L94" i="22"/>
  <c r="C81" i="57"/>
  <c r="N82" i="31"/>
  <c r="M82" i="16"/>
  <c r="L76" i="22"/>
  <c r="M76" i="16"/>
  <c r="C75" i="57"/>
  <c r="O71" i="16"/>
  <c r="M71" i="16"/>
  <c r="C70" i="57"/>
  <c r="O34" i="16"/>
  <c r="L30" i="22"/>
  <c r="M30" i="16"/>
  <c r="M12" i="16"/>
  <c r="C11" i="57"/>
  <c r="N12" i="31"/>
  <c r="M44" i="36"/>
  <c r="C43" i="57"/>
  <c r="L110" i="22"/>
  <c r="C79" i="57"/>
  <c r="M80" i="36"/>
  <c r="N59" i="22"/>
  <c r="M26" i="16"/>
  <c r="C25" i="57"/>
  <c r="C9" i="57"/>
  <c r="M10" i="16"/>
  <c r="M28" i="16"/>
  <c r="O28" i="16"/>
  <c r="O21" i="16"/>
  <c r="N21" i="31"/>
  <c r="M21" i="16"/>
  <c r="L21" i="22"/>
  <c r="N99" i="22"/>
  <c r="O82" i="16"/>
  <c r="O80" i="16"/>
  <c r="O58" i="16"/>
  <c r="O12" i="16"/>
  <c r="P113" i="31"/>
  <c r="O109" i="16"/>
  <c r="N109" i="22"/>
  <c r="N108" i="22"/>
  <c r="N70" i="22"/>
  <c r="N66" i="22"/>
  <c r="P50" i="31"/>
  <c r="P50" i="46"/>
  <c r="N46" i="22"/>
  <c r="N109" i="31"/>
  <c r="M109" i="36"/>
  <c r="L71" i="22"/>
  <c r="D70" i="57"/>
  <c r="D59" i="57"/>
  <c r="N34" i="31"/>
  <c r="N34" i="22"/>
  <c r="O8" i="36"/>
  <c r="N8" i="22"/>
  <c r="P8" i="31"/>
  <c r="L8" i="22"/>
  <c r="N113" i="22"/>
  <c r="D112" i="57"/>
  <c r="N57" i="22"/>
  <c r="L28" i="22"/>
  <c r="M28" i="36"/>
  <c r="P75" i="31"/>
  <c r="N112" i="22"/>
  <c r="N83" i="22"/>
  <c r="P76" i="31"/>
  <c r="O75" i="36"/>
  <c r="N75" i="22"/>
  <c r="N25" i="41"/>
  <c r="O25" i="36"/>
  <c r="P25" i="46"/>
  <c r="K25" i="14"/>
  <c r="N21" i="22"/>
  <c r="N27" i="22"/>
  <c r="P30" i="31"/>
  <c r="N35" i="22"/>
  <c r="O107" i="36"/>
  <c r="P107" i="31"/>
  <c r="P107" i="46"/>
  <c r="N107" i="41"/>
  <c r="R49" i="57" l="1"/>
  <c r="R24" i="57"/>
  <c r="R71" i="57"/>
  <c r="R105" i="57"/>
  <c r="R79" i="57"/>
  <c r="R38" i="57"/>
  <c r="R112" i="57"/>
  <c r="R72" i="57"/>
  <c r="R91" i="57"/>
  <c r="R54" i="57"/>
  <c r="T54" i="57" s="1"/>
  <c r="R9" i="57"/>
  <c r="R98" i="57"/>
  <c r="R29" i="57"/>
  <c r="R20" i="57"/>
  <c r="R40" i="57"/>
  <c r="R85" i="57"/>
  <c r="R59" i="57"/>
  <c r="R86" i="57"/>
  <c r="R30" i="57"/>
  <c r="R66" i="57"/>
  <c r="R70" i="57"/>
  <c r="R7" i="57"/>
  <c r="R83" i="57"/>
  <c r="R90" i="57"/>
  <c r="R52" i="57"/>
  <c r="R80" i="57"/>
  <c r="R5" i="57"/>
  <c r="T5" i="57" s="1"/>
  <c r="R18" i="57"/>
  <c r="T18" i="57" s="1"/>
  <c r="R51" i="57"/>
  <c r="R75" i="57"/>
  <c r="R26" i="57"/>
  <c r="I74" i="14"/>
  <c r="T20" i="57"/>
  <c r="T42" i="57"/>
  <c r="T26" i="57"/>
  <c r="T15" i="57"/>
  <c r="T9" i="57"/>
  <c r="T7" i="57"/>
  <c r="K109" i="51"/>
  <c r="I23" i="14"/>
  <c r="T85" i="57"/>
  <c r="T90" i="57"/>
  <c r="T80" i="57"/>
  <c r="T10" i="57"/>
  <c r="M108" i="51"/>
  <c r="T98" i="57"/>
  <c r="T67" i="57"/>
  <c r="T63" i="57"/>
  <c r="T45" i="57"/>
  <c r="T38" i="57"/>
  <c r="T22" i="57"/>
  <c r="T111" i="57"/>
  <c r="T59" i="57"/>
  <c r="T27" i="57"/>
  <c r="K65" i="14"/>
  <c r="H108" i="57"/>
  <c r="I80" i="14"/>
  <c r="I109" i="14"/>
  <c r="N109" i="46"/>
  <c r="K76" i="14"/>
  <c r="N46" i="46"/>
  <c r="K46" i="51"/>
  <c r="I46" i="14"/>
  <c r="K28" i="51"/>
  <c r="N27" i="46"/>
  <c r="M12" i="51"/>
  <c r="I78" i="14"/>
  <c r="H77" i="57"/>
  <c r="R77" i="57" s="1"/>
  <c r="K10" i="14"/>
  <c r="M42" i="51"/>
  <c r="K64" i="14"/>
  <c r="P8" i="46"/>
  <c r="K13" i="14"/>
  <c r="K96" i="14"/>
  <c r="K101" i="14"/>
  <c r="P108" i="46"/>
  <c r="I98" i="4"/>
  <c r="N98" i="31"/>
  <c r="B97" i="57"/>
  <c r="R97" i="57" s="1"/>
  <c r="L98" i="22"/>
  <c r="O98" i="36"/>
  <c r="G98" i="4"/>
  <c r="G36" i="4"/>
  <c r="N36" i="22"/>
  <c r="L36" i="22"/>
  <c r="M66" i="51"/>
  <c r="M101" i="51"/>
  <c r="K74" i="14"/>
  <c r="L74" i="41"/>
  <c r="K49" i="14"/>
  <c r="P72" i="46"/>
  <c r="L44" i="41"/>
  <c r="P30" i="46"/>
  <c r="N30" i="41"/>
  <c r="P81" i="46"/>
  <c r="K81" i="14"/>
  <c r="N99" i="46"/>
  <c r="K68" i="51"/>
  <c r="M86" i="51"/>
  <c r="N8" i="41"/>
  <c r="K14" i="51"/>
  <c r="M82" i="51"/>
  <c r="N46" i="41"/>
  <c r="M46" i="51"/>
  <c r="N113" i="46"/>
  <c r="N101" i="41"/>
  <c r="K96" i="51"/>
  <c r="N96" i="41"/>
  <c r="I96" i="14"/>
  <c r="K112" i="14"/>
  <c r="K71" i="14"/>
  <c r="N109" i="41"/>
  <c r="N88" i="41"/>
  <c r="N88" i="46"/>
  <c r="K28" i="14"/>
  <c r="N12" i="46"/>
  <c r="L12" i="41"/>
  <c r="P60" i="46"/>
  <c r="M52" i="51"/>
  <c r="N58" i="41"/>
  <c r="M94" i="51"/>
  <c r="N91" i="41"/>
  <c r="P90" i="46"/>
  <c r="M87" i="51"/>
  <c r="N82" i="46"/>
  <c r="K66" i="51"/>
  <c r="K53" i="51"/>
  <c r="N41" i="46"/>
  <c r="K40" i="14"/>
  <c r="K39" i="51"/>
  <c r="O44" i="36"/>
  <c r="L15" i="41"/>
  <c r="M14" i="51"/>
  <c r="N71" i="46"/>
  <c r="K71" i="51"/>
  <c r="K30" i="14"/>
  <c r="O30" i="36"/>
  <c r="M30" i="51"/>
  <c r="K112" i="51"/>
  <c r="K108" i="51"/>
  <c r="I28" i="14"/>
  <c r="K75" i="51"/>
  <c r="I75" i="14"/>
  <c r="F74" i="57"/>
  <c r="L98" i="41"/>
  <c r="N98" i="46"/>
  <c r="M98" i="36"/>
  <c r="K98" i="51"/>
  <c r="I94" i="14"/>
  <c r="I83" i="14"/>
  <c r="M66" i="36"/>
  <c r="F11" i="57"/>
  <c r="K57" i="51"/>
  <c r="O101" i="36"/>
  <c r="N112" i="41"/>
  <c r="P88" i="46"/>
  <c r="I98" i="14"/>
  <c r="I108" i="14"/>
  <c r="N108" i="46"/>
  <c r="M49" i="36"/>
  <c r="M34" i="36"/>
  <c r="F65" i="57"/>
  <c r="K64" i="51"/>
  <c r="P43" i="46"/>
  <c r="F52" i="57"/>
  <c r="O41" i="36"/>
  <c r="N39" i="46"/>
  <c r="O14" i="36"/>
  <c r="N14" i="41"/>
  <c r="K14" i="14"/>
  <c r="N10" i="41"/>
  <c r="K12" i="14"/>
  <c r="P96" i="46"/>
  <c r="M96" i="51"/>
  <c r="K113" i="14"/>
  <c r="M113" i="51"/>
  <c r="L96" i="41"/>
  <c r="P105" i="46"/>
  <c r="P105" i="31"/>
  <c r="O105" i="36"/>
  <c r="K105" i="14"/>
  <c r="N43" i="46"/>
  <c r="N58" i="46"/>
  <c r="K27" i="51"/>
  <c r="K27" i="14"/>
  <c r="I27" i="14"/>
  <c r="M10" i="36"/>
  <c r="N14" i="46"/>
  <c r="M112" i="36"/>
  <c r="N112" i="46"/>
  <c r="M99" i="51"/>
  <c r="O36" i="36"/>
  <c r="L49" i="41"/>
  <c r="M57" i="36"/>
  <c r="I57" i="14"/>
  <c r="I113" i="14"/>
  <c r="K113" i="51"/>
  <c r="L113" i="41"/>
  <c r="M113" i="36"/>
  <c r="L61" i="41"/>
  <c r="M82" i="36"/>
  <c r="K86" i="51"/>
  <c r="K11" i="14"/>
  <c r="K82" i="51"/>
  <c r="I82" i="14"/>
  <c r="F81" i="57"/>
  <c r="P81" i="57" s="1"/>
  <c r="L82" i="41"/>
  <c r="M89" i="36"/>
  <c r="I89" i="14"/>
  <c r="K89" i="51"/>
  <c r="F88" i="57"/>
  <c r="O46" i="36"/>
  <c r="K69" i="51"/>
  <c r="K88" i="14"/>
  <c r="M88" i="51"/>
  <c r="F87" i="57"/>
  <c r="R87" i="57" s="1"/>
  <c r="I76" i="14"/>
  <c r="K76" i="51"/>
  <c r="I60" i="14"/>
  <c r="N48" i="46"/>
  <c r="L48" i="41"/>
  <c r="K36" i="51"/>
  <c r="N36" i="46"/>
  <c r="N34" i="41"/>
  <c r="F12" i="57"/>
  <c r="L13" i="41"/>
  <c r="P13" i="46"/>
  <c r="I95" i="14"/>
  <c r="N95" i="46"/>
  <c r="N95" i="41"/>
  <c r="N6" i="46"/>
  <c r="M14" i="36"/>
  <c r="P37" i="57"/>
  <c r="P55" i="57"/>
  <c r="N85" i="41"/>
  <c r="P91" i="57"/>
  <c r="N41" i="22"/>
  <c r="M85" i="51"/>
  <c r="O40" i="36"/>
  <c r="K85" i="14"/>
  <c r="P41" i="31"/>
  <c r="P85" i="31"/>
  <c r="K6" i="14"/>
  <c r="P41" i="46"/>
  <c r="M39" i="51"/>
  <c r="N40" i="41"/>
  <c r="K110" i="14"/>
  <c r="M6" i="51"/>
  <c r="O85" i="36"/>
  <c r="P76" i="57"/>
  <c r="P54" i="57"/>
  <c r="P30" i="57"/>
  <c r="P67" i="57"/>
  <c r="P18" i="57"/>
  <c r="T8" i="57"/>
  <c r="P108" i="31"/>
  <c r="K108" i="14"/>
  <c r="I88" i="14"/>
  <c r="M88" i="36"/>
  <c r="N88" i="31"/>
  <c r="K88" i="51"/>
  <c r="N48" i="31"/>
  <c r="I36" i="14"/>
  <c r="K21" i="14"/>
  <c r="K86" i="14"/>
  <c r="K99" i="51"/>
  <c r="M99" i="36"/>
  <c r="L77" i="41"/>
  <c r="K77" i="51"/>
  <c r="M77" i="36"/>
  <c r="N77" i="31"/>
  <c r="M70" i="36"/>
  <c r="K70" i="51"/>
  <c r="P46" i="31"/>
  <c r="K46" i="14"/>
  <c r="M41" i="36"/>
  <c r="I41" i="14"/>
  <c r="K41" i="51"/>
  <c r="L41" i="41"/>
  <c r="P19" i="46"/>
  <c r="I19" i="14"/>
  <c r="K19" i="14"/>
  <c r="L19" i="41"/>
  <c r="K19" i="51"/>
  <c r="P15" i="46"/>
  <c r="M15" i="51"/>
  <c r="E3" i="57"/>
  <c r="T56" i="57"/>
  <c r="P56" i="57"/>
  <c r="K94" i="51"/>
  <c r="M94" i="36"/>
  <c r="N94" i="41"/>
  <c r="N35" i="41"/>
  <c r="I87" i="14"/>
  <c r="N75" i="41"/>
  <c r="K75" i="14"/>
  <c r="L23" i="41"/>
  <c r="K23" i="51"/>
  <c r="N23" i="46"/>
  <c r="L71" i="41"/>
  <c r="M71" i="36"/>
  <c r="P109" i="31"/>
  <c r="P112" i="31"/>
  <c r="P109" i="46"/>
  <c r="N71" i="41"/>
  <c r="M71" i="51"/>
  <c r="O71" i="36"/>
  <c r="P71" i="31"/>
  <c r="P71" i="46"/>
  <c r="M78" i="51"/>
  <c r="N78" i="41"/>
  <c r="O66" i="36"/>
  <c r="O10" i="36"/>
  <c r="N99" i="31"/>
  <c r="L99" i="41"/>
  <c r="K99" i="14"/>
  <c r="M95" i="36"/>
  <c r="K95" i="51"/>
  <c r="E94" i="57"/>
  <c r="R94" i="57" s="1"/>
  <c r="L95" i="41"/>
  <c r="I44" i="14"/>
  <c r="K44" i="51"/>
  <c r="E43" i="57"/>
  <c r="P43" i="57" s="1"/>
  <c r="N44" i="46"/>
  <c r="I86" i="14"/>
  <c r="I68" i="14"/>
  <c r="N68" i="46"/>
  <c r="L68" i="41"/>
  <c r="N68" i="31"/>
  <c r="K66" i="14"/>
  <c r="N66" i="41"/>
  <c r="P66" i="46"/>
  <c r="M64" i="51"/>
  <c r="N64" i="46"/>
  <c r="M64" i="36"/>
  <c r="I59" i="14"/>
  <c r="M41" i="51"/>
  <c r="N41" i="41"/>
  <c r="N15" i="46"/>
  <c r="M11" i="36"/>
  <c r="O11" i="36"/>
  <c r="L11" i="41"/>
  <c r="N11" i="46"/>
  <c r="M81" i="51"/>
  <c r="P81" i="31"/>
  <c r="N48" i="41"/>
  <c r="E35" i="57"/>
  <c r="P35" i="57" s="1"/>
  <c r="L28" i="41"/>
  <c r="N28" i="46"/>
  <c r="T40" i="57"/>
  <c r="M107" i="36"/>
  <c r="N107" i="31"/>
  <c r="N96" i="31"/>
  <c r="K80" i="14"/>
  <c r="L52" i="41"/>
  <c r="E51" i="57"/>
  <c r="E41" i="57"/>
  <c r="P41" i="57" s="1"/>
  <c r="N42" i="31"/>
  <c r="L85" i="41"/>
  <c r="I85" i="14"/>
  <c r="P110" i="31"/>
  <c r="P40" i="46"/>
  <c r="M40" i="51"/>
  <c r="P80" i="46"/>
  <c r="M12" i="36"/>
  <c r="K12" i="51"/>
  <c r="K72" i="14"/>
  <c r="M96" i="36"/>
  <c r="M72" i="51"/>
  <c r="L100" i="41"/>
  <c r="P15" i="57"/>
  <c r="E106" i="57"/>
  <c r="P106" i="57" s="1"/>
  <c r="M32" i="51"/>
  <c r="K32" i="14"/>
  <c r="P24" i="46"/>
  <c r="N24" i="41"/>
  <c r="P9" i="46"/>
  <c r="N9" i="41"/>
  <c r="N94" i="31"/>
  <c r="E93" i="57"/>
  <c r="R93" i="57" s="1"/>
  <c r="N80" i="46"/>
  <c r="E79" i="57"/>
  <c r="N72" i="46"/>
  <c r="L72" i="41"/>
  <c r="I72" i="14"/>
  <c r="K72" i="51"/>
  <c r="N67" i="31"/>
  <c r="E66" i="57"/>
  <c r="P66" i="57" s="1"/>
  <c r="N67" i="46"/>
  <c r="I67" i="14"/>
  <c r="M67" i="36"/>
  <c r="K67" i="51"/>
  <c r="L63" i="41"/>
  <c r="M63" i="36"/>
  <c r="N63" i="46"/>
  <c r="E62" i="57"/>
  <c r="P62" i="57" s="1"/>
  <c r="K63" i="51"/>
  <c r="I63" i="14"/>
  <c r="N55" i="31"/>
  <c r="M55" i="36"/>
  <c r="E50" i="57"/>
  <c r="P50" i="57" s="1"/>
  <c r="M51" i="36"/>
  <c r="I51" i="14"/>
  <c r="L51" i="41"/>
  <c r="N47" i="46"/>
  <c r="K47" i="51"/>
  <c r="E46" i="57"/>
  <c r="N47" i="31"/>
  <c r="L47" i="41"/>
  <c r="L36" i="41"/>
  <c r="N36" i="31"/>
  <c r="I33" i="14"/>
  <c r="N33" i="46"/>
  <c r="N29" i="46"/>
  <c r="N29" i="31"/>
  <c r="M29" i="36"/>
  <c r="E24" i="57"/>
  <c r="L25" i="41"/>
  <c r="N25" i="31"/>
  <c r="I25" i="14"/>
  <c r="L20" i="41"/>
  <c r="I20" i="14"/>
  <c r="E14" i="57"/>
  <c r="N15" i="31"/>
  <c r="M15" i="36"/>
  <c r="K15" i="51"/>
  <c r="I15" i="14"/>
  <c r="K11" i="51"/>
  <c r="N11" i="31"/>
  <c r="K7" i="51"/>
  <c r="N7" i="31"/>
  <c r="M7" i="36"/>
  <c r="E39" i="57"/>
  <c r="K40" i="51"/>
  <c r="N40" i="46"/>
  <c r="M40" i="36"/>
  <c r="M104" i="36"/>
  <c r="N104" i="31"/>
  <c r="I104" i="14"/>
  <c r="K104" i="51"/>
  <c r="E99" i="57"/>
  <c r="R99" i="57" s="1"/>
  <c r="I100" i="14"/>
  <c r="N100" i="46"/>
  <c r="M100" i="36"/>
  <c r="O76" i="36"/>
  <c r="K94" i="14"/>
  <c r="P90" i="31"/>
  <c r="K100" i="51"/>
  <c r="E47" i="57"/>
  <c r="P47" i="57" s="1"/>
  <c r="I48" i="14"/>
  <c r="K48" i="51"/>
  <c r="M48" i="36"/>
  <c r="M80" i="51"/>
  <c r="N96" i="46"/>
  <c r="P40" i="31"/>
  <c r="N30" i="46"/>
  <c r="M90" i="51"/>
  <c r="N26" i="31"/>
  <c r="L26" i="41"/>
  <c r="N52" i="46"/>
  <c r="O73" i="36"/>
  <c r="P73" i="46"/>
  <c r="P42" i="46"/>
  <c r="O42" i="36"/>
  <c r="P23" i="46"/>
  <c r="O23" i="36"/>
  <c r="N23" i="41"/>
  <c r="M23" i="51"/>
  <c r="P18" i="46"/>
  <c r="O18" i="36"/>
  <c r="E110" i="57"/>
  <c r="E107" i="57"/>
  <c r="R107" i="57" s="1"/>
  <c r="M108" i="36"/>
  <c r="L108" i="41"/>
  <c r="E103" i="57"/>
  <c r="P103" i="57" s="1"/>
  <c r="K101" i="51"/>
  <c r="L101" i="41"/>
  <c r="N101" i="31"/>
  <c r="M101" i="36"/>
  <c r="N97" i="31"/>
  <c r="K97" i="51"/>
  <c r="L97" i="41"/>
  <c r="N97" i="46"/>
  <c r="M93" i="36"/>
  <c r="N93" i="46"/>
  <c r="E92" i="57"/>
  <c r="L93" i="41"/>
  <c r="I93" i="14"/>
  <c r="N93" i="31"/>
  <c r="L89" i="41"/>
  <c r="E88" i="57"/>
  <c r="R88" i="57" s="1"/>
  <c r="E82" i="57"/>
  <c r="L83" i="41"/>
  <c r="E78" i="57"/>
  <c r="P78" i="57" s="1"/>
  <c r="M79" i="36"/>
  <c r="I79" i="14"/>
  <c r="N79" i="46"/>
  <c r="E74" i="57"/>
  <c r="N75" i="46"/>
  <c r="E70" i="57"/>
  <c r="I71" i="14"/>
  <c r="E65" i="57"/>
  <c r="N66" i="46"/>
  <c r="N66" i="31"/>
  <c r="I58" i="14"/>
  <c r="L58" i="41"/>
  <c r="M54" i="36"/>
  <c r="K54" i="51"/>
  <c r="P10" i="57"/>
  <c r="P96" i="57"/>
  <c r="T30" i="57"/>
  <c r="M24" i="51"/>
  <c r="O53" i="36"/>
  <c r="P12" i="46"/>
  <c r="P37" i="46"/>
  <c r="K29" i="14"/>
  <c r="M25" i="51"/>
  <c r="N80" i="31"/>
  <c r="M43" i="51"/>
  <c r="P73" i="31"/>
  <c r="O5" i="36"/>
  <c r="N99" i="41"/>
  <c r="M91" i="51"/>
  <c r="P35" i="46"/>
  <c r="K107" i="14"/>
  <c r="L55" i="41"/>
  <c r="P86" i="31"/>
  <c r="M69" i="36"/>
  <c r="E68" i="57"/>
  <c r="R68" i="57" s="1"/>
  <c r="P111" i="57"/>
  <c r="I112" i="14"/>
  <c r="N112" i="31"/>
  <c r="L112" i="41"/>
  <c r="N98" i="41"/>
  <c r="P98" i="31"/>
  <c r="K98" i="14"/>
  <c r="P98" i="46"/>
  <c r="M87" i="36"/>
  <c r="N87" i="41"/>
  <c r="P87" i="46"/>
  <c r="M83" i="36"/>
  <c r="N83" i="41"/>
  <c r="N83" i="31"/>
  <c r="K83" i="51"/>
  <c r="N83" i="46"/>
  <c r="N76" i="46"/>
  <c r="N76" i="41"/>
  <c r="M76" i="36"/>
  <c r="L76" i="41"/>
  <c r="K52" i="51"/>
  <c r="N49" i="31"/>
  <c r="N49" i="46"/>
  <c r="K49" i="51"/>
  <c r="I49" i="14"/>
  <c r="E48" i="57"/>
  <c r="P48" i="57" s="1"/>
  <c r="P36" i="46"/>
  <c r="N36" i="41"/>
  <c r="M36" i="51"/>
  <c r="P36" i="31"/>
  <c r="K36" i="14"/>
  <c r="O28" i="36"/>
  <c r="I21" i="14"/>
  <c r="M81" i="36"/>
  <c r="I81" i="14"/>
  <c r="L81" i="41"/>
  <c r="N81" i="31"/>
  <c r="P60" i="31"/>
  <c r="K60" i="51"/>
  <c r="L60" i="41"/>
  <c r="N60" i="31"/>
  <c r="M60" i="36"/>
  <c r="P34" i="31"/>
  <c r="M34" i="51"/>
  <c r="K34" i="14"/>
  <c r="L34" i="41"/>
  <c r="I34" i="14"/>
  <c r="K34" i="51"/>
  <c r="E33" i="57"/>
  <c r="R33" i="57" s="1"/>
  <c r="P34" i="46"/>
  <c r="N34" i="46"/>
  <c r="M30" i="36"/>
  <c r="K30" i="51"/>
  <c r="I30" i="14"/>
  <c r="N30" i="31"/>
  <c r="L30" i="41"/>
  <c r="K13" i="51"/>
  <c r="M13" i="36"/>
  <c r="M13" i="51"/>
  <c r="I13" i="14"/>
  <c r="L8" i="41"/>
  <c r="M8" i="36"/>
  <c r="N8" i="46"/>
  <c r="I8" i="14"/>
  <c r="N110" i="46"/>
  <c r="M110" i="36"/>
  <c r="L43" i="41"/>
  <c r="K43" i="51"/>
  <c r="M43" i="36"/>
  <c r="N43" i="31"/>
  <c r="K44" i="14"/>
  <c r="O94" i="36"/>
  <c r="P93" i="46"/>
  <c r="K93" i="51"/>
  <c r="O93" i="36"/>
  <c r="N91" i="46"/>
  <c r="L91" i="41"/>
  <c r="K91" i="51"/>
  <c r="P90" i="57"/>
  <c r="N91" i="31"/>
  <c r="I91" i="14"/>
  <c r="L87" i="41"/>
  <c r="N87" i="46"/>
  <c r="K87" i="51"/>
  <c r="K85" i="51"/>
  <c r="E84" i="57"/>
  <c r="P84" i="57" s="1"/>
  <c r="N85" i="31"/>
  <c r="M85" i="36"/>
  <c r="N85" i="46"/>
  <c r="O82" i="36"/>
  <c r="P82" i="46"/>
  <c r="N70" i="31"/>
  <c r="N70" i="46"/>
  <c r="L70" i="41"/>
  <c r="P70" i="31"/>
  <c r="M70" i="51"/>
  <c r="I70" i="14"/>
  <c r="M68" i="51"/>
  <c r="N64" i="31"/>
  <c r="L64" i="41"/>
  <c r="I64" i="14"/>
  <c r="N59" i="31"/>
  <c r="M59" i="36"/>
  <c r="L59" i="41"/>
  <c r="O58" i="36"/>
  <c r="P58" i="31"/>
  <c r="K58" i="14"/>
  <c r="I53" i="14"/>
  <c r="M53" i="36"/>
  <c r="N53" i="46"/>
  <c r="N53" i="31"/>
  <c r="K35" i="51"/>
  <c r="N35" i="46"/>
  <c r="O27" i="36"/>
  <c r="L27" i="41"/>
  <c r="M27" i="36"/>
  <c r="N27" i="41"/>
  <c r="N14" i="31"/>
  <c r="I14" i="14"/>
  <c r="L14" i="41"/>
  <c r="I11" i="14"/>
  <c r="P57" i="46"/>
  <c r="N28" i="41"/>
  <c r="P28" i="46"/>
  <c r="O68" i="36"/>
  <c r="N59" i="41"/>
  <c r="N41" i="31"/>
  <c r="N57" i="41"/>
  <c r="P98" i="57"/>
  <c r="O65" i="36"/>
  <c r="O88" i="36"/>
  <c r="M76" i="51"/>
  <c r="N76" i="31"/>
  <c r="D108" i="57"/>
  <c r="R108" i="57" s="1"/>
  <c r="P23" i="31"/>
  <c r="N15" i="41"/>
  <c r="P20" i="57"/>
  <c r="P102" i="57"/>
  <c r="T73" i="57"/>
  <c r="P52" i="57"/>
  <c r="P4" i="57"/>
  <c r="T112" i="57"/>
  <c r="T55" i="57"/>
  <c r="P59" i="57"/>
  <c r="T37" i="57"/>
  <c r="P8" i="57"/>
  <c r="M4" i="51"/>
  <c r="P80" i="57"/>
  <c r="T75" i="57"/>
  <c r="P4" i="46"/>
  <c r="K43" i="14"/>
  <c r="T13" i="57"/>
  <c r="T71" i="57"/>
  <c r="T29" i="57"/>
  <c r="P40" i="57"/>
  <c r="P19" i="57"/>
  <c r="T76" i="57"/>
  <c r="K4" i="14"/>
  <c r="T4" i="57"/>
  <c r="P73" i="57"/>
  <c r="T36" i="57"/>
  <c r="P32" i="57"/>
  <c r="P26" i="57"/>
  <c r="T102" i="57"/>
  <c r="N39" i="41"/>
  <c r="O7" i="36"/>
  <c r="P22" i="57"/>
  <c r="P85" i="57"/>
  <c r="P71" i="57"/>
  <c r="P36" i="57"/>
  <c r="T32" i="57"/>
  <c r="P75" i="57"/>
  <c r="T105" i="57"/>
  <c r="T23" i="57"/>
  <c r="P42" i="57"/>
  <c r="T91" i="57"/>
  <c r="P112" i="57"/>
  <c r="M112" i="51"/>
  <c r="M83" i="51"/>
  <c r="P83" i="46"/>
  <c r="K83" i="14"/>
  <c r="M98" i="51"/>
  <c r="K8" i="14"/>
  <c r="M8" i="51"/>
  <c r="P63" i="57"/>
  <c r="P64" i="46"/>
  <c r="P45" i="57"/>
  <c r="O96" i="36"/>
  <c r="P101" i="46"/>
  <c r="P86" i="46"/>
  <c r="L86" i="41"/>
  <c r="N86" i="31"/>
  <c r="N86" i="46"/>
  <c r="L86" i="22"/>
  <c r="L80" i="41"/>
  <c r="K80" i="51"/>
  <c r="P44" i="31"/>
  <c r="M44" i="51"/>
  <c r="P44" i="46"/>
  <c r="N55" i="22"/>
  <c r="O55" i="36"/>
  <c r="K50" i="14"/>
  <c r="N50" i="22"/>
  <c r="D49" i="57"/>
  <c r="P49" i="57" s="1"/>
  <c r="N50" i="41"/>
  <c r="O50" i="36"/>
  <c r="N4" i="46"/>
  <c r="O4" i="36"/>
  <c r="M4" i="36"/>
  <c r="I4" i="14"/>
  <c r="D3" i="57"/>
  <c r="R3" i="57" s="1"/>
  <c r="L4" i="41"/>
  <c r="K4" i="51"/>
  <c r="N4" i="41"/>
  <c r="P99" i="46"/>
  <c r="L90" i="41"/>
  <c r="L90" i="22"/>
  <c r="M90" i="36"/>
  <c r="N90" i="31"/>
  <c r="I90" i="14"/>
  <c r="K87" i="14"/>
  <c r="P68" i="46"/>
  <c r="N68" i="22"/>
  <c r="K68" i="14"/>
  <c r="N68" i="41"/>
  <c r="L66" i="41"/>
  <c r="N58" i="22"/>
  <c r="P58" i="46"/>
  <c r="P39" i="46"/>
  <c r="K39" i="14"/>
  <c r="M39" i="36"/>
  <c r="L39" i="22"/>
  <c r="I39" i="14"/>
  <c r="K35" i="14"/>
  <c r="L35" i="41"/>
  <c r="N35" i="31"/>
  <c r="D34" i="57"/>
  <c r="R34" i="57" s="1"/>
  <c r="M35" i="51"/>
  <c r="I35" i="14"/>
  <c r="M35" i="36"/>
  <c r="N12" i="22"/>
  <c r="P12" i="31"/>
  <c r="N10" i="46"/>
  <c r="L10" i="41"/>
  <c r="I10" i="14"/>
  <c r="L10" i="22"/>
  <c r="P10" i="46"/>
  <c r="M10" i="51"/>
  <c r="N10" i="31"/>
  <c r="K10" i="51"/>
  <c r="N53" i="41"/>
  <c r="M53" i="51"/>
  <c r="N40" i="22"/>
  <c r="P27" i="46"/>
  <c r="M27" i="51"/>
  <c r="K7" i="14"/>
  <c r="P7" i="31"/>
  <c r="N7" i="22"/>
  <c r="M89" i="51"/>
  <c r="O89" i="16"/>
  <c r="L105" i="22"/>
  <c r="N105" i="46"/>
  <c r="L105" i="41"/>
  <c r="M105" i="16"/>
  <c r="G105" i="4"/>
  <c r="I105" i="14"/>
  <c r="P13" i="57"/>
  <c r="N26" i="41"/>
  <c r="O38" i="16"/>
  <c r="I52" i="4"/>
  <c r="N105" i="31"/>
  <c r="N102" i="22"/>
  <c r="N102" i="41"/>
  <c r="K102" i="14"/>
  <c r="M102" i="51"/>
  <c r="O102" i="16"/>
  <c r="P102" i="31"/>
  <c r="O102" i="36"/>
  <c r="P102" i="46"/>
  <c r="N95" i="22"/>
  <c r="N61" i="41"/>
  <c r="K61" i="14"/>
  <c r="P61" i="46"/>
  <c r="M61" i="51"/>
  <c r="O61" i="16"/>
  <c r="O61" i="36"/>
  <c r="P61" i="31"/>
  <c r="N61" i="22"/>
  <c r="M109" i="51"/>
  <c r="K109" i="14"/>
  <c r="P100" i="31"/>
  <c r="O100" i="36"/>
  <c r="K100" i="14"/>
  <c r="P100" i="46"/>
  <c r="N100" i="41"/>
  <c r="M100" i="51"/>
  <c r="N47" i="41"/>
  <c r="P47" i="31"/>
  <c r="K47" i="14"/>
  <c r="O47" i="16"/>
  <c r="N106" i="41"/>
  <c r="P106" i="31"/>
  <c r="N106" i="22"/>
  <c r="O106" i="36"/>
  <c r="K106" i="14"/>
  <c r="M106" i="51"/>
  <c r="P91" i="31"/>
  <c r="K91" i="14"/>
  <c r="O91" i="36"/>
  <c r="O81" i="36"/>
  <c r="N81" i="41"/>
  <c r="K77" i="14"/>
  <c r="N77" i="22"/>
  <c r="N77" i="41"/>
  <c r="N6" i="22"/>
  <c r="P6" i="46"/>
  <c r="O6" i="36"/>
  <c r="P94" i="46"/>
  <c r="P94" i="31"/>
  <c r="O90" i="36"/>
  <c r="K90" i="14"/>
  <c r="N84" i="41"/>
  <c r="O84" i="36"/>
  <c r="P84" i="31"/>
  <c r="K84" i="14"/>
  <c r="P72" i="31"/>
  <c r="O72" i="36"/>
  <c r="P67" i="31"/>
  <c r="P67" i="46"/>
  <c r="N67" i="41"/>
  <c r="M67" i="51"/>
  <c r="K60" i="14"/>
  <c r="N60" i="41"/>
  <c r="O60" i="36"/>
  <c r="P56" i="31"/>
  <c r="K56" i="14"/>
  <c r="P42" i="31"/>
  <c r="N42" i="41"/>
  <c r="P104" i="46"/>
  <c r="O104" i="36"/>
  <c r="M104" i="51"/>
  <c r="N74" i="41"/>
  <c r="O74" i="36"/>
  <c r="P70" i="46"/>
  <c r="O70" i="36"/>
  <c r="N45" i="41"/>
  <c r="O45" i="36"/>
  <c r="P45" i="46"/>
  <c r="K45" i="14"/>
  <c r="K63" i="14"/>
  <c r="M63" i="51"/>
  <c r="N63" i="41"/>
  <c r="P55" i="46"/>
  <c r="N55" i="41"/>
  <c r="M55" i="51"/>
  <c r="K51" i="14"/>
  <c r="N51" i="41"/>
  <c r="M51" i="51"/>
  <c r="K33" i="14"/>
  <c r="N33" i="41"/>
  <c r="P20" i="46"/>
  <c r="N20" i="41"/>
  <c r="N11" i="41"/>
  <c r="M11" i="51"/>
  <c r="M7" i="51"/>
  <c r="P7" i="46"/>
  <c r="M111" i="51"/>
  <c r="K111" i="14"/>
  <c r="P103" i="46"/>
  <c r="M103" i="51"/>
  <c r="K103" i="14"/>
  <c r="E83" i="57"/>
  <c r="P83" i="57" s="1"/>
  <c r="I84" i="14"/>
  <c r="M84" i="36"/>
  <c r="L84" i="41"/>
  <c r="E17" i="57"/>
  <c r="R17" i="57" s="1"/>
  <c r="T17" i="57" s="1"/>
  <c r="M18" i="36"/>
  <c r="I18" i="14"/>
  <c r="N18" i="46"/>
  <c r="K18" i="51"/>
  <c r="I7" i="14"/>
  <c r="E6" i="57"/>
  <c r="R6" i="57" s="1"/>
  <c r="L7" i="41"/>
  <c r="G25" i="57"/>
  <c r="N26" i="46"/>
  <c r="H100" i="57"/>
  <c r="R100" i="57" s="1"/>
  <c r="I101" i="14"/>
  <c r="N101" i="46"/>
  <c r="H89" i="57"/>
  <c r="R89" i="57" s="1"/>
  <c r="N90" i="46"/>
  <c r="K90" i="51"/>
  <c r="N77" i="46"/>
  <c r="I77" i="14"/>
  <c r="H58" i="57"/>
  <c r="R58" i="57" s="1"/>
  <c r="K59" i="51"/>
  <c r="M95" i="51"/>
  <c r="P95" i="46"/>
  <c r="N49" i="41"/>
  <c r="M49" i="51"/>
  <c r="N49" i="22"/>
  <c r="P89" i="46"/>
  <c r="M105" i="36"/>
  <c r="N89" i="22"/>
  <c r="P95" i="31"/>
  <c r="K105" i="51"/>
  <c r="N89" i="41"/>
  <c r="N90" i="41"/>
  <c r="O67" i="36"/>
  <c r="N47" i="22"/>
  <c r="N56" i="41"/>
  <c r="B104" i="57"/>
  <c r="R104" i="57" s="1"/>
  <c r="I113" i="4"/>
  <c r="O113" i="16"/>
  <c r="N113" i="41"/>
  <c r="N72" i="41"/>
  <c r="P64" i="31"/>
  <c r="M60" i="51"/>
  <c r="K9" i="14"/>
  <c r="O9" i="36"/>
  <c r="M9" i="51"/>
  <c r="P9" i="31"/>
  <c r="I62" i="14"/>
  <c r="L62" i="22"/>
  <c r="N62" i="46"/>
  <c r="B61" i="57"/>
  <c r="R61" i="57" s="1"/>
  <c r="K62" i="51"/>
  <c r="L62" i="41"/>
  <c r="M62" i="36"/>
  <c r="N62" i="31"/>
  <c r="M62" i="16"/>
  <c r="L111" i="22"/>
  <c r="N111" i="31"/>
  <c r="M111" i="36"/>
  <c r="C110" i="57"/>
  <c r="L111" i="41"/>
  <c r="M61" i="16"/>
  <c r="N61" i="46"/>
  <c r="M61" i="36"/>
  <c r="I61" i="14"/>
  <c r="K61" i="51"/>
  <c r="L61" i="22"/>
  <c r="N61" i="31"/>
  <c r="C60" i="57"/>
  <c r="R60" i="57" s="1"/>
  <c r="N52" i="41"/>
  <c r="O52" i="16"/>
  <c r="K48" i="14"/>
  <c r="O48" i="16"/>
  <c r="O48" i="36"/>
  <c r="N48" i="22"/>
  <c r="P48" i="46"/>
  <c r="I48" i="4"/>
  <c r="P48" i="31"/>
  <c r="K26" i="14"/>
  <c r="I26" i="4"/>
  <c r="O26" i="16"/>
  <c r="K38" i="14"/>
  <c r="P38" i="31"/>
  <c r="N38" i="41"/>
  <c r="M38" i="51"/>
  <c r="N38" i="22"/>
  <c r="O38" i="36"/>
  <c r="P52" i="31"/>
  <c r="T96" i="57"/>
  <c r="P105" i="57"/>
  <c r="P52" i="46"/>
  <c r="K52" i="14"/>
  <c r="N52" i="22"/>
  <c r="M48" i="51"/>
  <c r="P89" i="31"/>
  <c r="P23" i="57"/>
  <c r="P9" i="57"/>
  <c r="K95" i="14"/>
  <c r="O49" i="36"/>
  <c r="O89" i="36"/>
  <c r="M26" i="51"/>
  <c r="O100" i="16"/>
  <c r="P106" i="46"/>
  <c r="K67" i="14"/>
  <c r="K57" i="14"/>
  <c r="M56" i="51"/>
  <c r="I61" i="4"/>
  <c r="N97" i="22"/>
  <c r="P97" i="46"/>
  <c r="I97" i="4"/>
  <c r="K97" i="14"/>
  <c r="M97" i="51"/>
  <c r="O97" i="36"/>
  <c r="N97" i="41"/>
  <c r="P97" i="31"/>
  <c r="O83" i="16"/>
  <c r="I83" i="4"/>
  <c r="O79" i="16"/>
  <c r="O79" i="36"/>
  <c r="N79" i="22"/>
  <c r="I79" i="4"/>
  <c r="P79" i="46"/>
  <c r="P79" i="31"/>
  <c r="K79" i="14"/>
  <c r="M79" i="51"/>
  <c r="N18" i="41"/>
  <c r="N18" i="22"/>
  <c r="M18" i="51"/>
  <c r="I18" i="4"/>
  <c r="K18" i="14"/>
  <c r="P18" i="31"/>
  <c r="O13" i="36"/>
  <c r="N13" i="41"/>
  <c r="N7" i="41"/>
  <c r="N87" i="22"/>
  <c r="P87" i="31"/>
  <c r="O87" i="36"/>
  <c r="P78" i="46"/>
  <c r="P78" i="31"/>
  <c r="K78" i="14"/>
  <c r="P112" i="46"/>
  <c r="P5" i="31"/>
  <c r="P5" i="46"/>
  <c r="K5" i="14"/>
  <c r="O62" i="16"/>
  <c r="O62" i="36"/>
  <c r="M62" i="51"/>
  <c r="K62" i="14"/>
  <c r="P62" i="46"/>
  <c r="N62" i="41"/>
  <c r="I62" i="4"/>
  <c r="N108" i="41"/>
  <c r="O108" i="16"/>
  <c r="O53" i="16"/>
  <c r="K53" i="14"/>
  <c r="N29" i="41"/>
  <c r="P27" i="31"/>
  <c r="P19" i="31"/>
  <c r="O19" i="36"/>
  <c r="M19" i="51"/>
  <c r="P31" i="46"/>
  <c r="O31" i="36"/>
  <c r="M31" i="51"/>
  <c r="K31" i="14"/>
  <c r="P31" i="31"/>
  <c r="M102" i="16"/>
  <c r="B101" i="57"/>
  <c r="R101" i="57" s="1"/>
  <c r="M102" i="36"/>
  <c r="N102" i="31"/>
  <c r="K102" i="51"/>
  <c r="L102" i="41"/>
  <c r="I102" i="14"/>
  <c r="L102" i="22"/>
  <c r="P5" i="57"/>
  <c r="M47" i="51"/>
  <c r="O47" i="36"/>
  <c r="O12" i="36"/>
  <c r="O57" i="36"/>
  <c r="O109" i="36"/>
  <c r="P77" i="31"/>
  <c r="O56" i="36"/>
  <c r="P49" i="46"/>
  <c r="P11" i="46"/>
  <c r="P93" i="31"/>
  <c r="P76" i="46"/>
  <c r="B69" i="57"/>
  <c r="R69" i="57" s="1"/>
  <c r="N82" i="41"/>
  <c r="K70" i="14"/>
  <c r="P57" i="31"/>
  <c r="I111" i="14"/>
  <c r="M111" i="16"/>
  <c r="B110" i="57"/>
  <c r="G111" i="4"/>
  <c r="L59" i="22"/>
  <c r="N59" i="46"/>
  <c r="G59" i="4"/>
  <c r="M52" i="36"/>
  <c r="N52" i="31"/>
  <c r="I52" i="14"/>
  <c r="I99" i="14"/>
  <c r="M99" i="16"/>
  <c r="E64" i="57"/>
  <c r="P64" i="57" s="1"/>
  <c r="N65" i="31"/>
  <c r="M65" i="36"/>
  <c r="L65" i="41"/>
  <c r="K58" i="51"/>
  <c r="E57" i="57"/>
  <c r="R57" i="57" s="1"/>
  <c r="O78" i="16"/>
  <c r="N65" i="41"/>
  <c r="M65" i="51"/>
  <c r="P77" i="46"/>
  <c r="K23" i="14"/>
  <c r="I23" i="4"/>
  <c r="N12" i="41"/>
  <c r="M28" i="51"/>
  <c r="N81" i="46"/>
  <c r="G81" i="4"/>
  <c r="K81" i="51"/>
  <c r="L26" i="22"/>
  <c r="B25" i="57"/>
  <c r="R25" i="57" s="1"/>
  <c r="L6" i="22"/>
  <c r="N6" i="31"/>
  <c r="D53" i="57"/>
  <c r="N54" i="31"/>
  <c r="D11" i="57"/>
  <c r="R11" i="57" s="1"/>
  <c r="T11" i="57" s="1"/>
  <c r="I12" i="14"/>
  <c r="I29" i="14"/>
  <c r="E28" i="57"/>
  <c r="R28" i="57" s="1"/>
  <c r="P65" i="31"/>
  <c r="P111" i="46"/>
  <c r="O77" i="16"/>
  <c r="N64" i="41"/>
  <c r="O24" i="36"/>
  <c r="O24" i="16"/>
  <c r="N19" i="22"/>
  <c r="K15" i="14"/>
  <c r="P111" i="31"/>
  <c r="N80" i="41"/>
  <c r="M107" i="51"/>
  <c r="M75" i="51"/>
  <c r="N71" i="22"/>
  <c r="P66" i="31"/>
  <c r="M58" i="51"/>
  <c r="O33" i="16"/>
  <c r="K84" i="51"/>
  <c r="M36" i="16"/>
  <c r="M36" i="36"/>
  <c r="D86" i="57"/>
  <c r="L87" i="22"/>
  <c r="E44" i="57"/>
  <c r="P44" i="57" s="1"/>
  <c r="N45" i="46"/>
  <c r="F72" i="57"/>
  <c r="P72" i="57" s="1"/>
  <c r="K73" i="51"/>
  <c r="P91" i="46"/>
  <c r="O68" i="16"/>
  <c r="O83" i="36"/>
  <c r="P59" i="46"/>
  <c r="O35" i="36"/>
  <c r="P26" i="46"/>
  <c r="K42" i="14"/>
  <c r="L72" i="22"/>
  <c r="N42" i="46"/>
  <c r="M42" i="16"/>
  <c r="K42" i="51"/>
  <c r="I42" i="14"/>
  <c r="M42" i="36"/>
  <c r="L42" i="41"/>
  <c r="N13" i="31"/>
  <c r="D12" i="57"/>
  <c r="R12" i="57" s="1"/>
  <c r="C39" i="57"/>
  <c r="R39" i="57" s="1"/>
  <c r="L40" i="41"/>
  <c r="N40" i="31"/>
  <c r="P84" i="46"/>
  <c r="P7" i="57"/>
  <c r="N60" i="46"/>
  <c r="I39" i="4"/>
  <c r="O39" i="16"/>
  <c r="N39" i="22"/>
  <c r="P53" i="46"/>
  <c r="L101" i="22"/>
  <c r="G101" i="4"/>
  <c r="M68" i="36"/>
  <c r="G68" i="4"/>
  <c r="K8" i="51"/>
  <c r="D65" i="57"/>
  <c r="R65" i="57" s="1"/>
  <c r="I66" i="14"/>
  <c r="L94" i="41"/>
  <c r="I41" i="4"/>
  <c r="K41" i="14"/>
  <c r="N86" i="41"/>
  <c r="N86" i="22"/>
  <c r="L53" i="41"/>
  <c r="N113" i="31"/>
  <c r="O86" i="16"/>
  <c r="G39" i="4"/>
  <c r="G43" i="4"/>
  <c r="I43" i="14"/>
  <c r="L69" i="22"/>
  <c r="N69" i="46"/>
  <c r="O39" i="36"/>
  <c r="P85" i="46"/>
  <c r="N44" i="31"/>
  <c r="K69" i="14"/>
  <c r="L69" i="41"/>
  <c r="P43" i="31"/>
  <c r="I69" i="14"/>
  <c r="N44" i="41"/>
  <c r="M91" i="36"/>
  <c r="N69" i="31"/>
  <c r="P113" i="46"/>
  <c r="P29" i="57"/>
  <c r="P39" i="31"/>
  <c r="O69" i="16"/>
  <c r="P110" i="46"/>
  <c r="O86" i="36"/>
  <c r="N69" i="22"/>
  <c r="P69" i="31"/>
  <c r="O69" i="36"/>
  <c r="N69" i="41"/>
  <c r="P69" i="46"/>
  <c r="M69" i="51"/>
  <c r="T109" i="57"/>
  <c r="P109" i="57"/>
  <c r="N110" i="41"/>
  <c r="N110" i="22"/>
  <c r="I110" i="14"/>
  <c r="K110" i="51"/>
  <c r="N110" i="31"/>
  <c r="L110" i="41"/>
  <c r="O110" i="36"/>
  <c r="M110" i="51"/>
  <c r="N94" i="46"/>
  <c r="P38" i="57"/>
  <c r="N39" i="31"/>
  <c r="L39" i="41"/>
  <c r="T31" i="57"/>
  <c r="P31" i="57"/>
  <c r="L32" i="41"/>
  <c r="M32" i="36"/>
  <c r="N32" i="46"/>
  <c r="I26" i="14"/>
  <c r="M26" i="36"/>
  <c r="O26" i="36"/>
  <c r="P26" i="31"/>
  <c r="P97" i="57"/>
  <c r="T97" i="57"/>
  <c r="T95" i="57"/>
  <c r="P95" i="57"/>
  <c r="P82" i="57"/>
  <c r="P27" i="57"/>
  <c r="P59" i="31"/>
  <c r="M59" i="51"/>
  <c r="K59" i="14"/>
  <c r="N107" i="46"/>
  <c r="K107" i="51"/>
  <c r="I107" i="14"/>
  <c r="K89" i="14"/>
  <c r="O80" i="36"/>
  <c r="P74" i="57" l="1"/>
  <c r="T92" i="57"/>
  <c r="R103" i="57"/>
  <c r="R106" i="57"/>
  <c r="R81" i="57"/>
  <c r="R78" i="57"/>
  <c r="R44" i="57"/>
  <c r="T44" i="57" s="1"/>
  <c r="R50" i="57"/>
  <c r="T86" i="57"/>
  <c r="X86" i="57" s="1"/>
  <c r="R110" i="57"/>
  <c r="T110" i="57" s="1"/>
  <c r="T99" i="57"/>
  <c r="R41" i="57"/>
  <c r="T41" i="57" s="1"/>
  <c r="R92" i="57"/>
  <c r="R46" i="57"/>
  <c r="T46" i="57" s="1"/>
  <c r="R47" i="57"/>
  <c r="R43" i="57"/>
  <c r="T43" i="57" s="1"/>
  <c r="R64" i="57"/>
  <c r="T77" i="57"/>
  <c r="R14" i="57"/>
  <c r="T14" i="57" s="1"/>
  <c r="R35" i="57"/>
  <c r="T35" i="57" s="1"/>
  <c r="T53" i="57"/>
  <c r="T70" i="57"/>
  <c r="T82" i="57"/>
  <c r="R62" i="57"/>
  <c r="T62" i="57" s="1"/>
  <c r="R82" i="57"/>
  <c r="R48" i="57"/>
  <c r="R53" i="57"/>
  <c r="R74" i="57"/>
  <c r="T74" i="57" s="1"/>
  <c r="R84" i="57"/>
  <c r="T84" i="57" s="1"/>
  <c r="T93" i="57"/>
  <c r="T87" i="57"/>
  <c r="T33" i="57"/>
  <c r="T25" i="57"/>
  <c r="T107" i="57"/>
  <c r="T52" i="57"/>
  <c r="T79" i="57"/>
  <c r="T51" i="57"/>
  <c r="P108" i="57"/>
  <c r="T108" i="57"/>
  <c r="P77" i="57"/>
  <c r="P58" i="57"/>
  <c r="T58" i="57"/>
  <c r="P12" i="57"/>
  <c r="P11" i="57"/>
  <c r="T81" i="57"/>
  <c r="T88" i="57"/>
  <c r="X88" i="57" s="1"/>
  <c r="P87" i="57"/>
  <c r="T106" i="57"/>
  <c r="P25" i="57"/>
  <c r="P107" i="57"/>
  <c r="P93" i="57"/>
  <c r="P99" i="57"/>
  <c r="T50" i="57"/>
  <c r="T12" i="57"/>
  <c r="T3" i="57"/>
  <c r="P86" i="57"/>
  <c r="T48" i="57"/>
  <c r="P70" i="57"/>
  <c r="T47" i="57"/>
  <c r="P79" i="57"/>
  <c r="T94" i="57"/>
  <c r="P94" i="57"/>
  <c r="P14" i="57"/>
  <c r="T103" i="57"/>
  <c r="T66" i="57"/>
  <c r="P51" i="57"/>
  <c r="P92" i="57"/>
  <c r="P46" i="57"/>
  <c r="P88" i="57"/>
  <c r="P24" i="57"/>
  <c r="T24" i="57"/>
  <c r="T65" i="57"/>
  <c r="T78" i="57"/>
  <c r="P68" i="57"/>
  <c r="T68" i="57"/>
  <c r="P33" i="57"/>
  <c r="P3" i="57"/>
  <c r="T49" i="57"/>
  <c r="P65" i="57"/>
  <c r="T34" i="57"/>
  <c r="P34" i="57"/>
  <c r="T89" i="57"/>
  <c r="P89" i="57"/>
  <c r="P60" i="57"/>
  <c r="T60" i="57"/>
  <c r="P53" i="57"/>
  <c r="P28" i="57"/>
  <c r="T28" i="57"/>
  <c r="P101" i="57"/>
  <c r="T101" i="57"/>
  <c r="T39" i="57"/>
  <c r="P39" i="57"/>
  <c r="T64" i="57"/>
  <c r="P110" i="57"/>
  <c r="P17" i="57"/>
  <c r="T69" i="57"/>
  <c r="P69" i="57"/>
  <c r="T57" i="57"/>
  <c r="P57" i="57"/>
  <c r="P61" i="57"/>
  <c r="T61" i="57"/>
  <c r="P104" i="57"/>
  <c r="T104" i="57"/>
  <c r="T100" i="57"/>
  <c r="P100" i="57"/>
  <c r="T6" i="57"/>
  <c r="P6" i="57"/>
  <c r="T83" i="57"/>
  <c r="T72" i="57"/>
  <c r="X114" i="57" l="1"/>
</calcChain>
</file>

<file path=xl/sharedStrings.xml><?xml version="1.0" encoding="utf-8"?>
<sst xmlns="http://schemas.openxmlformats.org/spreadsheetml/2006/main" count="1443" uniqueCount="162">
  <si>
    <t>Donderdag</t>
  </si>
  <si>
    <t>Zaterdag</t>
  </si>
  <si>
    <t>Zondag</t>
  </si>
  <si>
    <t>Maandag</t>
  </si>
  <si>
    <t>Bangels Johan</t>
  </si>
  <si>
    <t>Boyen Alain</t>
  </si>
  <si>
    <t>Branders Herman</t>
  </si>
  <si>
    <t>Decat Bert</t>
  </si>
  <si>
    <t>Denhaen Filip</t>
  </si>
  <si>
    <t>Dunon Francis</t>
  </si>
  <si>
    <t>Dupuis Marc</t>
  </si>
  <si>
    <t>Guilliams André</t>
  </si>
  <si>
    <t>Hombroux Bart</t>
  </si>
  <si>
    <t>Ingels Alfons</t>
  </si>
  <si>
    <t>Linnekens Johny</t>
  </si>
  <si>
    <t>Loyaerts Patrick</t>
  </si>
  <si>
    <t>Maleux Daniel</t>
  </si>
  <si>
    <t>Marsoul Alfons</t>
  </si>
  <si>
    <t>Renquet Paul</t>
  </si>
  <si>
    <t>Renson Alfred</t>
  </si>
  <si>
    <t>Roosen Luc</t>
  </si>
  <si>
    <t>Schevenels Tony</t>
  </si>
  <si>
    <t>Serron Guy</t>
  </si>
  <si>
    <t>Smets Charles</t>
  </si>
  <si>
    <t>Steenwinckels Jean</t>
  </si>
  <si>
    <t>Stijnen Eric</t>
  </si>
  <si>
    <t>Thirion Marc</t>
  </si>
  <si>
    <t>Tilkens Romain</t>
  </si>
  <si>
    <t>Wauters David</t>
  </si>
  <si>
    <t>Baron Jan</t>
  </si>
  <si>
    <t>Mathieu Jos</t>
  </si>
  <si>
    <t>Ledoux Filip</t>
  </si>
  <si>
    <t>Dewaelheyns Peter</t>
  </si>
  <si>
    <t>Tuts Frans</t>
  </si>
  <si>
    <t>Kilometers &amp; Punten</t>
  </si>
  <si>
    <t>TOTAAL KM</t>
  </si>
  <si>
    <t>SEIZOEN KM</t>
  </si>
  <si>
    <t>TOTAAL PT</t>
  </si>
  <si>
    <t>SEIZOEN PT</t>
  </si>
  <si>
    <t xml:space="preserve">TOTAAL KM </t>
  </si>
  <si>
    <t xml:space="preserve">SEIZOEN KM </t>
  </si>
  <si>
    <t>Boterpunten</t>
  </si>
  <si>
    <t>TOTAAL</t>
  </si>
  <si>
    <t>Haspengouw Sportief geld</t>
  </si>
  <si>
    <t>februari</t>
  </si>
  <si>
    <t>maart</t>
  </si>
  <si>
    <t>april</t>
  </si>
  <si>
    <t>mei</t>
  </si>
  <si>
    <t>juni</t>
  </si>
  <si>
    <t>juli</t>
  </si>
  <si>
    <t>september</t>
  </si>
  <si>
    <t>augustus</t>
  </si>
  <si>
    <t>oktober</t>
  </si>
  <si>
    <t>Tuts José</t>
  </si>
  <si>
    <t>Dignef Jurgen</t>
  </si>
  <si>
    <t>Roosen Yannic</t>
  </si>
  <si>
    <t>Branckaute Guy</t>
  </si>
  <si>
    <t>Bries Bart</t>
  </si>
  <si>
    <t>Vanbrabant Paul</t>
  </si>
  <si>
    <t>Schiemsky Daniel</t>
  </si>
  <si>
    <t>Scalais Patrick</t>
  </si>
  <si>
    <t>Brien Jean Louis</t>
  </si>
  <si>
    <t>Janssens Dirk</t>
  </si>
  <si>
    <t>Masi Pascal</t>
  </si>
  <si>
    <t>Reynaerts Georges</t>
  </si>
  <si>
    <t>Janssens Patrick</t>
  </si>
  <si>
    <t>Nys Luc</t>
  </si>
  <si>
    <t>Cans Patrick</t>
  </si>
  <si>
    <t>Loyaerts Vital</t>
  </si>
  <si>
    <t>Jacquet Jan</t>
  </si>
  <si>
    <t>Simons Andy</t>
  </si>
  <si>
    <t>Simons Marc</t>
  </si>
  <si>
    <t>Bollen Roger</t>
  </si>
  <si>
    <t>Muls Johan</t>
  </si>
  <si>
    <t>Dusart Ludo</t>
  </si>
  <si>
    <t>Thijs Koen</t>
  </si>
  <si>
    <t>Boyen Patrick</t>
  </si>
  <si>
    <t>Ulens Benny</t>
  </si>
  <si>
    <t>Clarebots Emily</t>
  </si>
  <si>
    <t>Clarebots Frank</t>
  </si>
  <si>
    <t>Clarebots Marnicq</t>
  </si>
  <si>
    <t>Bollings Emile</t>
  </si>
  <si>
    <t>Reynaerts Gust</t>
  </si>
  <si>
    <t>VanRoosendael Eddy</t>
  </si>
  <si>
    <t>Ulens Rita</t>
  </si>
  <si>
    <t>Bertrand Alex</t>
  </si>
  <si>
    <t>Lenaerts Annick</t>
  </si>
  <si>
    <t>Tuts Alain</t>
  </si>
  <si>
    <t>Conard Guy</t>
  </si>
  <si>
    <t>Dewilde Alain</t>
  </si>
  <si>
    <t>Dulier Maurice</t>
  </si>
  <si>
    <t>Lecocq Benny</t>
  </si>
  <si>
    <t>Mombaers Dirk</t>
  </si>
  <si>
    <t>Mombaers Guido</t>
  </si>
  <si>
    <t>Raickman Guy</t>
  </si>
  <si>
    <t>Degreef Josy</t>
  </si>
  <si>
    <t>Hombroek Cyriel</t>
  </si>
  <si>
    <t>Reynaerts Stijn</t>
  </si>
  <si>
    <t>Vandermeulen Irma</t>
  </si>
  <si>
    <t>Vranken Sylvain</t>
  </si>
  <si>
    <t>Szynanska Magdalena</t>
  </si>
  <si>
    <t>Vranken Jef</t>
  </si>
  <si>
    <t>Electeur Bruno</t>
  </si>
  <si>
    <t>Tilkens Alain</t>
  </si>
  <si>
    <t>Ivens Desire</t>
  </si>
  <si>
    <t>Vanderwaeren Dominique</t>
  </si>
  <si>
    <t>Logist Didier</t>
  </si>
  <si>
    <t>Hackelbracht Kevin</t>
  </si>
  <si>
    <t>Klingeleers Bart</t>
  </si>
  <si>
    <t>Somers Marc</t>
  </si>
  <si>
    <t>De Mey Sven</t>
  </si>
  <si>
    <t>Van Den Broeck Joost</t>
  </si>
  <si>
    <t>Antioco Gregory</t>
  </si>
  <si>
    <t>Mievis Walter</t>
  </si>
  <si>
    <t>Schevenels Carla</t>
  </si>
  <si>
    <t>De Schampeleire Luc</t>
  </si>
  <si>
    <t>TP bewegwijzering</t>
  </si>
  <si>
    <t>TP vrijdag</t>
  </si>
  <si>
    <t>TP zaterdag</t>
  </si>
  <si>
    <t>TP verg. - voorber.</t>
  </si>
  <si>
    <t>Hombroukx Paul</t>
  </si>
  <si>
    <t>punten laureaten</t>
  </si>
  <si>
    <t>puntengeld</t>
  </si>
  <si>
    <t>activiteiten</t>
  </si>
  <si>
    <t>Totaal Kledinggeld</t>
  </si>
  <si>
    <t>Hallet Yvan</t>
  </si>
  <si>
    <t>Cornelis Marc</t>
  </si>
  <si>
    <t>Hendrickx Kevin</t>
  </si>
  <si>
    <t>Manghelinckx Tom</t>
  </si>
  <si>
    <t>Van Ceulebroeck Ayrton</t>
  </si>
  <si>
    <t>Van Ceulebroeck Luc</t>
  </si>
  <si>
    <t>Vanlaer Rene</t>
  </si>
  <si>
    <t>Dignef Tibo</t>
  </si>
  <si>
    <t>Veirman Marc</t>
  </si>
  <si>
    <t>Dewaelheyns Philippe</t>
  </si>
  <si>
    <t>Eindsaldo 2014</t>
  </si>
  <si>
    <t>Februari 2014</t>
  </si>
  <si>
    <t>Maart 2014</t>
  </si>
  <si>
    <t>April 2014</t>
  </si>
  <si>
    <t>Mei 2014</t>
  </si>
  <si>
    <t>Juni 2014</t>
  </si>
  <si>
    <t>Juli 2014</t>
  </si>
  <si>
    <t>Augustus 2014</t>
  </si>
  <si>
    <t>September 2014</t>
  </si>
  <si>
    <t>Oktober 2014</t>
  </si>
  <si>
    <t>Vrijdag</t>
  </si>
  <si>
    <t>Eindsaldo 2013</t>
  </si>
  <si>
    <t>Kledij 2014</t>
  </si>
  <si>
    <t>Van Roosendael Eddy</t>
  </si>
  <si>
    <t>Koers</t>
  </si>
  <si>
    <t>Hackelbracht Kenneth</t>
  </si>
  <si>
    <t>Simons Joseph</t>
  </si>
  <si>
    <t>Herckens Brent</t>
  </si>
  <si>
    <t>Moriën Francis</t>
  </si>
  <si>
    <t>Champagne Carina</t>
  </si>
  <si>
    <t>Moriën Filip</t>
  </si>
  <si>
    <t>Counard Jos</t>
  </si>
  <si>
    <t>Haspengouw Sportief Landen</t>
  </si>
  <si>
    <t>eindklassement seizoen 2014</t>
  </si>
  <si>
    <t>Kilometers</t>
  </si>
  <si>
    <t>Punten</t>
  </si>
  <si>
    <t>Kledij 2015 Vermarc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</si>
</sst>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#,##0.00\ &quot;€&quot;"/>
    <numFmt numFmtId="167" formatCode="&quot;€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b/>
      <sz val="20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8"/>
      <name val="Arial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7"/>
      <color indexed="8"/>
      <name val="Tahoma"/>
      <family val="2"/>
    </font>
    <font>
      <b/>
      <sz val="14"/>
      <name val="Tahoma"/>
      <family val="2"/>
    </font>
    <font>
      <sz val="9"/>
      <name val="Arial"/>
      <family val="2"/>
    </font>
    <font>
      <b/>
      <sz val="18"/>
      <name val="Tahoma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22"/>
      <name val="Arial"/>
      <family val="2"/>
    </font>
    <font>
      <sz val="18"/>
      <name val="Tahoma"/>
      <family val="2"/>
    </font>
    <font>
      <sz val="18"/>
      <color indexed="8"/>
      <name val="Tahoma"/>
      <family val="2"/>
    </font>
    <font>
      <sz val="18"/>
      <color theme="1"/>
      <name val="Tahoma"/>
      <family val="2"/>
    </font>
    <font>
      <sz val="1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98">
    <xf numFmtId="0" fontId="0" fillId="0" borderId="0" xfId="0"/>
    <xf numFmtId="0" fontId="2" fillId="0" borderId="0" xfId="0" applyFont="1" applyAlignment="1">
      <alignment textRotation="90"/>
    </xf>
    <xf numFmtId="0" fontId="0" fillId="0" borderId="1" xfId="0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2" fillId="0" borderId="0" xfId="0" applyFont="1" applyFill="1" applyAlignment="1">
      <alignment textRotation="90"/>
    </xf>
    <xf numFmtId="0" fontId="0" fillId="2" borderId="3" xfId="0" applyFill="1" applyBorder="1"/>
    <xf numFmtId="0" fontId="0" fillId="2" borderId="4" xfId="0" applyFill="1" applyBorder="1"/>
    <xf numFmtId="0" fontId="10" fillId="0" borderId="1" xfId="0" applyFont="1" applyFill="1" applyBorder="1"/>
    <xf numFmtId="0" fontId="0" fillId="0" borderId="5" xfId="0" applyBorder="1"/>
    <xf numFmtId="0" fontId="6" fillId="0" borderId="6" xfId="0" applyFont="1" applyBorder="1"/>
    <xf numFmtId="0" fontId="6" fillId="0" borderId="7" xfId="0" applyFont="1" applyBorder="1"/>
    <xf numFmtId="0" fontId="2" fillId="0" borderId="8" xfId="0" applyFont="1" applyBorder="1" applyAlignment="1">
      <alignment textRotation="90"/>
    </xf>
    <xf numFmtId="14" fontId="3" fillId="0" borderId="9" xfId="0" applyNumberFormat="1" applyFont="1" applyFill="1" applyBorder="1" applyAlignment="1">
      <alignment horizontal="center" vertical="justify" textRotation="90"/>
    </xf>
    <xf numFmtId="0" fontId="0" fillId="3" borderId="3" xfId="0" applyFill="1" applyBorder="1"/>
    <xf numFmtId="14" fontId="3" fillId="0" borderId="9" xfId="0" applyNumberFormat="1" applyFont="1" applyFill="1" applyBorder="1" applyAlignment="1">
      <alignment horizontal="center" textRotation="90"/>
    </xf>
    <xf numFmtId="0" fontId="2" fillId="0" borderId="8" xfId="0" applyFont="1" applyFill="1" applyBorder="1" applyAlignment="1">
      <alignment textRotation="90"/>
    </xf>
    <xf numFmtId="0" fontId="0" fillId="0" borderId="5" xfId="0" applyFill="1" applyBorder="1"/>
    <xf numFmtId="0" fontId="0" fillId="3" borderId="10" xfId="0" applyFill="1" applyBorder="1"/>
    <xf numFmtId="14" fontId="8" fillId="0" borderId="11" xfId="0" applyNumberFormat="1" applyFont="1" applyFill="1" applyBorder="1" applyAlignment="1">
      <alignment horizontal="center" vertical="justify" textRotation="90"/>
    </xf>
    <xf numFmtId="0" fontId="2" fillId="0" borderId="12" xfId="0" applyFont="1" applyBorder="1" applyAlignment="1">
      <alignment textRotation="90"/>
    </xf>
    <xf numFmtId="0" fontId="6" fillId="0" borderId="13" xfId="0" applyFont="1" applyBorder="1"/>
    <xf numFmtId="0" fontId="0" fillId="2" borderId="14" xfId="0" applyFill="1" applyBorder="1"/>
    <xf numFmtId="0" fontId="0" fillId="3" borderId="7" xfId="0" applyFill="1" applyBorder="1"/>
    <xf numFmtId="0" fontId="0" fillId="3" borderId="15" xfId="0" applyFill="1" applyBorder="1"/>
    <xf numFmtId="0" fontId="10" fillId="0" borderId="14" xfId="0" applyFont="1" applyFill="1" applyBorder="1"/>
    <xf numFmtId="0" fontId="0" fillId="2" borderId="16" xfId="0" applyFill="1" applyBorder="1"/>
    <xf numFmtId="0" fontId="6" fillId="0" borderId="0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11" fillId="0" borderId="6" xfId="0" applyFont="1" applyBorder="1"/>
    <xf numFmtId="0" fontId="11" fillId="0" borderId="13" xfId="0" applyFont="1" applyBorder="1"/>
    <xf numFmtId="0" fontId="2" fillId="0" borderId="19" xfId="0" applyFont="1" applyBorder="1" applyAlignment="1">
      <alignment textRotation="90"/>
    </xf>
    <xf numFmtId="166" fontId="0" fillId="0" borderId="19" xfId="0" applyNumberFormat="1" applyBorder="1"/>
    <xf numFmtId="0" fontId="9" fillId="4" borderId="20" xfId="0" applyFont="1" applyFill="1" applyBorder="1" applyAlignment="1">
      <alignment textRotation="90"/>
    </xf>
    <xf numFmtId="0" fontId="0" fillId="4" borderId="21" xfId="0" applyFill="1" applyBorder="1"/>
    <xf numFmtId="0" fontId="12" fillId="0" borderId="0" xfId="0" quotePrefix="1" applyFont="1"/>
    <xf numFmtId="0" fontId="12" fillId="0" borderId="0" xfId="0" applyFont="1" applyAlignment="1">
      <alignment horizontal="right"/>
    </xf>
    <xf numFmtId="0" fontId="12" fillId="0" borderId="0" xfId="0" quotePrefix="1" applyFont="1" applyFill="1"/>
    <xf numFmtId="0" fontId="12" fillId="0" borderId="0" xfId="0" applyFont="1" applyFill="1" applyAlignment="1">
      <alignment horizontal="right"/>
    </xf>
    <xf numFmtId="166" fontId="10" fillId="0" borderId="19" xfId="0" applyNumberFormat="1" applyFont="1" applyBorder="1"/>
    <xf numFmtId="165" fontId="0" fillId="0" borderId="19" xfId="0" applyNumberFormat="1" applyBorder="1"/>
    <xf numFmtId="0" fontId="8" fillId="5" borderId="22" xfId="0" applyFont="1" applyFill="1" applyBorder="1" applyAlignment="1">
      <alignment textRotation="90"/>
    </xf>
    <xf numFmtId="0" fontId="13" fillId="5" borderId="19" xfId="0" applyFont="1" applyFill="1" applyBorder="1"/>
    <xf numFmtId="0" fontId="14" fillId="0" borderId="0" xfId="0" applyFont="1" applyAlignment="1">
      <alignment horizontal="right"/>
    </xf>
    <xf numFmtId="167" fontId="0" fillId="0" borderId="0" xfId="0" applyNumberFormat="1"/>
    <xf numFmtId="164" fontId="10" fillId="5" borderId="19" xfId="0" applyNumberFormat="1" applyFont="1" applyFill="1" applyBorder="1"/>
    <xf numFmtId="0" fontId="0" fillId="0" borderId="14" xfId="0" applyFill="1" applyBorder="1"/>
    <xf numFmtId="0" fontId="0" fillId="4" borderId="23" xfId="0" applyFill="1" applyBorder="1"/>
    <xf numFmtId="166" fontId="0" fillId="0" borderId="0" xfId="0" applyNumberFormat="1"/>
    <xf numFmtId="14" fontId="3" fillId="6" borderId="9" xfId="0" applyNumberFormat="1" applyFont="1" applyFill="1" applyBorder="1" applyAlignment="1">
      <alignment horizontal="center" textRotation="90"/>
    </xf>
    <xf numFmtId="0" fontId="3" fillId="6" borderId="2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10" fillId="6" borderId="14" xfId="0" applyFont="1" applyFill="1" applyBorder="1"/>
    <xf numFmtId="167" fontId="0" fillId="0" borderId="19" xfId="0" applyNumberFormat="1" applyBorder="1"/>
    <xf numFmtId="0" fontId="0" fillId="2" borderId="24" xfId="0" applyFill="1" applyBorder="1"/>
    <xf numFmtId="0" fontId="0" fillId="2" borderId="7" xfId="0" applyFill="1" applyBorder="1"/>
    <xf numFmtId="0" fontId="15" fillId="0" borderId="19" xfId="0" applyFont="1" applyBorder="1" applyAlignment="1">
      <alignment textRotation="90"/>
    </xf>
    <xf numFmtId="166" fontId="16" fillId="0" borderId="19" xfId="0" applyNumberFormat="1" applyFont="1" applyBorder="1"/>
    <xf numFmtId="0" fontId="17" fillId="0" borderId="0" xfId="0" applyFont="1"/>
    <xf numFmtId="0" fontId="19" fillId="0" borderId="0" xfId="0" applyFont="1"/>
    <xf numFmtId="0" fontId="20" fillId="5" borderId="6" xfId="0" applyFont="1" applyFill="1" applyBorder="1"/>
    <xf numFmtId="0" fontId="18" fillId="5" borderId="10" xfId="2" applyFont="1" applyFill="1" applyBorder="1"/>
    <xf numFmtId="0" fontId="21" fillId="5" borderId="6" xfId="0" applyFont="1" applyFill="1" applyBorder="1"/>
    <xf numFmtId="0" fontId="10" fillId="0" borderId="0" xfId="0" applyFont="1"/>
    <xf numFmtId="0" fontId="10" fillId="5" borderId="10" xfId="2" applyFill="1" applyBorder="1"/>
    <xf numFmtId="0" fontId="18" fillId="5" borderId="4" xfId="2" applyFont="1" applyFill="1" applyBorder="1"/>
    <xf numFmtId="0" fontId="22" fillId="7" borderId="12" xfId="0" applyFont="1" applyFill="1" applyBorder="1"/>
    <xf numFmtId="0" fontId="23" fillId="7" borderId="11" xfId="2" applyFont="1" applyFill="1" applyBorder="1"/>
    <xf numFmtId="0" fontId="16" fillId="7" borderId="30" xfId="2" applyFont="1" applyFill="1" applyBorder="1"/>
    <xf numFmtId="0" fontId="22" fillId="8" borderId="6" xfId="0" applyFont="1" applyFill="1" applyBorder="1"/>
    <xf numFmtId="0" fontId="23" fillId="8" borderId="4" xfId="2" applyFont="1" applyFill="1" applyBorder="1"/>
    <xf numFmtId="0" fontId="16" fillId="8" borderId="10" xfId="2" applyFont="1" applyFill="1" applyBorder="1"/>
    <xf numFmtId="0" fontId="20" fillId="9" borderId="6" xfId="0" applyFont="1" applyFill="1" applyBorder="1"/>
    <xf numFmtId="0" fontId="18" fillId="9" borderId="4" xfId="2" applyFont="1" applyFill="1" applyBorder="1"/>
    <xf numFmtId="0" fontId="10" fillId="9" borderId="10" xfId="2" applyFill="1" applyBorder="1"/>
    <xf numFmtId="0" fontId="20" fillId="10" borderId="6" xfId="0" applyFont="1" applyFill="1" applyBorder="1"/>
    <xf numFmtId="0" fontId="18" fillId="10" borderId="4" xfId="2" applyFont="1" applyFill="1" applyBorder="1"/>
    <xf numFmtId="0" fontId="10" fillId="10" borderId="10" xfId="2" applyFill="1" applyBorder="1"/>
    <xf numFmtId="0" fontId="21" fillId="10" borderId="6" xfId="0" applyFont="1" applyFill="1" applyBorder="1"/>
    <xf numFmtId="0" fontId="20" fillId="11" borderId="6" xfId="0" applyFont="1" applyFill="1" applyBorder="1"/>
    <xf numFmtId="0" fontId="18" fillId="11" borderId="4" xfId="2" applyFont="1" applyFill="1" applyBorder="1"/>
    <xf numFmtId="0" fontId="10" fillId="11" borderId="10" xfId="2" applyFill="1" applyBorder="1"/>
    <xf numFmtId="0" fontId="21" fillId="11" borderId="6" xfId="0" applyFont="1" applyFill="1" applyBorder="1"/>
    <xf numFmtId="0" fontId="18" fillId="9" borderId="29" xfId="2" applyFont="1" applyFill="1" applyBorder="1"/>
    <xf numFmtId="0" fontId="5" fillId="3" borderId="8" xfId="0" applyFont="1" applyFill="1" applyBorder="1" applyAlignment="1">
      <alignment horizontal="center" textRotation="90"/>
    </xf>
    <xf numFmtId="0" fontId="5" fillId="3" borderId="5" xfId="0" applyFont="1" applyFill="1" applyBorder="1" applyAlignment="1">
      <alignment horizontal="center" textRotation="90"/>
    </xf>
    <xf numFmtId="0" fontId="5" fillId="3" borderId="25" xfId="0" applyFont="1" applyFill="1" applyBorder="1" applyAlignment="1">
      <alignment horizontal="center" textRotation="90"/>
    </xf>
    <xf numFmtId="0" fontId="5" fillId="3" borderId="26" xfId="0" applyFont="1" applyFill="1" applyBorder="1" applyAlignment="1">
      <alignment horizontal="center" textRotation="90"/>
    </xf>
    <xf numFmtId="0" fontId="5" fillId="2" borderId="27" xfId="0" applyFont="1" applyFill="1" applyBorder="1" applyAlignment="1">
      <alignment horizontal="center" textRotation="90"/>
    </xf>
    <xf numFmtId="0" fontId="5" fillId="2" borderId="28" xfId="0" applyFont="1" applyFill="1" applyBorder="1" applyAlignment="1">
      <alignment horizontal="center" textRotation="90"/>
    </xf>
    <xf numFmtId="0" fontId="5" fillId="2" borderId="25" xfId="0" applyFont="1" applyFill="1" applyBorder="1" applyAlignment="1">
      <alignment horizontal="center" textRotation="90"/>
    </xf>
    <xf numFmtId="0" fontId="5" fillId="2" borderId="26" xfId="0" applyFont="1" applyFill="1" applyBorder="1" applyAlignment="1">
      <alignment horizontal="center" textRotation="90"/>
    </xf>
    <xf numFmtId="0" fontId="5" fillId="2" borderId="8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textRotation="90"/>
    </xf>
  </cellXfs>
  <cellStyles count="4">
    <cellStyle name="Standaard" xfId="0" builtinId="0"/>
    <cellStyle name="Standaard 2" xfId="2"/>
    <cellStyle name="Standaard 2 2" xfId="3"/>
    <cellStyle name="Standa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tabSelected="1" topLeftCell="A100" zoomScale="115" zoomScaleNormal="115" workbookViewId="0">
      <selection activeCell="Q86" sqref="Q86"/>
    </sheetView>
  </sheetViews>
  <sheetFormatPr defaultRowHeight="12.75" x14ac:dyDescent="0.2"/>
  <cols>
    <col min="1" max="1" width="16.85546875" customWidth="1"/>
    <col min="2" max="15" width="3.5703125" customWidth="1"/>
    <col min="16" max="17" width="5.7109375" customWidth="1"/>
    <col min="18" max="18" width="8.5703125" customWidth="1"/>
    <col min="19" max="19" width="7.5703125" customWidth="1"/>
    <col min="20" max="21" width="9.7109375" customWidth="1"/>
    <col min="22" max="23" width="9.140625" customWidth="1"/>
    <col min="24" max="24" width="9.7109375" bestFit="1" customWidth="1"/>
  </cols>
  <sheetData>
    <row r="1" spans="1:24" ht="27.75" customHeight="1" thickBot="1" x14ac:dyDescent="0.4">
      <c r="A1" s="3" t="s">
        <v>41</v>
      </c>
      <c r="P1" s="47" t="s">
        <v>43</v>
      </c>
      <c r="Q1" s="4"/>
      <c r="R1" s="4"/>
      <c r="S1" s="4"/>
    </row>
    <row r="2" spans="1:24" s="1" customFormat="1" ht="84.75" customHeight="1" thickBot="1" x14ac:dyDescent="0.25">
      <c r="A2" s="23"/>
      <c r="B2" s="22" t="s">
        <v>44</v>
      </c>
      <c r="C2" s="22" t="s">
        <v>45</v>
      </c>
      <c r="D2" s="22" t="s">
        <v>46</v>
      </c>
      <c r="E2" s="22" t="s">
        <v>47</v>
      </c>
      <c r="F2" s="22" t="s">
        <v>48</v>
      </c>
      <c r="G2" s="22" t="s">
        <v>49</v>
      </c>
      <c r="H2" s="22" t="s">
        <v>51</v>
      </c>
      <c r="I2" s="22" t="s">
        <v>50</v>
      </c>
      <c r="J2" s="22" t="s">
        <v>52</v>
      </c>
      <c r="K2" s="22" t="s">
        <v>119</v>
      </c>
      <c r="L2" s="22" t="s">
        <v>116</v>
      </c>
      <c r="M2" s="22" t="s">
        <v>117</v>
      </c>
      <c r="N2" s="22" t="s">
        <v>118</v>
      </c>
      <c r="O2" s="22" t="s">
        <v>149</v>
      </c>
      <c r="P2" s="37" t="s">
        <v>42</v>
      </c>
      <c r="Q2" s="45" t="s">
        <v>121</v>
      </c>
      <c r="R2" s="45" t="s">
        <v>122</v>
      </c>
      <c r="S2" s="45" t="s">
        <v>123</v>
      </c>
      <c r="T2" s="35" t="s">
        <v>124</v>
      </c>
      <c r="U2" s="35" t="s">
        <v>146</v>
      </c>
      <c r="V2" s="60" t="s">
        <v>147</v>
      </c>
      <c r="W2" s="60" t="s">
        <v>161</v>
      </c>
      <c r="X2" s="35" t="s">
        <v>135</v>
      </c>
    </row>
    <row r="3" spans="1:24" ht="13.5" thickBot="1" x14ac:dyDescent="0.25">
      <c r="A3" s="13" t="s">
        <v>112</v>
      </c>
      <c r="B3" s="2">
        <f>feb!F4</f>
        <v>2</v>
      </c>
      <c r="C3" s="2">
        <f>mrt!L4</f>
        <v>2</v>
      </c>
      <c r="D3" s="2">
        <f>apr!K4</f>
        <v>3</v>
      </c>
      <c r="E3" s="2">
        <f>mei!M4</f>
        <v>3</v>
      </c>
      <c r="F3" s="2">
        <f>jun!L4</f>
        <v>2</v>
      </c>
      <c r="G3" s="2">
        <f>jul!K4</f>
        <v>2</v>
      </c>
      <c r="H3" s="2">
        <f>aug!M4</f>
        <v>2</v>
      </c>
      <c r="I3" s="2">
        <f>sep!J4</f>
        <v>1</v>
      </c>
      <c r="J3" s="2">
        <f>okt!H4</f>
        <v>3</v>
      </c>
      <c r="K3" s="2"/>
      <c r="L3" s="2"/>
      <c r="M3" s="2">
        <v>10</v>
      </c>
      <c r="N3" s="2"/>
      <c r="O3" s="2"/>
      <c r="P3" s="38">
        <f t="shared" ref="P3:P36" si="0">SUM(B3:O3)</f>
        <v>30</v>
      </c>
      <c r="Q3" s="46"/>
      <c r="R3" s="49">
        <f>(SUM(B3:J3))*80/100 + (Q3 * 20/100)</f>
        <v>16</v>
      </c>
      <c r="S3" s="49">
        <f>SUM(K3:O3)*80/100</f>
        <v>8</v>
      </c>
      <c r="T3" s="44">
        <f t="shared" ref="T3:T33" si="1">R3+S3</f>
        <v>24</v>
      </c>
      <c r="U3" s="36">
        <v>0.8</v>
      </c>
      <c r="V3" s="57">
        <v>1.4</v>
      </c>
      <c r="W3" s="57">
        <v>23.4</v>
      </c>
      <c r="X3" s="57">
        <f>T3 + U3-V3-W3</f>
        <v>0</v>
      </c>
    </row>
    <row r="4" spans="1:24" ht="13.5" thickBot="1" x14ac:dyDescent="0.25">
      <c r="A4" s="13" t="s">
        <v>4</v>
      </c>
      <c r="B4" s="2">
        <f>feb!F5</f>
        <v>0</v>
      </c>
      <c r="C4" s="2">
        <f>mrt!L5</f>
        <v>0</v>
      </c>
      <c r="D4" s="2">
        <f>apr!K5</f>
        <v>0</v>
      </c>
      <c r="E4" s="2">
        <f>mei!M5</f>
        <v>2</v>
      </c>
      <c r="F4" s="2">
        <f>jun!L5</f>
        <v>0</v>
      </c>
      <c r="G4" s="2">
        <f>jul!K5</f>
        <v>0</v>
      </c>
      <c r="H4" s="2">
        <f>aug!M5</f>
        <v>0</v>
      </c>
      <c r="I4" s="2">
        <f>sep!J5</f>
        <v>0</v>
      </c>
      <c r="J4" s="2">
        <f>okt!H5</f>
        <v>0</v>
      </c>
      <c r="K4" s="2"/>
      <c r="L4" s="2"/>
      <c r="M4" s="2"/>
      <c r="N4" s="2">
        <v>20</v>
      </c>
      <c r="O4" s="2">
        <v>10</v>
      </c>
      <c r="P4" s="38">
        <f t="shared" si="0"/>
        <v>32</v>
      </c>
      <c r="Q4" s="46"/>
      <c r="R4" s="49">
        <f t="shared" ref="R4:R67" si="2">(SUM(B4:J4))*80/100 + (Q4 * 20/100)</f>
        <v>1.6</v>
      </c>
      <c r="S4" s="49">
        <f t="shared" ref="S4:S67" si="3">SUM(K4:O4)*80/100</f>
        <v>24</v>
      </c>
      <c r="T4" s="44">
        <f t="shared" si="1"/>
        <v>25.6</v>
      </c>
      <c r="U4" s="36">
        <v>15.6</v>
      </c>
      <c r="V4" s="57"/>
      <c r="W4" s="57">
        <v>41.2</v>
      </c>
      <c r="X4" s="57">
        <f t="shared" ref="X4:X67" si="4">T4 + U4-V4-W4</f>
        <v>0</v>
      </c>
    </row>
    <row r="5" spans="1:24" ht="13.5" thickBot="1" x14ac:dyDescent="0.25">
      <c r="A5" s="13" t="s">
        <v>29</v>
      </c>
      <c r="B5" s="2">
        <f>feb!F6</f>
        <v>0</v>
      </c>
      <c r="C5" s="2">
        <f>mrt!L6</f>
        <v>2</v>
      </c>
      <c r="D5" s="2">
        <f>apr!K6</f>
        <v>1</v>
      </c>
      <c r="E5" s="2">
        <f>mei!M6</f>
        <v>0</v>
      </c>
      <c r="F5" s="2">
        <f>jun!L6</f>
        <v>1</v>
      </c>
      <c r="G5" s="2">
        <f>jul!K6</f>
        <v>0</v>
      </c>
      <c r="H5" s="2">
        <f>aug!M6</f>
        <v>0</v>
      </c>
      <c r="I5" s="2">
        <f>sep!J6</f>
        <v>0</v>
      </c>
      <c r="J5" s="2">
        <f>okt!H6</f>
        <v>0</v>
      </c>
      <c r="K5" s="2"/>
      <c r="L5" s="2"/>
      <c r="M5" s="2">
        <v>10</v>
      </c>
      <c r="N5" s="2">
        <v>20</v>
      </c>
      <c r="O5" s="2"/>
      <c r="P5" s="38">
        <f t="shared" si="0"/>
        <v>34</v>
      </c>
      <c r="Q5" s="46"/>
      <c r="R5" s="49">
        <f t="shared" si="2"/>
        <v>3.2</v>
      </c>
      <c r="S5" s="49">
        <f t="shared" si="3"/>
        <v>24</v>
      </c>
      <c r="T5" s="44">
        <f t="shared" si="1"/>
        <v>27.2</v>
      </c>
      <c r="U5" s="36">
        <v>37</v>
      </c>
      <c r="V5" s="57"/>
      <c r="W5" s="57">
        <v>64.2</v>
      </c>
      <c r="X5" s="57">
        <f t="shared" si="4"/>
        <v>0</v>
      </c>
    </row>
    <row r="6" spans="1:24" ht="13.5" thickBot="1" x14ac:dyDescent="0.25">
      <c r="A6" s="13" t="s">
        <v>85</v>
      </c>
      <c r="B6" s="2">
        <f>feb!F7</f>
        <v>2</v>
      </c>
      <c r="C6" s="2">
        <f>mrt!L7</f>
        <v>4</v>
      </c>
      <c r="D6" s="2">
        <f>apr!K7</f>
        <v>3</v>
      </c>
      <c r="E6" s="2">
        <f>mei!M7</f>
        <v>0</v>
      </c>
      <c r="F6" s="2">
        <f>jun!L7</f>
        <v>0</v>
      </c>
      <c r="G6" s="2">
        <f>jul!K7</f>
        <v>0</v>
      </c>
      <c r="H6" s="2">
        <f>aug!M7</f>
        <v>0</v>
      </c>
      <c r="I6" s="2">
        <f>sep!J7</f>
        <v>1</v>
      </c>
      <c r="J6" s="2">
        <f>okt!H7</f>
        <v>0</v>
      </c>
      <c r="K6" s="2"/>
      <c r="L6" s="2"/>
      <c r="M6" s="2"/>
      <c r="N6" s="2"/>
      <c r="O6" s="2"/>
      <c r="P6" s="38">
        <f t="shared" si="0"/>
        <v>10</v>
      </c>
      <c r="Q6" s="46"/>
      <c r="R6" s="49">
        <f t="shared" si="2"/>
        <v>8</v>
      </c>
      <c r="S6" s="49">
        <f t="shared" si="3"/>
        <v>0</v>
      </c>
      <c r="T6" s="44">
        <f t="shared" si="1"/>
        <v>8</v>
      </c>
      <c r="U6" s="36">
        <v>25</v>
      </c>
      <c r="V6" s="57">
        <v>25.8</v>
      </c>
      <c r="W6" s="57"/>
      <c r="X6" s="57">
        <f t="shared" si="4"/>
        <v>7.1999999999999993</v>
      </c>
    </row>
    <row r="7" spans="1:24" ht="13.5" thickBot="1" x14ac:dyDescent="0.25">
      <c r="A7" s="13" t="s">
        <v>72</v>
      </c>
      <c r="B7" s="2">
        <f>feb!F8</f>
        <v>1</v>
      </c>
      <c r="C7" s="2">
        <f>mrt!L8</f>
        <v>0</v>
      </c>
      <c r="D7" s="2">
        <f>apr!K8</f>
        <v>2</v>
      </c>
      <c r="E7" s="2">
        <f>mei!M8</f>
        <v>4</v>
      </c>
      <c r="F7" s="2">
        <f>jun!L8</f>
        <v>2</v>
      </c>
      <c r="G7" s="2">
        <f>jul!K8</f>
        <v>2</v>
      </c>
      <c r="H7" s="2">
        <f>aug!M8</f>
        <v>1</v>
      </c>
      <c r="I7" s="2">
        <f>sep!J8</f>
        <v>1</v>
      </c>
      <c r="J7" s="2">
        <f>okt!H8</f>
        <v>3</v>
      </c>
      <c r="K7" s="2"/>
      <c r="L7" s="2"/>
      <c r="M7" s="2"/>
      <c r="N7" s="2">
        <v>20</v>
      </c>
      <c r="O7" s="2"/>
      <c r="P7" s="38">
        <f t="shared" si="0"/>
        <v>36</v>
      </c>
      <c r="Q7" s="46"/>
      <c r="R7" s="49">
        <f t="shared" si="2"/>
        <v>12.8</v>
      </c>
      <c r="S7" s="49">
        <f t="shared" si="3"/>
        <v>16</v>
      </c>
      <c r="T7" s="44">
        <f t="shared" si="1"/>
        <v>28.8</v>
      </c>
      <c r="U7" s="36">
        <v>19.399999999999999</v>
      </c>
      <c r="V7" s="57"/>
      <c r="W7" s="57">
        <v>48.2</v>
      </c>
      <c r="X7" s="57">
        <f t="shared" si="4"/>
        <v>0</v>
      </c>
    </row>
    <row r="8" spans="1:24" ht="13.5" thickBot="1" x14ac:dyDescent="0.25">
      <c r="A8" s="13" t="s">
        <v>81</v>
      </c>
      <c r="B8" s="2">
        <f>feb!F9</f>
        <v>0</v>
      </c>
      <c r="C8" s="2">
        <f>mrt!L9</f>
        <v>0</v>
      </c>
      <c r="D8" s="2">
        <f>apr!K9</f>
        <v>0</v>
      </c>
      <c r="E8" s="2">
        <f>mei!M9</f>
        <v>0</v>
      </c>
      <c r="F8" s="2">
        <f>jun!L9</f>
        <v>0</v>
      </c>
      <c r="G8" s="2">
        <f>jul!K9</f>
        <v>0</v>
      </c>
      <c r="H8" s="2">
        <f>aug!M9</f>
        <v>0</v>
      </c>
      <c r="I8" s="2">
        <f>sep!J9</f>
        <v>0</v>
      </c>
      <c r="J8" s="2">
        <f>okt!H9</f>
        <v>0</v>
      </c>
      <c r="K8" s="2"/>
      <c r="L8" s="2"/>
      <c r="M8" s="2"/>
      <c r="N8" s="2"/>
      <c r="O8" s="2"/>
      <c r="P8" s="38">
        <f t="shared" si="0"/>
        <v>0</v>
      </c>
      <c r="Q8" s="46"/>
      <c r="R8" s="49">
        <f t="shared" si="2"/>
        <v>0</v>
      </c>
      <c r="S8" s="49">
        <f t="shared" si="3"/>
        <v>0</v>
      </c>
      <c r="T8" s="44">
        <f t="shared" si="1"/>
        <v>0</v>
      </c>
      <c r="U8" s="36">
        <v>3.4</v>
      </c>
      <c r="V8" s="57"/>
      <c r="W8" s="57">
        <v>3.4</v>
      </c>
      <c r="X8" s="57">
        <f t="shared" si="4"/>
        <v>0</v>
      </c>
    </row>
    <row r="9" spans="1:24" ht="13.5" thickBot="1" x14ac:dyDescent="0.25">
      <c r="A9" s="13" t="s">
        <v>5</v>
      </c>
      <c r="B9" s="2">
        <f>feb!F10</f>
        <v>2</v>
      </c>
      <c r="C9" s="2">
        <f>mrt!L10</f>
        <v>4</v>
      </c>
      <c r="D9" s="2">
        <f>apr!K10</f>
        <v>3</v>
      </c>
      <c r="E9" s="2">
        <f>mei!M10</f>
        <v>3</v>
      </c>
      <c r="F9" s="2">
        <f>jun!L10</f>
        <v>4</v>
      </c>
      <c r="G9" s="2">
        <f>jul!K10</f>
        <v>1</v>
      </c>
      <c r="H9" s="2">
        <f>aug!M10</f>
        <v>5</v>
      </c>
      <c r="I9" s="2">
        <f>sep!J10</f>
        <v>1</v>
      </c>
      <c r="J9" s="2">
        <f>okt!H10</f>
        <v>0</v>
      </c>
      <c r="K9" s="2"/>
      <c r="L9" s="2"/>
      <c r="M9" s="2"/>
      <c r="N9" s="2">
        <v>20</v>
      </c>
      <c r="O9" s="2"/>
      <c r="P9" s="38">
        <f t="shared" si="0"/>
        <v>43</v>
      </c>
      <c r="Q9" s="46"/>
      <c r="R9" s="49">
        <f t="shared" si="2"/>
        <v>18.399999999999999</v>
      </c>
      <c r="S9" s="49">
        <f t="shared" si="3"/>
        <v>16</v>
      </c>
      <c r="T9" s="44">
        <f t="shared" si="1"/>
        <v>34.4</v>
      </c>
      <c r="U9" s="36">
        <v>60.4</v>
      </c>
      <c r="V9" s="57"/>
      <c r="W9" s="57">
        <v>94.8</v>
      </c>
      <c r="X9" s="57">
        <f t="shared" si="4"/>
        <v>0</v>
      </c>
    </row>
    <row r="10" spans="1:24" ht="13.5" thickBot="1" x14ac:dyDescent="0.25">
      <c r="A10" s="13" t="s">
        <v>76</v>
      </c>
      <c r="B10" s="2">
        <f>feb!F11</f>
        <v>2</v>
      </c>
      <c r="C10" s="2">
        <f>mrt!L11</f>
        <v>3</v>
      </c>
      <c r="D10" s="2">
        <f>apr!K11</f>
        <v>1</v>
      </c>
      <c r="E10" s="2">
        <f>mei!M11</f>
        <v>4</v>
      </c>
      <c r="F10" s="2">
        <f>jun!L11</f>
        <v>5</v>
      </c>
      <c r="G10" s="2">
        <f>jul!K11</f>
        <v>5</v>
      </c>
      <c r="H10" s="2">
        <f>aug!M11</f>
        <v>3</v>
      </c>
      <c r="I10" s="2">
        <f>sep!J11</f>
        <v>3</v>
      </c>
      <c r="J10" s="2">
        <f>okt!H11</f>
        <v>3</v>
      </c>
      <c r="K10" s="2"/>
      <c r="L10" s="2"/>
      <c r="M10" s="2">
        <v>10</v>
      </c>
      <c r="N10" s="2">
        <v>10</v>
      </c>
      <c r="O10" s="2"/>
      <c r="P10" s="38">
        <f t="shared" si="0"/>
        <v>49</v>
      </c>
      <c r="Q10" s="46"/>
      <c r="R10" s="49">
        <f t="shared" si="2"/>
        <v>23.2</v>
      </c>
      <c r="S10" s="49">
        <f t="shared" si="3"/>
        <v>16</v>
      </c>
      <c r="T10" s="44">
        <f t="shared" si="1"/>
        <v>39.200000000000003</v>
      </c>
      <c r="U10" s="36">
        <v>0</v>
      </c>
      <c r="V10" s="57"/>
      <c r="W10" s="57">
        <v>39.200000000000003</v>
      </c>
      <c r="X10" s="57">
        <f t="shared" si="4"/>
        <v>0</v>
      </c>
    </row>
    <row r="11" spans="1:24" ht="13.5" thickBot="1" x14ac:dyDescent="0.25">
      <c r="A11" s="13" t="s">
        <v>56</v>
      </c>
      <c r="B11" s="2">
        <f>feb!F12</f>
        <v>2</v>
      </c>
      <c r="C11" s="2">
        <f>mrt!L12</f>
        <v>5</v>
      </c>
      <c r="D11" s="2">
        <f>apr!K12</f>
        <v>5</v>
      </c>
      <c r="E11" s="2">
        <f>mei!M12</f>
        <v>6</v>
      </c>
      <c r="F11" s="2">
        <f>jun!L12</f>
        <v>6</v>
      </c>
      <c r="G11" s="2">
        <f>jul!K12</f>
        <v>5</v>
      </c>
      <c r="H11" s="2">
        <f>aug!M12</f>
        <v>6</v>
      </c>
      <c r="I11" s="2">
        <f>sep!J12</f>
        <v>4</v>
      </c>
      <c r="J11" s="2">
        <f>okt!H12</f>
        <v>3</v>
      </c>
      <c r="K11" s="2"/>
      <c r="L11" s="2"/>
      <c r="M11" s="2">
        <v>10</v>
      </c>
      <c r="N11" s="2">
        <v>30</v>
      </c>
      <c r="O11" s="2">
        <v>10</v>
      </c>
      <c r="P11" s="38">
        <f t="shared" si="0"/>
        <v>92</v>
      </c>
      <c r="Q11" s="46">
        <v>125</v>
      </c>
      <c r="R11" s="49">
        <f t="shared" si="2"/>
        <v>58.6</v>
      </c>
      <c r="S11" s="49">
        <f t="shared" si="3"/>
        <v>40</v>
      </c>
      <c r="T11" s="44">
        <f t="shared" si="1"/>
        <v>98.6</v>
      </c>
      <c r="U11" s="36">
        <v>33.4</v>
      </c>
      <c r="V11" s="57"/>
      <c r="W11" s="57">
        <v>132</v>
      </c>
      <c r="X11" s="57">
        <f t="shared" si="4"/>
        <v>0</v>
      </c>
    </row>
    <row r="12" spans="1:24" ht="13.5" thickBot="1" x14ac:dyDescent="0.25">
      <c r="A12" s="13" t="s">
        <v>6</v>
      </c>
      <c r="B12" s="2">
        <f>feb!F13</f>
        <v>1</v>
      </c>
      <c r="C12" s="2">
        <f>mrt!L13</f>
        <v>3</v>
      </c>
      <c r="D12" s="2">
        <f>apr!K13</f>
        <v>5</v>
      </c>
      <c r="E12" s="2">
        <f>mei!M13</f>
        <v>3</v>
      </c>
      <c r="F12" s="2">
        <f>jun!L13</f>
        <v>4</v>
      </c>
      <c r="G12" s="2">
        <f>jul!K13</f>
        <v>0</v>
      </c>
      <c r="H12" s="2">
        <f>aug!M13</f>
        <v>5</v>
      </c>
      <c r="I12" s="2">
        <f>sep!J13</f>
        <v>2</v>
      </c>
      <c r="J12" s="2">
        <f>okt!H13</f>
        <v>1</v>
      </c>
      <c r="K12" s="2"/>
      <c r="L12" s="2"/>
      <c r="M12" s="2">
        <v>10</v>
      </c>
      <c r="N12" s="2">
        <v>20</v>
      </c>
      <c r="O12" s="2"/>
      <c r="P12" s="38">
        <f t="shared" si="0"/>
        <v>54</v>
      </c>
      <c r="Q12" s="46"/>
      <c r="R12" s="49">
        <f t="shared" si="2"/>
        <v>19.2</v>
      </c>
      <c r="S12" s="49">
        <f t="shared" si="3"/>
        <v>24</v>
      </c>
      <c r="T12" s="44">
        <f t="shared" si="1"/>
        <v>43.2</v>
      </c>
      <c r="U12" s="36">
        <v>35</v>
      </c>
      <c r="V12" s="57"/>
      <c r="W12" s="57">
        <v>78.2</v>
      </c>
      <c r="X12" s="57">
        <f t="shared" si="4"/>
        <v>0</v>
      </c>
    </row>
    <row r="13" spans="1:24" ht="13.5" thickBot="1" x14ac:dyDescent="0.25">
      <c r="A13" s="13" t="s">
        <v>61</v>
      </c>
      <c r="B13" s="2">
        <f>feb!F14</f>
        <v>2</v>
      </c>
      <c r="C13" s="2">
        <f>mrt!L14</f>
        <v>4</v>
      </c>
      <c r="D13" s="2">
        <f>apr!K14</f>
        <v>4</v>
      </c>
      <c r="E13" s="2">
        <f>mei!M14</f>
        <v>5</v>
      </c>
      <c r="F13" s="2">
        <f>jun!L14</f>
        <v>6</v>
      </c>
      <c r="G13" s="2">
        <f>jul!K14</f>
        <v>4</v>
      </c>
      <c r="H13" s="2">
        <f>aug!M14</f>
        <v>5</v>
      </c>
      <c r="I13" s="2">
        <f>sep!J14</f>
        <v>4</v>
      </c>
      <c r="J13" s="2">
        <f>okt!H14</f>
        <v>3</v>
      </c>
      <c r="K13" s="2"/>
      <c r="L13" s="2">
        <v>40</v>
      </c>
      <c r="M13" s="2">
        <v>10</v>
      </c>
      <c r="N13" s="2">
        <v>30</v>
      </c>
      <c r="O13" s="2"/>
      <c r="P13" s="38">
        <f t="shared" si="0"/>
        <v>117</v>
      </c>
      <c r="Q13" s="46">
        <v>75</v>
      </c>
      <c r="R13" s="49">
        <f t="shared" si="2"/>
        <v>44.6</v>
      </c>
      <c r="S13" s="49">
        <f t="shared" si="3"/>
        <v>64</v>
      </c>
      <c r="T13" s="44">
        <f t="shared" si="1"/>
        <v>108.6</v>
      </c>
      <c r="U13" s="36">
        <v>-4.4000000000000004</v>
      </c>
      <c r="V13" s="57"/>
      <c r="W13" s="57">
        <v>104.2</v>
      </c>
      <c r="X13" s="57">
        <f t="shared" si="4"/>
        <v>0</v>
      </c>
    </row>
    <row r="14" spans="1:24" ht="13.5" thickBot="1" x14ac:dyDescent="0.25">
      <c r="A14" s="13" t="s">
        <v>57</v>
      </c>
      <c r="B14" s="2">
        <f>feb!F15</f>
        <v>1</v>
      </c>
      <c r="C14" s="2">
        <f>mrt!L15</f>
        <v>2</v>
      </c>
      <c r="D14" s="2">
        <f>apr!K15</f>
        <v>1</v>
      </c>
      <c r="E14" s="2">
        <f>mei!M15</f>
        <v>4</v>
      </c>
      <c r="F14" s="2">
        <f>jun!L15</f>
        <v>3</v>
      </c>
      <c r="G14" s="2">
        <f>jul!K15</f>
        <v>1</v>
      </c>
      <c r="H14" s="2">
        <f>aug!M15</f>
        <v>1</v>
      </c>
      <c r="I14" s="2">
        <f>sep!J15</f>
        <v>1</v>
      </c>
      <c r="J14" s="2">
        <f>okt!H15</f>
        <v>2</v>
      </c>
      <c r="K14" s="2"/>
      <c r="L14" s="2"/>
      <c r="M14" s="2"/>
      <c r="N14" s="2"/>
      <c r="O14" s="2"/>
      <c r="P14" s="38">
        <f t="shared" si="0"/>
        <v>16</v>
      </c>
      <c r="Q14" s="46"/>
      <c r="R14" s="49">
        <f t="shared" si="2"/>
        <v>12.8</v>
      </c>
      <c r="S14" s="49">
        <f t="shared" si="3"/>
        <v>0</v>
      </c>
      <c r="T14" s="44">
        <f t="shared" si="1"/>
        <v>12.8</v>
      </c>
      <c r="U14" s="36">
        <v>0</v>
      </c>
      <c r="V14" s="57"/>
      <c r="W14" s="57">
        <v>12.8</v>
      </c>
      <c r="X14" s="57">
        <f t="shared" si="4"/>
        <v>0</v>
      </c>
    </row>
    <row r="15" spans="1:24" ht="13.5" thickBot="1" x14ac:dyDescent="0.25">
      <c r="A15" s="13" t="s">
        <v>67</v>
      </c>
      <c r="B15" s="2">
        <f>feb!F16</f>
        <v>1</v>
      </c>
      <c r="C15" s="2">
        <f>mrt!L16</f>
        <v>4</v>
      </c>
      <c r="D15" s="2">
        <f>apr!K16</f>
        <v>4</v>
      </c>
      <c r="E15" s="2">
        <f>mei!M16</f>
        <v>4</v>
      </c>
      <c r="F15" s="2">
        <f>jun!L16</f>
        <v>3</v>
      </c>
      <c r="G15" s="2">
        <f>jul!K16</f>
        <v>2</v>
      </c>
      <c r="H15" s="2">
        <f>aug!M16</f>
        <v>2</v>
      </c>
      <c r="I15" s="2">
        <f>sep!J16</f>
        <v>1</v>
      </c>
      <c r="J15" s="2">
        <f>okt!H16</f>
        <v>3</v>
      </c>
      <c r="K15" s="2">
        <v>30</v>
      </c>
      <c r="L15" s="2">
        <v>40</v>
      </c>
      <c r="M15" s="2">
        <v>20</v>
      </c>
      <c r="N15" s="2">
        <v>60</v>
      </c>
      <c r="O15" s="2"/>
      <c r="P15" s="38">
        <f t="shared" si="0"/>
        <v>174</v>
      </c>
      <c r="Q15" s="46"/>
      <c r="R15" s="49">
        <f t="shared" si="2"/>
        <v>19.2</v>
      </c>
      <c r="S15" s="49">
        <f t="shared" si="3"/>
        <v>120</v>
      </c>
      <c r="T15" s="44">
        <f t="shared" si="1"/>
        <v>139.19999999999999</v>
      </c>
      <c r="U15" s="36">
        <v>0</v>
      </c>
      <c r="V15" s="57"/>
      <c r="W15" s="57">
        <v>108</v>
      </c>
      <c r="X15" s="57">
        <f t="shared" si="4"/>
        <v>31.199999999999989</v>
      </c>
    </row>
    <row r="16" spans="1:24" ht="13.5" thickBot="1" x14ac:dyDescent="0.25">
      <c r="A16" s="13" t="s">
        <v>154</v>
      </c>
      <c r="B16" s="2">
        <f>feb!F17</f>
        <v>0</v>
      </c>
      <c r="C16" s="2">
        <f>mrt!L17</f>
        <v>0</v>
      </c>
      <c r="D16" s="2">
        <f>apr!K17</f>
        <v>1</v>
      </c>
      <c r="E16" s="2">
        <f>mei!M17</f>
        <v>5</v>
      </c>
      <c r="F16" s="2">
        <f>jun!L17</f>
        <v>5</v>
      </c>
      <c r="G16" s="2">
        <f>jul!K17</f>
        <v>1</v>
      </c>
      <c r="H16" s="2">
        <f>aug!M17</f>
        <v>4</v>
      </c>
      <c r="I16" s="2">
        <f>sep!J17</f>
        <v>3</v>
      </c>
      <c r="J16" s="2">
        <f>okt!H17</f>
        <v>3</v>
      </c>
      <c r="K16" s="2"/>
      <c r="L16" s="2"/>
      <c r="M16" s="2">
        <v>10</v>
      </c>
      <c r="N16" s="2">
        <v>20</v>
      </c>
      <c r="O16" s="2"/>
      <c r="P16" s="38">
        <f t="shared" si="0"/>
        <v>52</v>
      </c>
      <c r="Q16" s="46"/>
      <c r="R16" s="49">
        <f t="shared" si="2"/>
        <v>17.600000000000001</v>
      </c>
      <c r="S16" s="49">
        <f>SUM(K16:O16)*80/100</f>
        <v>24</v>
      </c>
      <c r="T16" s="44">
        <f t="shared" si="1"/>
        <v>41.6</v>
      </c>
      <c r="U16" s="36">
        <v>0</v>
      </c>
      <c r="V16" s="57"/>
      <c r="W16" s="57">
        <v>41.6</v>
      </c>
      <c r="X16" s="57">
        <f t="shared" si="4"/>
        <v>0</v>
      </c>
    </row>
    <row r="17" spans="1:24" ht="13.5" thickBot="1" x14ac:dyDescent="0.25">
      <c r="A17" s="13" t="s">
        <v>78</v>
      </c>
      <c r="B17" s="2">
        <f>feb!F18</f>
        <v>0</v>
      </c>
      <c r="C17" s="2">
        <f>mrt!L18</f>
        <v>0</v>
      </c>
      <c r="D17" s="2">
        <f>apr!K18</f>
        <v>0</v>
      </c>
      <c r="E17" s="2">
        <f>mei!M18</f>
        <v>0</v>
      </c>
      <c r="F17" s="2">
        <f>jun!L18</f>
        <v>0</v>
      </c>
      <c r="G17" s="2">
        <f>jul!K18</f>
        <v>0</v>
      </c>
      <c r="H17" s="2">
        <f>aug!M18</f>
        <v>0</v>
      </c>
      <c r="I17" s="2">
        <f>sep!J18</f>
        <v>0</v>
      </c>
      <c r="J17" s="2">
        <f>okt!H18</f>
        <v>0</v>
      </c>
      <c r="K17" s="2"/>
      <c r="L17" s="2"/>
      <c r="M17" s="2"/>
      <c r="N17" s="2"/>
      <c r="O17" s="2"/>
      <c r="P17" s="38">
        <f t="shared" si="0"/>
        <v>0</v>
      </c>
      <c r="Q17" s="46"/>
      <c r="R17" s="49">
        <f t="shared" si="2"/>
        <v>0</v>
      </c>
      <c r="S17" s="49">
        <f t="shared" si="3"/>
        <v>0</v>
      </c>
      <c r="T17" s="44">
        <f t="shared" si="1"/>
        <v>0</v>
      </c>
      <c r="U17" s="36">
        <v>1</v>
      </c>
      <c r="V17" s="57"/>
      <c r="W17" s="57"/>
      <c r="X17" s="57">
        <f t="shared" si="4"/>
        <v>1</v>
      </c>
    </row>
    <row r="18" spans="1:24" ht="13.5" thickBot="1" x14ac:dyDescent="0.25">
      <c r="A18" s="13" t="s">
        <v>79</v>
      </c>
      <c r="B18" s="2">
        <f>feb!F19</f>
        <v>2</v>
      </c>
      <c r="C18" s="2">
        <f>mrt!L19</f>
        <v>2</v>
      </c>
      <c r="D18" s="2">
        <f>apr!K19</f>
        <v>0</v>
      </c>
      <c r="E18" s="2">
        <f>mei!M19</f>
        <v>1</v>
      </c>
      <c r="F18" s="2">
        <f>jun!L19</f>
        <v>0</v>
      </c>
      <c r="G18" s="2">
        <f>jul!K19</f>
        <v>0</v>
      </c>
      <c r="H18" s="2">
        <f>aug!M19</f>
        <v>0</v>
      </c>
      <c r="I18" s="2">
        <f>sep!J19</f>
        <v>0</v>
      </c>
      <c r="J18" s="2">
        <f>okt!H19</f>
        <v>0</v>
      </c>
      <c r="K18" s="2"/>
      <c r="L18" s="2"/>
      <c r="M18" s="2"/>
      <c r="N18" s="2"/>
      <c r="O18" s="2"/>
      <c r="P18" s="38">
        <f t="shared" si="0"/>
        <v>5</v>
      </c>
      <c r="Q18" s="46"/>
      <c r="R18" s="49">
        <f>(SUM(B18:J18))*10/100 + (Q18 * 20/100)</f>
        <v>0.5</v>
      </c>
      <c r="S18" s="49">
        <f t="shared" si="3"/>
        <v>0</v>
      </c>
      <c r="T18" s="44">
        <f t="shared" si="1"/>
        <v>0.5</v>
      </c>
      <c r="U18" s="36">
        <v>5.2</v>
      </c>
      <c r="V18" s="57"/>
      <c r="W18" s="57"/>
      <c r="X18" s="57">
        <f t="shared" si="4"/>
        <v>5.7</v>
      </c>
    </row>
    <row r="19" spans="1:24" ht="13.5" thickBot="1" x14ac:dyDescent="0.25">
      <c r="A19" s="13" t="s">
        <v>80</v>
      </c>
      <c r="B19" s="2">
        <f>feb!F20</f>
        <v>2</v>
      </c>
      <c r="C19" s="2">
        <f>mrt!L20</f>
        <v>0</v>
      </c>
      <c r="D19" s="2">
        <f>apr!K20</f>
        <v>0</v>
      </c>
      <c r="E19" s="2">
        <f>mei!M20</f>
        <v>0</v>
      </c>
      <c r="F19" s="2">
        <f>jun!L20</f>
        <v>0</v>
      </c>
      <c r="G19" s="2">
        <f>jul!K20</f>
        <v>0</v>
      </c>
      <c r="H19" s="2">
        <f>aug!M20</f>
        <v>0</v>
      </c>
      <c r="I19" s="2">
        <f>sep!J20</f>
        <v>0</v>
      </c>
      <c r="J19" s="2">
        <f>okt!H20</f>
        <v>0</v>
      </c>
      <c r="K19" s="2"/>
      <c r="L19" s="2"/>
      <c r="M19" s="2"/>
      <c r="N19" s="2"/>
      <c r="O19" s="2"/>
      <c r="P19" s="38">
        <f t="shared" si="0"/>
        <v>2</v>
      </c>
      <c r="Q19" s="46"/>
      <c r="R19" s="49">
        <f>(SUM(B19:J19))*10/100 + (Q19 * 20/100)</f>
        <v>0.2</v>
      </c>
      <c r="S19" s="49">
        <f t="shared" si="3"/>
        <v>0</v>
      </c>
      <c r="T19" s="44">
        <f t="shared" si="1"/>
        <v>0.2</v>
      </c>
      <c r="U19" s="36">
        <v>2.6</v>
      </c>
      <c r="V19" s="57"/>
      <c r="W19" s="57"/>
      <c r="X19" s="57">
        <f t="shared" si="4"/>
        <v>2.8000000000000003</v>
      </c>
    </row>
    <row r="20" spans="1:24" ht="13.5" thickBot="1" x14ac:dyDescent="0.25">
      <c r="A20" s="13" t="s">
        <v>88</v>
      </c>
      <c r="B20" s="2">
        <f>feb!F21</f>
        <v>0</v>
      </c>
      <c r="C20" s="2">
        <f>mrt!L21</f>
        <v>5</v>
      </c>
      <c r="D20" s="2">
        <f>apr!K21</f>
        <v>2</v>
      </c>
      <c r="E20" s="2">
        <f>mei!M21</f>
        <v>5</v>
      </c>
      <c r="F20" s="2">
        <f>jun!L21</f>
        <v>5</v>
      </c>
      <c r="G20" s="2">
        <f>jul!K21</f>
        <v>5</v>
      </c>
      <c r="H20" s="2">
        <f>aug!M21</f>
        <v>2</v>
      </c>
      <c r="I20" s="2">
        <f>sep!J21</f>
        <v>2</v>
      </c>
      <c r="J20" s="2">
        <f>okt!H21</f>
        <v>2</v>
      </c>
      <c r="K20" s="2"/>
      <c r="L20" s="2"/>
      <c r="M20" s="2">
        <v>10</v>
      </c>
      <c r="N20" s="2">
        <v>10</v>
      </c>
      <c r="O20" s="2"/>
      <c r="P20" s="38">
        <f t="shared" si="0"/>
        <v>48</v>
      </c>
      <c r="Q20" s="46"/>
      <c r="R20" s="49">
        <f t="shared" si="2"/>
        <v>22.4</v>
      </c>
      <c r="S20" s="49">
        <f t="shared" si="3"/>
        <v>16</v>
      </c>
      <c r="T20" s="44">
        <f t="shared" si="1"/>
        <v>38.4</v>
      </c>
      <c r="U20" s="36">
        <v>18</v>
      </c>
      <c r="V20" s="57"/>
      <c r="W20" s="57">
        <v>56.4</v>
      </c>
      <c r="X20" s="57">
        <f t="shared" si="4"/>
        <v>0</v>
      </c>
    </row>
    <row r="21" spans="1:24" ht="13.5" thickBot="1" x14ac:dyDescent="0.25">
      <c r="A21" s="13" t="s">
        <v>156</v>
      </c>
      <c r="B21" s="2">
        <f>feb!F22</f>
        <v>0</v>
      </c>
      <c r="C21" s="2">
        <f>mrt!L22</f>
        <v>0</v>
      </c>
      <c r="D21" s="2">
        <f>apr!K22</f>
        <v>0</v>
      </c>
      <c r="E21" s="2">
        <f>mei!M22</f>
        <v>2</v>
      </c>
      <c r="F21" s="2">
        <f>jun!L22</f>
        <v>4</v>
      </c>
      <c r="G21" s="2">
        <f>jul!K22</f>
        <v>0</v>
      </c>
      <c r="H21" s="2">
        <f>aug!M22</f>
        <v>0</v>
      </c>
      <c r="I21" s="2">
        <f>sep!J22</f>
        <v>1</v>
      </c>
      <c r="J21" s="2">
        <f>okt!H22</f>
        <v>1</v>
      </c>
      <c r="K21" s="2"/>
      <c r="L21" s="2"/>
      <c r="M21" s="2"/>
      <c r="N21" s="2"/>
      <c r="O21" s="2"/>
      <c r="P21" s="38">
        <f t="shared" si="0"/>
        <v>8</v>
      </c>
      <c r="Q21" s="46"/>
      <c r="R21" s="49">
        <f t="shared" si="2"/>
        <v>6.4</v>
      </c>
      <c r="S21" s="49">
        <f t="shared" si="3"/>
        <v>0</v>
      </c>
      <c r="T21" s="44">
        <f t="shared" si="1"/>
        <v>6.4</v>
      </c>
      <c r="U21" s="36">
        <v>0</v>
      </c>
      <c r="V21" s="57"/>
      <c r="W21" s="57">
        <v>6.4</v>
      </c>
      <c r="X21" s="57">
        <f t="shared" si="4"/>
        <v>0</v>
      </c>
    </row>
    <row r="22" spans="1:24" ht="13.5" thickBot="1" x14ac:dyDescent="0.25">
      <c r="A22" s="13" t="s">
        <v>126</v>
      </c>
      <c r="B22" s="2">
        <f>feb!F23</f>
        <v>2</v>
      </c>
      <c r="C22" s="2">
        <f>mrt!L23</f>
        <v>3</v>
      </c>
      <c r="D22" s="2">
        <f>apr!K23</f>
        <v>4</v>
      </c>
      <c r="E22" s="2">
        <f>mei!M23</f>
        <v>3</v>
      </c>
      <c r="F22" s="2">
        <f>jun!L23</f>
        <v>4</v>
      </c>
      <c r="G22" s="2">
        <f>jul!K23</f>
        <v>3</v>
      </c>
      <c r="H22" s="2">
        <f>aug!M23</f>
        <v>4</v>
      </c>
      <c r="I22" s="2">
        <f>sep!J23</f>
        <v>4</v>
      </c>
      <c r="J22" s="2">
        <f>okt!H23</f>
        <v>3</v>
      </c>
      <c r="K22" s="2"/>
      <c r="L22" s="2"/>
      <c r="M22" s="2"/>
      <c r="N22" s="2">
        <v>20</v>
      </c>
      <c r="O22" s="2"/>
      <c r="P22" s="38">
        <f t="shared" si="0"/>
        <v>50</v>
      </c>
      <c r="Q22" s="46"/>
      <c r="R22" s="49">
        <f t="shared" si="2"/>
        <v>24</v>
      </c>
      <c r="S22" s="49">
        <f t="shared" si="3"/>
        <v>16</v>
      </c>
      <c r="T22" s="44">
        <f>R22+S22</f>
        <v>40</v>
      </c>
      <c r="U22" s="36">
        <v>0</v>
      </c>
      <c r="V22" s="57"/>
      <c r="W22" s="57">
        <v>40</v>
      </c>
      <c r="X22" s="57">
        <f t="shared" si="4"/>
        <v>0</v>
      </c>
    </row>
    <row r="23" spans="1:24" ht="13.5" thickBot="1" x14ac:dyDescent="0.25">
      <c r="A23" s="13" t="s">
        <v>7</v>
      </c>
      <c r="B23" s="2">
        <f>feb!F24</f>
        <v>0</v>
      </c>
      <c r="C23" s="2">
        <f>mrt!L24</f>
        <v>0</v>
      </c>
      <c r="D23" s="2">
        <f>apr!K24</f>
        <v>0</v>
      </c>
      <c r="E23" s="2">
        <f>mei!M24</f>
        <v>0</v>
      </c>
      <c r="F23" s="2">
        <f>jun!L24</f>
        <v>0</v>
      </c>
      <c r="G23" s="2">
        <f>jul!K24</f>
        <v>0</v>
      </c>
      <c r="H23" s="2">
        <f>aug!M24</f>
        <v>0</v>
      </c>
      <c r="I23" s="2">
        <f>sep!J24</f>
        <v>0</v>
      </c>
      <c r="J23" s="2">
        <f>okt!H24</f>
        <v>0</v>
      </c>
      <c r="K23" s="2"/>
      <c r="L23" s="2"/>
      <c r="M23" s="2"/>
      <c r="N23" s="2">
        <v>20</v>
      </c>
      <c r="O23" s="2"/>
      <c r="P23" s="38">
        <f t="shared" si="0"/>
        <v>20</v>
      </c>
      <c r="Q23" s="46"/>
      <c r="R23" s="49">
        <f t="shared" si="2"/>
        <v>0</v>
      </c>
      <c r="S23" s="49">
        <f>SUM(K23:O23)*10/100</f>
        <v>2</v>
      </c>
      <c r="T23" s="44">
        <f t="shared" si="1"/>
        <v>2</v>
      </c>
      <c r="U23" s="36">
        <v>16.8</v>
      </c>
      <c r="V23" s="57"/>
      <c r="W23" s="57"/>
      <c r="X23" s="57">
        <f t="shared" si="4"/>
        <v>18.8</v>
      </c>
    </row>
    <row r="24" spans="1:24" ht="13.5" thickBot="1" x14ac:dyDescent="0.25">
      <c r="A24" s="13" t="s">
        <v>95</v>
      </c>
      <c r="B24" s="2">
        <f>feb!F25</f>
        <v>1</v>
      </c>
      <c r="C24" s="2">
        <f>mrt!L25</f>
        <v>2</v>
      </c>
      <c r="D24" s="2">
        <f>apr!K25</f>
        <v>0</v>
      </c>
      <c r="E24" s="2">
        <f>mei!M25</f>
        <v>2</v>
      </c>
      <c r="F24" s="2">
        <f>jun!L25</f>
        <v>1</v>
      </c>
      <c r="G24" s="2">
        <f>jul!K25</f>
        <v>0</v>
      </c>
      <c r="H24" s="2">
        <f>aug!M25</f>
        <v>0</v>
      </c>
      <c r="I24" s="2">
        <f>sep!J25</f>
        <v>0</v>
      </c>
      <c r="J24" s="2">
        <f>okt!H25</f>
        <v>0</v>
      </c>
      <c r="K24" s="2">
        <v>10</v>
      </c>
      <c r="L24" s="2">
        <v>20</v>
      </c>
      <c r="M24" s="2">
        <v>10</v>
      </c>
      <c r="N24" s="2">
        <v>20</v>
      </c>
      <c r="O24" s="2">
        <v>10</v>
      </c>
      <c r="P24" s="38">
        <f t="shared" si="0"/>
        <v>76</v>
      </c>
      <c r="Q24" s="46"/>
      <c r="R24" s="49">
        <f t="shared" si="2"/>
        <v>4.8</v>
      </c>
      <c r="S24" s="49">
        <f t="shared" si="3"/>
        <v>56</v>
      </c>
      <c r="T24" s="44">
        <f t="shared" si="1"/>
        <v>60.8</v>
      </c>
      <c r="U24" s="36">
        <v>81.2</v>
      </c>
      <c r="V24" s="57"/>
      <c r="W24" s="57">
        <v>142</v>
      </c>
      <c r="X24" s="57">
        <f t="shared" si="4"/>
        <v>0</v>
      </c>
    </row>
    <row r="25" spans="1:24" ht="13.5" thickBot="1" x14ac:dyDescent="0.25">
      <c r="A25" s="13" t="s">
        <v>110</v>
      </c>
      <c r="B25" s="2">
        <f>feb!F26</f>
        <v>0</v>
      </c>
      <c r="C25" s="2">
        <f>mrt!L26</f>
        <v>5</v>
      </c>
      <c r="D25" s="2">
        <f>apr!K26</f>
        <v>4</v>
      </c>
      <c r="E25" s="2">
        <f>mei!M26</f>
        <v>2</v>
      </c>
      <c r="F25" s="2">
        <f>jun!L26</f>
        <v>4</v>
      </c>
      <c r="G25" s="2">
        <f>jul!K26</f>
        <v>2</v>
      </c>
      <c r="H25" s="2">
        <f>aug!M26</f>
        <v>2</v>
      </c>
      <c r="I25" s="2">
        <f>sep!J26</f>
        <v>2</v>
      </c>
      <c r="J25" s="2">
        <f>okt!H26</f>
        <v>3</v>
      </c>
      <c r="K25" s="2"/>
      <c r="L25" s="2"/>
      <c r="M25" s="2"/>
      <c r="N25" s="2">
        <v>30</v>
      </c>
      <c r="O25" s="2"/>
      <c r="P25" s="38">
        <f t="shared" si="0"/>
        <v>54</v>
      </c>
      <c r="Q25" s="46"/>
      <c r="R25" s="49">
        <f t="shared" si="2"/>
        <v>19.2</v>
      </c>
      <c r="S25" s="49">
        <f t="shared" si="3"/>
        <v>24</v>
      </c>
      <c r="T25" s="44">
        <f t="shared" si="1"/>
        <v>43.2</v>
      </c>
      <c r="U25" s="36">
        <v>9.6</v>
      </c>
      <c r="V25" s="57"/>
      <c r="W25" s="57">
        <v>52.8</v>
      </c>
      <c r="X25" s="57">
        <f t="shared" si="4"/>
        <v>0</v>
      </c>
    </row>
    <row r="26" spans="1:24" ht="13.5" thickBot="1" x14ac:dyDescent="0.25">
      <c r="A26" s="13" t="s">
        <v>8</v>
      </c>
      <c r="B26" s="2">
        <f>feb!F27</f>
        <v>1</v>
      </c>
      <c r="C26" s="2">
        <f>mrt!L27</f>
        <v>3</v>
      </c>
      <c r="D26" s="2">
        <f>apr!K27</f>
        <v>5</v>
      </c>
      <c r="E26" s="2">
        <f>mei!M27</f>
        <v>6</v>
      </c>
      <c r="F26" s="2">
        <f>jun!L27</f>
        <v>5</v>
      </c>
      <c r="G26" s="2">
        <f>jul!K27</f>
        <v>4</v>
      </c>
      <c r="H26" s="2">
        <f>aug!M27</f>
        <v>2</v>
      </c>
      <c r="I26" s="2">
        <f>sep!J27</f>
        <v>1</v>
      </c>
      <c r="J26" s="2">
        <f>okt!H27</f>
        <v>3</v>
      </c>
      <c r="K26" s="2">
        <v>30</v>
      </c>
      <c r="L26" s="2"/>
      <c r="M26" s="2">
        <v>10</v>
      </c>
      <c r="N26" s="2">
        <v>30</v>
      </c>
      <c r="O26" s="2"/>
      <c r="P26" s="38">
        <f t="shared" si="0"/>
        <v>100</v>
      </c>
      <c r="Q26" s="46"/>
      <c r="R26" s="49">
        <f t="shared" si="2"/>
        <v>24</v>
      </c>
      <c r="S26" s="49">
        <f t="shared" si="3"/>
        <v>56</v>
      </c>
      <c r="T26" s="44">
        <f t="shared" si="1"/>
        <v>80</v>
      </c>
      <c r="U26" s="36">
        <v>4</v>
      </c>
      <c r="V26" s="57"/>
      <c r="W26" s="57">
        <v>84</v>
      </c>
      <c r="X26" s="57">
        <f t="shared" si="4"/>
        <v>0</v>
      </c>
    </row>
    <row r="27" spans="1:24" ht="13.5" thickBot="1" x14ac:dyDescent="0.25">
      <c r="A27" s="13" t="s">
        <v>115</v>
      </c>
      <c r="B27" s="2">
        <f>feb!F28</f>
        <v>2</v>
      </c>
      <c r="C27" s="2">
        <f>mrt!L28</f>
        <v>5</v>
      </c>
      <c r="D27" s="2">
        <f>apr!K28</f>
        <v>5</v>
      </c>
      <c r="E27" s="2">
        <f>mei!M28</f>
        <v>4</v>
      </c>
      <c r="F27" s="2">
        <f>jun!L28</f>
        <v>5</v>
      </c>
      <c r="G27" s="2">
        <f>jul!K28</f>
        <v>5</v>
      </c>
      <c r="H27" s="2">
        <f>aug!M28</f>
        <v>6</v>
      </c>
      <c r="I27" s="2">
        <f>sep!J28</f>
        <v>4</v>
      </c>
      <c r="J27" s="2">
        <f>okt!H28</f>
        <v>3</v>
      </c>
      <c r="K27" s="2"/>
      <c r="L27" s="2"/>
      <c r="M27" s="2"/>
      <c r="N27" s="2">
        <v>20</v>
      </c>
      <c r="O27" s="2">
        <v>10</v>
      </c>
      <c r="P27" s="38">
        <f t="shared" si="0"/>
        <v>69</v>
      </c>
      <c r="Q27" s="46">
        <v>125</v>
      </c>
      <c r="R27" s="49">
        <f t="shared" si="2"/>
        <v>56.2</v>
      </c>
      <c r="S27" s="49">
        <f t="shared" si="3"/>
        <v>24</v>
      </c>
      <c r="T27" s="44">
        <f t="shared" si="1"/>
        <v>80.2</v>
      </c>
      <c r="U27" s="36">
        <v>15.4</v>
      </c>
      <c r="V27" s="57"/>
      <c r="W27" s="57">
        <v>95.6</v>
      </c>
      <c r="X27" s="57">
        <f t="shared" si="4"/>
        <v>0</v>
      </c>
    </row>
    <row r="28" spans="1:24" ht="13.5" thickBot="1" x14ac:dyDescent="0.25">
      <c r="A28" s="13" t="s">
        <v>32</v>
      </c>
      <c r="B28" s="2">
        <f>feb!F29</f>
        <v>1</v>
      </c>
      <c r="C28" s="2">
        <f>mrt!L29</f>
        <v>2</v>
      </c>
      <c r="D28" s="2">
        <f>apr!K29</f>
        <v>0</v>
      </c>
      <c r="E28" s="2">
        <f>mei!M29</f>
        <v>0</v>
      </c>
      <c r="F28" s="2">
        <f>jun!L29</f>
        <v>2</v>
      </c>
      <c r="G28" s="2">
        <f>jul!K29</f>
        <v>0</v>
      </c>
      <c r="H28" s="2">
        <f>aug!M29</f>
        <v>0</v>
      </c>
      <c r="I28" s="2">
        <f>sep!J29</f>
        <v>0</v>
      </c>
      <c r="J28" s="2">
        <f>okt!H29</f>
        <v>0</v>
      </c>
      <c r="K28" s="2"/>
      <c r="L28" s="2"/>
      <c r="M28" s="2"/>
      <c r="N28" s="2"/>
      <c r="O28" s="2"/>
      <c r="P28" s="38">
        <f t="shared" si="0"/>
        <v>5</v>
      </c>
      <c r="Q28" s="46"/>
      <c r="R28" s="49">
        <f t="shared" si="2"/>
        <v>4</v>
      </c>
      <c r="S28" s="49">
        <f t="shared" si="3"/>
        <v>0</v>
      </c>
      <c r="T28" s="44">
        <f t="shared" si="1"/>
        <v>4</v>
      </c>
      <c r="U28" s="36">
        <v>8.1999999999999993</v>
      </c>
      <c r="V28" s="57"/>
      <c r="W28" s="57">
        <v>12.2</v>
      </c>
      <c r="X28" s="57">
        <f t="shared" si="4"/>
        <v>0</v>
      </c>
    </row>
    <row r="29" spans="1:24" ht="13.5" thickBot="1" x14ac:dyDescent="0.25">
      <c r="A29" s="13" t="s">
        <v>134</v>
      </c>
      <c r="B29" s="2">
        <f>feb!F30</f>
        <v>2</v>
      </c>
      <c r="C29" s="2">
        <f>mrt!L30</f>
        <v>5</v>
      </c>
      <c r="D29" s="2">
        <f>apr!K30</f>
        <v>5</v>
      </c>
      <c r="E29" s="2">
        <f>mei!M30</f>
        <v>6</v>
      </c>
      <c r="F29" s="2">
        <f>jun!L30</f>
        <v>4</v>
      </c>
      <c r="G29" s="2">
        <f>jul!K30</f>
        <v>4</v>
      </c>
      <c r="H29" s="2">
        <f>aug!M30</f>
        <v>6</v>
      </c>
      <c r="I29" s="2">
        <f>sep!J30</f>
        <v>3</v>
      </c>
      <c r="J29" s="2">
        <f>okt!H30</f>
        <v>3</v>
      </c>
      <c r="K29" s="2"/>
      <c r="L29" s="2"/>
      <c r="M29" s="2">
        <v>10</v>
      </c>
      <c r="N29" s="2">
        <v>30</v>
      </c>
      <c r="O29" s="2"/>
      <c r="P29" s="38">
        <f t="shared" si="0"/>
        <v>78</v>
      </c>
      <c r="Q29" s="46">
        <v>75</v>
      </c>
      <c r="R29" s="49">
        <f t="shared" si="2"/>
        <v>45.4</v>
      </c>
      <c r="S29" s="49">
        <f t="shared" si="3"/>
        <v>32</v>
      </c>
      <c r="T29" s="44">
        <f t="shared" si="1"/>
        <v>77.400000000000006</v>
      </c>
      <c r="U29" s="36">
        <v>0</v>
      </c>
      <c r="V29" s="57"/>
      <c r="W29" s="57">
        <v>77.400000000000006</v>
      </c>
      <c r="X29" s="57">
        <f t="shared" si="4"/>
        <v>0</v>
      </c>
    </row>
    <row r="30" spans="1:24" ht="13.5" thickBot="1" x14ac:dyDescent="0.25">
      <c r="A30" s="13" t="s">
        <v>89</v>
      </c>
      <c r="B30" s="2">
        <f>feb!F31</f>
        <v>0</v>
      </c>
      <c r="C30" s="2">
        <f>mrt!L31</f>
        <v>0</v>
      </c>
      <c r="D30" s="2">
        <f>apr!K31</f>
        <v>0</v>
      </c>
      <c r="E30" s="2">
        <f>mei!M31</f>
        <v>1</v>
      </c>
      <c r="F30" s="2">
        <f>jun!L31</f>
        <v>0</v>
      </c>
      <c r="G30" s="2">
        <f>jul!K31</f>
        <v>0</v>
      </c>
      <c r="H30" s="2">
        <f>aug!M31</f>
        <v>0</v>
      </c>
      <c r="I30" s="2">
        <f>sep!J31</f>
        <v>0</v>
      </c>
      <c r="J30" s="2">
        <f>okt!H31</f>
        <v>0</v>
      </c>
      <c r="K30" s="2"/>
      <c r="L30" s="2"/>
      <c r="M30" s="2"/>
      <c r="N30" s="2"/>
      <c r="O30" s="2"/>
      <c r="P30" s="38">
        <f t="shared" si="0"/>
        <v>1</v>
      </c>
      <c r="Q30" s="46"/>
      <c r="R30" s="49">
        <f t="shared" si="2"/>
        <v>0.8</v>
      </c>
      <c r="S30" s="49">
        <f t="shared" si="3"/>
        <v>0</v>
      </c>
      <c r="T30" s="44">
        <f t="shared" si="1"/>
        <v>0.8</v>
      </c>
      <c r="U30" s="36">
        <v>1.6</v>
      </c>
      <c r="V30" s="57"/>
      <c r="W30" s="57">
        <v>2.4</v>
      </c>
      <c r="X30" s="57">
        <f t="shared" si="4"/>
        <v>0</v>
      </c>
    </row>
    <row r="31" spans="1:24" ht="13.5" thickBot="1" x14ac:dyDescent="0.25">
      <c r="A31" s="13" t="s">
        <v>54</v>
      </c>
      <c r="B31" s="2">
        <f>feb!F32</f>
        <v>0</v>
      </c>
      <c r="C31" s="2">
        <f>mrt!L32</f>
        <v>0</v>
      </c>
      <c r="D31" s="2">
        <f>apr!K32</f>
        <v>1</v>
      </c>
      <c r="E31" s="2">
        <f>mei!M32</f>
        <v>0</v>
      </c>
      <c r="F31" s="2">
        <f>jun!L32</f>
        <v>0</v>
      </c>
      <c r="G31" s="2">
        <f>jul!K32</f>
        <v>0</v>
      </c>
      <c r="H31" s="2">
        <f>aug!M32</f>
        <v>0</v>
      </c>
      <c r="I31" s="2">
        <f>sep!J32</f>
        <v>0</v>
      </c>
      <c r="J31" s="2">
        <f>okt!H32</f>
        <v>0</v>
      </c>
      <c r="K31" s="2"/>
      <c r="L31" s="2"/>
      <c r="M31" s="2"/>
      <c r="N31" s="2"/>
      <c r="O31" s="2"/>
      <c r="P31" s="38">
        <f t="shared" si="0"/>
        <v>1</v>
      </c>
      <c r="Q31" s="46"/>
      <c r="R31" s="49">
        <f>(SUM(B31:J31))*10/100 + (Q31 * 20/100)</f>
        <v>0.1</v>
      </c>
      <c r="S31" s="49">
        <f t="shared" si="3"/>
        <v>0</v>
      </c>
      <c r="T31" s="44">
        <f t="shared" si="1"/>
        <v>0.1</v>
      </c>
      <c r="U31" s="61">
        <v>48.2</v>
      </c>
      <c r="V31" s="57"/>
      <c r="W31" s="57"/>
      <c r="X31" s="57">
        <f t="shared" si="4"/>
        <v>48.300000000000004</v>
      </c>
    </row>
    <row r="32" spans="1:24" ht="13.5" thickBot="1" x14ac:dyDescent="0.25">
      <c r="A32" s="13" t="s">
        <v>132</v>
      </c>
      <c r="B32" s="2">
        <f>feb!F33</f>
        <v>0</v>
      </c>
      <c r="C32" s="2">
        <f>mrt!L33</f>
        <v>0</v>
      </c>
      <c r="D32" s="2">
        <f>apr!K33</f>
        <v>0</v>
      </c>
      <c r="E32" s="2">
        <f>mei!M33</f>
        <v>0</v>
      </c>
      <c r="F32" s="2">
        <f>jun!L33</f>
        <v>0</v>
      </c>
      <c r="G32" s="2">
        <f>jul!K33</f>
        <v>0</v>
      </c>
      <c r="H32" s="2">
        <f>aug!M33</f>
        <v>0</v>
      </c>
      <c r="I32" s="2">
        <f>sep!J33</f>
        <v>0</v>
      </c>
      <c r="J32" s="2">
        <f>okt!H33</f>
        <v>0</v>
      </c>
      <c r="K32" s="2"/>
      <c r="L32" s="2"/>
      <c r="M32" s="2"/>
      <c r="N32" s="2"/>
      <c r="O32" s="2"/>
      <c r="P32" s="38">
        <f t="shared" si="0"/>
        <v>0</v>
      </c>
      <c r="Q32" s="46"/>
      <c r="R32" s="49">
        <f t="shared" si="2"/>
        <v>0</v>
      </c>
      <c r="S32" s="49">
        <f t="shared" si="3"/>
        <v>0</v>
      </c>
      <c r="T32" s="44">
        <f t="shared" si="1"/>
        <v>0</v>
      </c>
      <c r="U32" s="61">
        <v>0.2</v>
      </c>
      <c r="V32" s="57"/>
      <c r="W32" s="57"/>
      <c r="X32" s="57">
        <f t="shared" si="4"/>
        <v>0.2</v>
      </c>
    </row>
    <row r="33" spans="1:24" ht="13.5" thickBot="1" x14ac:dyDescent="0.25">
      <c r="A33" s="13" t="s">
        <v>90</v>
      </c>
      <c r="B33" s="2">
        <f>feb!F34</f>
        <v>1</v>
      </c>
      <c r="C33" s="2">
        <f>mrt!L34</f>
        <v>4</v>
      </c>
      <c r="D33" s="2">
        <f>apr!K34</f>
        <v>5</v>
      </c>
      <c r="E33" s="2">
        <f>mei!M34</f>
        <v>4</v>
      </c>
      <c r="F33" s="2">
        <f>jun!L34</f>
        <v>6</v>
      </c>
      <c r="G33" s="2">
        <f>jul!K34</f>
        <v>2</v>
      </c>
      <c r="H33" s="2">
        <f>aug!M34</f>
        <v>4</v>
      </c>
      <c r="I33" s="2">
        <f>sep!J34</f>
        <v>2</v>
      </c>
      <c r="J33" s="2">
        <f>okt!H34</f>
        <v>3</v>
      </c>
      <c r="K33" s="2"/>
      <c r="L33" s="2"/>
      <c r="M33" s="2">
        <v>10</v>
      </c>
      <c r="N33" s="2">
        <v>30</v>
      </c>
      <c r="O33" s="2">
        <v>10</v>
      </c>
      <c r="P33" s="38">
        <f t="shared" si="0"/>
        <v>81</v>
      </c>
      <c r="Q33" s="46"/>
      <c r="R33" s="49">
        <f t="shared" si="2"/>
        <v>24.8</v>
      </c>
      <c r="S33" s="49">
        <f t="shared" si="3"/>
        <v>40</v>
      </c>
      <c r="T33" s="44">
        <f t="shared" si="1"/>
        <v>64.8</v>
      </c>
      <c r="U33" s="36">
        <v>23.6</v>
      </c>
      <c r="V33" s="57"/>
      <c r="W33" s="57">
        <v>88.4</v>
      </c>
      <c r="X33" s="57">
        <f t="shared" si="4"/>
        <v>0</v>
      </c>
    </row>
    <row r="34" spans="1:24" ht="13.5" thickBot="1" x14ac:dyDescent="0.25">
      <c r="A34" s="13" t="s">
        <v>9</v>
      </c>
      <c r="B34" s="2">
        <f>feb!F35</f>
        <v>2</v>
      </c>
      <c r="C34" s="2">
        <f>mrt!L35</f>
        <v>3</v>
      </c>
      <c r="D34" s="2">
        <f>apr!K35</f>
        <v>5</v>
      </c>
      <c r="E34" s="2">
        <f>mei!M35</f>
        <v>6</v>
      </c>
      <c r="F34" s="2">
        <f>jun!L35</f>
        <v>6</v>
      </c>
      <c r="G34" s="2">
        <f>jul!K35</f>
        <v>5</v>
      </c>
      <c r="H34" s="2">
        <f>aug!M35</f>
        <v>4</v>
      </c>
      <c r="I34" s="2">
        <f>sep!J35</f>
        <v>3</v>
      </c>
      <c r="J34" s="2">
        <f>okt!H35</f>
        <v>2</v>
      </c>
      <c r="K34" s="2">
        <v>30</v>
      </c>
      <c r="L34" s="2"/>
      <c r="M34" s="2">
        <v>20</v>
      </c>
      <c r="N34" s="2">
        <v>60</v>
      </c>
      <c r="O34" s="2">
        <v>10</v>
      </c>
      <c r="P34" s="38">
        <f t="shared" si="0"/>
        <v>156</v>
      </c>
      <c r="Q34" s="46">
        <v>75</v>
      </c>
      <c r="R34" s="49">
        <f t="shared" si="2"/>
        <v>43.8</v>
      </c>
      <c r="S34" s="49">
        <f t="shared" si="3"/>
        <v>96</v>
      </c>
      <c r="T34" s="44">
        <f t="shared" ref="T34:T66" si="5">R34+S34</f>
        <v>139.80000000000001</v>
      </c>
      <c r="U34" s="36">
        <v>54</v>
      </c>
      <c r="V34" s="57"/>
      <c r="W34" s="57">
        <v>193.4</v>
      </c>
      <c r="X34" s="57">
        <f t="shared" si="4"/>
        <v>0.40000000000000568</v>
      </c>
    </row>
    <row r="35" spans="1:24" ht="13.5" thickBot="1" x14ac:dyDescent="0.25">
      <c r="A35" s="13" t="s">
        <v>10</v>
      </c>
      <c r="B35" s="2">
        <f>feb!F36</f>
        <v>0</v>
      </c>
      <c r="C35" s="2">
        <f>mrt!L36</f>
        <v>0</v>
      </c>
      <c r="D35" s="2">
        <f>apr!K36</f>
        <v>2</v>
      </c>
      <c r="E35" s="2">
        <f>mei!M36</f>
        <v>4</v>
      </c>
      <c r="F35" s="2">
        <f>jun!L36</f>
        <v>6</v>
      </c>
      <c r="G35" s="2">
        <f>jul!K36</f>
        <v>5</v>
      </c>
      <c r="H35" s="2">
        <f>aug!M36</f>
        <v>6</v>
      </c>
      <c r="I35" s="2">
        <f>sep!J36</f>
        <v>3</v>
      </c>
      <c r="J35" s="2">
        <f>okt!H36</f>
        <v>3</v>
      </c>
      <c r="K35" s="2">
        <v>10</v>
      </c>
      <c r="L35" s="2">
        <v>40</v>
      </c>
      <c r="M35" s="2"/>
      <c r="N35" s="2">
        <v>20</v>
      </c>
      <c r="O35" s="2"/>
      <c r="P35" s="38">
        <f t="shared" si="0"/>
        <v>99</v>
      </c>
      <c r="Q35" s="46"/>
      <c r="R35" s="49">
        <f t="shared" si="2"/>
        <v>23.2</v>
      </c>
      <c r="S35" s="49">
        <f t="shared" si="3"/>
        <v>56</v>
      </c>
      <c r="T35" s="44">
        <f t="shared" si="5"/>
        <v>79.2</v>
      </c>
      <c r="U35" s="36">
        <v>37.6</v>
      </c>
      <c r="V35" s="57"/>
      <c r="W35" s="57">
        <v>116.8</v>
      </c>
      <c r="X35" s="57">
        <f t="shared" si="4"/>
        <v>0</v>
      </c>
    </row>
    <row r="36" spans="1:24" ht="13.5" thickBot="1" x14ac:dyDescent="0.25">
      <c r="A36" s="13" t="s">
        <v>74</v>
      </c>
      <c r="B36" s="2">
        <f>feb!F37</f>
        <v>0</v>
      </c>
      <c r="C36" s="2">
        <f>mrt!L37</f>
        <v>0</v>
      </c>
      <c r="D36" s="2">
        <f>apr!K37</f>
        <v>0</v>
      </c>
      <c r="E36" s="2">
        <f>mei!M37</f>
        <v>0</v>
      </c>
      <c r="F36" s="2">
        <f>jun!L37</f>
        <v>0</v>
      </c>
      <c r="G36" s="2">
        <f>jul!K37</f>
        <v>0</v>
      </c>
      <c r="H36" s="2">
        <f>aug!M37</f>
        <v>0</v>
      </c>
      <c r="I36" s="2">
        <f>sep!J37</f>
        <v>0</v>
      </c>
      <c r="J36" s="2">
        <f>okt!H37</f>
        <v>0</v>
      </c>
      <c r="K36" s="2"/>
      <c r="L36" s="2"/>
      <c r="M36" s="2"/>
      <c r="N36" s="2"/>
      <c r="O36" s="2">
        <v>10</v>
      </c>
      <c r="P36" s="38">
        <f t="shared" si="0"/>
        <v>10</v>
      </c>
      <c r="Q36" s="46"/>
      <c r="R36" s="49">
        <f t="shared" si="2"/>
        <v>0</v>
      </c>
      <c r="S36" s="49">
        <f>SUM(K36:O36)*80/100</f>
        <v>8</v>
      </c>
      <c r="T36" s="44">
        <f t="shared" si="5"/>
        <v>8</v>
      </c>
      <c r="U36" s="36">
        <v>13.2</v>
      </c>
      <c r="V36" s="57"/>
      <c r="W36" s="57">
        <v>21.2</v>
      </c>
      <c r="X36" s="57">
        <f t="shared" si="4"/>
        <v>0</v>
      </c>
    </row>
    <row r="37" spans="1:24" ht="13.5" thickBot="1" x14ac:dyDescent="0.25">
      <c r="A37" s="13" t="s">
        <v>102</v>
      </c>
      <c r="B37" s="2">
        <f>feb!F38</f>
        <v>0</v>
      </c>
      <c r="C37" s="2">
        <f>mrt!L38</f>
        <v>0</v>
      </c>
      <c r="D37" s="2">
        <f>apr!K38</f>
        <v>0</v>
      </c>
      <c r="E37" s="2">
        <f>mei!M38</f>
        <v>0</v>
      </c>
      <c r="F37" s="2">
        <f>jun!L38</f>
        <v>0</v>
      </c>
      <c r="G37" s="2">
        <f>jul!K38</f>
        <v>0</v>
      </c>
      <c r="H37" s="2">
        <f>aug!M38</f>
        <v>0</v>
      </c>
      <c r="I37" s="2">
        <f>sep!J38</f>
        <v>0</v>
      </c>
      <c r="J37" s="2">
        <f>okt!H38</f>
        <v>0</v>
      </c>
      <c r="K37" s="2"/>
      <c r="L37" s="2"/>
      <c r="M37" s="2"/>
      <c r="N37" s="2">
        <v>20</v>
      </c>
      <c r="O37" s="2"/>
      <c r="P37" s="38">
        <f t="shared" ref="P37:P71" si="6">SUM(B37:O37)</f>
        <v>20</v>
      </c>
      <c r="Q37" s="46"/>
      <c r="R37" s="49">
        <f t="shared" si="2"/>
        <v>0</v>
      </c>
      <c r="S37" s="49">
        <f>SUM(K37:O37)*10/100</f>
        <v>2</v>
      </c>
      <c r="T37" s="44">
        <f t="shared" si="5"/>
        <v>2</v>
      </c>
      <c r="U37" s="36">
        <v>1.6</v>
      </c>
      <c r="V37" s="57"/>
      <c r="W37" s="57"/>
      <c r="X37" s="57">
        <f t="shared" si="4"/>
        <v>3.6</v>
      </c>
    </row>
    <row r="38" spans="1:24" ht="13.5" thickBot="1" x14ac:dyDescent="0.25">
      <c r="A38" s="13" t="s">
        <v>11</v>
      </c>
      <c r="B38" s="2">
        <f>feb!F39</f>
        <v>2</v>
      </c>
      <c r="C38" s="2">
        <f>mrt!L39</f>
        <v>5</v>
      </c>
      <c r="D38" s="2">
        <f>apr!K39</f>
        <v>5</v>
      </c>
      <c r="E38" s="2">
        <f>mei!M39</f>
        <v>6</v>
      </c>
      <c r="F38" s="2">
        <f>jun!L39</f>
        <v>4</v>
      </c>
      <c r="G38" s="2">
        <f>jul!K39</f>
        <v>5</v>
      </c>
      <c r="H38" s="2">
        <f>aug!M39</f>
        <v>6</v>
      </c>
      <c r="I38" s="2">
        <f>sep!J39</f>
        <v>4</v>
      </c>
      <c r="J38" s="2">
        <f>okt!H39</f>
        <v>3</v>
      </c>
      <c r="K38" s="2">
        <v>10</v>
      </c>
      <c r="L38" s="2">
        <v>40</v>
      </c>
      <c r="M38" s="2">
        <v>10</v>
      </c>
      <c r="N38" s="2">
        <v>30</v>
      </c>
      <c r="O38" s="2"/>
      <c r="P38" s="38">
        <f t="shared" si="6"/>
        <v>130</v>
      </c>
      <c r="Q38" s="46">
        <v>125</v>
      </c>
      <c r="R38" s="49">
        <f t="shared" si="2"/>
        <v>57</v>
      </c>
      <c r="S38" s="49">
        <f t="shared" si="3"/>
        <v>72</v>
      </c>
      <c r="T38" s="44">
        <f t="shared" si="5"/>
        <v>129</v>
      </c>
      <c r="U38" s="36">
        <v>84</v>
      </c>
      <c r="V38" s="57"/>
      <c r="W38" s="57">
        <v>116</v>
      </c>
      <c r="X38" s="57">
        <f t="shared" si="4"/>
        <v>97</v>
      </c>
    </row>
    <row r="39" spans="1:24" ht="13.5" thickBot="1" x14ac:dyDescent="0.25">
      <c r="A39" s="13" t="s">
        <v>150</v>
      </c>
      <c r="B39" s="2">
        <f>feb!F40</f>
        <v>1</v>
      </c>
      <c r="C39" s="2">
        <f>mrt!L40</f>
        <v>1</v>
      </c>
      <c r="D39" s="2">
        <f>apr!K40</f>
        <v>1</v>
      </c>
      <c r="E39" s="2">
        <f>mei!M40</f>
        <v>3</v>
      </c>
      <c r="F39" s="2">
        <f>jun!L40</f>
        <v>1</v>
      </c>
      <c r="G39" s="2">
        <f>jul!K40</f>
        <v>0</v>
      </c>
      <c r="H39" s="2">
        <f>aug!M40</f>
        <v>3</v>
      </c>
      <c r="I39" s="2">
        <f>sep!J40</f>
        <v>2</v>
      </c>
      <c r="J39" s="2">
        <f>okt!H40</f>
        <v>0</v>
      </c>
      <c r="K39" s="2"/>
      <c r="L39" s="2"/>
      <c r="M39" s="2"/>
      <c r="N39" s="2"/>
      <c r="O39" s="2"/>
      <c r="P39" s="38">
        <f t="shared" si="6"/>
        <v>12</v>
      </c>
      <c r="Q39" s="46"/>
      <c r="R39" s="49">
        <f t="shared" si="2"/>
        <v>9.6</v>
      </c>
      <c r="S39" s="49">
        <f t="shared" si="3"/>
        <v>0</v>
      </c>
      <c r="T39" s="44">
        <f>R39+S39</f>
        <v>9.6</v>
      </c>
      <c r="U39" s="36">
        <v>0</v>
      </c>
      <c r="V39" s="57"/>
      <c r="W39" s="57">
        <v>9.6</v>
      </c>
      <c r="X39" s="57">
        <f t="shared" si="4"/>
        <v>0</v>
      </c>
    </row>
    <row r="40" spans="1:24" ht="13.5" thickBot="1" x14ac:dyDescent="0.25">
      <c r="A40" s="13" t="s">
        <v>107</v>
      </c>
      <c r="B40" s="2">
        <f>feb!F41</f>
        <v>2</v>
      </c>
      <c r="C40" s="2">
        <f>mrt!L41</f>
        <v>3</v>
      </c>
      <c r="D40" s="2">
        <f>apr!K41</f>
        <v>0</v>
      </c>
      <c r="E40" s="2">
        <f>mei!M41</f>
        <v>4</v>
      </c>
      <c r="F40" s="2">
        <f>jun!L41</f>
        <v>2</v>
      </c>
      <c r="G40" s="2">
        <f>jul!K41</f>
        <v>2</v>
      </c>
      <c r="H40" s="2">
        <f>aug!M41</f>
        <v>5</v>
      </c>
      <c r="I40" s="2">
        <f>sep!J41</f>
        <v>3</v>
      </c>
      <c r="J40" s="2">
        <f>okt!H41</f>
        <v>1</v>
      </c>
      <c r="K40" s="2"/>
      <c r="L40" s="2"/>
      <c r="M40" s="2"/>
      <c r="N40" s="2">
        <v>20</v>
      </c>
      <c r="O40" s="2"/>
      <c r="P40" s="38">
        <f t="shared" si="6"/>
        <v>42</v>
      </c>
      <c r="Q40" s="46"/>
      <c r="R40" s="49">
        <f t="shared" si="2"/>
        <v>17.600000000000001</v>
      </c>
      <c r="S40" s="49">
        <f t="shared" si="3"/>
        <v>16</v>
      </c>
      <c r="T40" s="44">
        <f>R40+S40</f>
        <v>33.6</v>
      </c>
      <c r="U40" s="36">
        <v>14</v>
      </c>
      <c r="V40" s="57">
        <v>14.6</v>
      </c>
      <c r="W40" s="57">
        <v>33</v>
      </c>
      <c r="X40" s="57">
        <f t="shared" si="4"/>
        <v>0</v>
      </c>
    </row>
    <row r="41" spans="1:24" ht="13.5" thickBot="1" x14ac:dyDescent="0.25">
      <c r="A41" s="13" t="s">
        <v>125</v>
      </c>
      <c r="B41" s="2">
        <f>feb!F42</f>
        <v>0</v>
      </c>
      <c r="C41" s="2">
        <f>mrt!L42</f>
        <v>1</v>
      </c>
      <c r="D41" s="2">
        <f>apr!K42</f>
        <v>0</v>
      </c>
      <c r="E41" s="2">
        <f>mei!M42</f>
        <v>1</v>
      </c>
      <c r="F41" s="2">
        <f>jun!L42</f>
        <v>1</v>
      </c>
      <c r="G41" s="2">
        <f>jul!K42</f>
        <v>1</v>
      </c>
      <c r="H41" s="2">
        <f>aug!M42</f>
        <v>1</v>
      </c>
      <c r="I41" s="2">
        <f>sep!J42</f>
        <v>1</v>
      </c>
      <c r="J41" s="2">
        <f>okt!H42</f>
        <v>1</v>
      </c>
      <c r="K41" s="2"/>
      <c r="L41" s="2"/>
      <c r="M41" s="2"/>
      <c r="N41" s="2">
        <v>20</v>
      </c>
      <c r="O41" s="2">
        <v>10</v>
      </c>
      <c r="P41" s="38">
        <f t="shared" si="6"/>
        <v>37</v>
      </c>
      <c r="Q41" s="46"/>
      <c r="R41" s="49">
        <f t="shared" si="2"/>
        <v>5.6</v>
      </c>
      <c r="S41" s="49">
        <f t="shared" si="3"/>
        <v>24</v>
      </c>
      <c r="T41" s="44">
        <f t="shared" ref="T41:T44" si="7">R41+S41</f>
        <v>29.6</v>
      </c>
      <c r="U41" s="36">
        <v>14</v>
      </c>
      <c r="V41" s="57"/>
      <c r="W41" s="57">
        <v>43.6</v>
      </c>
      <c r="X41" s="57">
        <f t="shared" si="4"/>
        <v>0</v>
      </c>
    </row>
    <row r="42" spans="1:24" ht="13.5" thickBot="1" x14ac:dyDescent="0.25">
      <c r="A42" s="13" t="s">
        <v>127</v>
      </c>
      <c r="B42" s="2">
        <f>feb!F43</f>
        <v>2</v>
      </c>
      <c r="C42" s="2">
        <f>mrt!L43</f>
        <v>3</v>
      </c>
      <c r="D42" s="2">
        <f>apr!K43</f>
        <v>2</v>
      </c>
      <c r="E42" s="2">
        <f>mei!M43</f>
        <v>2</v>
      </c>
      <c r="F42" s="2">
        <f>jun!L43</f>
        <v>2</v>
      </c>
      <c r="G42" s="2">
        <f>jul!K43</f>
        <v>3</v>
      </c>
      <c r="H42" s="2">
        <f>aug!M43</f>
        <v>2</v>
      </c>
      <c r="I42" s="2">
        <f>sep!J43</f>
        <v>2</v>
      </c>
      <c r="J42" s="2">
        <f>okt!H43</f>
        <v>1</v>
      </c>
      <c r="K42" s="2"/>
      <c r="L42" s="2"/>
      <c r="M42" s="2">
        <v>10</v>
      </c>
      <c r="N42" s="2"/>
      <c r="O42" s="2"/>
      <c r="P42" s="38">
        <f t="shared" si="6"/>
        <v>29</v>
      </c>
      <c r="Q42" s="46"/>
      <c r="R42" s="49">
        <f>(SUM(B42:J42))*10/100 + (Q42 * 20/100)</f>
        <v>1.9</v>
      </c>
      <c r="S42" s="49">
        <f>SUM(K42:O42)*10/100</f>
        <v>1</v>
      </c>
      <c r="T42" s="44">
        <f t="shared" si="7"/>
        <v>2.9</v>
      </c>
      <c r="U42" s="61">
        <v>0</v>
      </c>
      <c r="V42" s="57"/>
      <c r="W42" s="57"/>
      <c r="X42" s="57">
        <f t="shared" si="4"/>
        <v>2.9</v>
      </c>
    </row>
    <row r="43" spans="1:24" ht="13.5" thickBot="1" x14ac:dyDescent="0.25">
      <c r="A43" s="13" t="s">
        <v>152</v>
      </c>
      <c r="B43" s="2">
        <f>feb!F44</f>
        <v>0</v>
      </c>
      <c r="C43" s="2">
        <f>mrt!L44</f>
        <v>5</v>
      </c>
      <c r="D43" s="2">
        <f>apr!K44</f>
        <v>3</v>
      </c>
      <c r="E43" s="2">
        <f>mei!M44</f>
        <v>5</v>
      </c>
      <c r="F43" s="2">
        <f>jun!L44</f>
        <v>5</v>
      </c>
      <c r="G43" s="2">
        <f>jul!K44</f>
        <v>3</v>
      </c>
      <c r="H43" s="2">
        <f>aug!M44</f>
        <v>5</v>
      </c>
      <c r="I43" s="2">
        <f>sep!J44</f>
        <v>3</v>
      </c>
      <c r="J43" s="2">
        <f>okt!H44</f>
        <v>3</v>
      </c>
      <c r="K43" s="2"/>
      <c r="L43" s="2"/>
      <c r="M43" s="2"/>
      <c r="N43" s="2"/>
      <c r="O43" s="2"/>
      <c r="P43" s="38">
        <f t="shared" si="6"/>
        <v>32</v>
      </c>
      <c r="Q43" s="46"/>
      <c r="R43" s="49">
        <f t="shared" si="2"/>
        <v>25.6</v>
      </c>
      <c r="S43" s="49">
        <f t="shared" si="3"/>
        <v>0</v>
      </c>
      <c r="T43" s="44">
        <f t="shared" si="7"/>
        <v>25.6</v>
      </c>
      <c r="U43" s="61">
        <v>0</v>
      </c>
      <c r="V43" s="57"/>
      <c r="W43" s="57">
        <v>25.6</v>
      </c>
      <c r="X43" s="57">
        <f t="shared" si="4"/>
        <v>0</v>
      </c>
    </row>
    <row r="44" spans="1:24" ht="13.5" thickBot="1" x14ac:dyDescent="0.25">
      <c r="A44" s="13" t="s">
        <v>96</v>
      </c>
      <c r="B44" s="2">
        <f>feb!F45</f>
        <v>0</v>
      </c>
      <c r="C44" s="2">
        <f>mrt!L45</f>
        <v>0</v>
      </c>
      <c r="D44" s="2">
        <f>apr!K45</f>
        <v>0</v>
      </c>
      <c r="E44" s="2">
        <f>mei!M45</f>
        <v>0</v>
      </c>
      <c r="F44" s="2">
        <f>jun!L45</f>
        <v>0</v>
      </c>
      <c r="G44" s="2">
        <f>jul!K45</f>
        <v>0</v>
      </c>
      <c r="H44" s="2">
        <f>aug!M45</f>
        <v>0</v>
      </c>
      <c r="I44" s="2">
        <f>sep!J45</f>
        <v>0</v>
      </c>
      <c r="J44" s="2">
        <f>okt!H45</f>
        <v>0</v>
      </c>
      <c r="K44" s="2"/>
      <c r="L44" s="2"/>
      <c r="M44" s="2"/>
      <c r="N44" s="2"/>
      <c r="O44" s="2"/>
      <c r="P44" s="38">
        <f t="shared" si="6"/>
        <v>0</v>
      </c>
      <c r="Q44" s="46"/>
      <c r="R44" s="49">
        <f t="shared" si="2"/>
        <v>0</v>
      </c>
      <c r="S44" s="49">
        <f t="shared" si="3"/>
        <v>0</v>
      </c>
      <c r="T44" s="44">
        <f t="shared" si="7"/>
        <v>0</v>
      </c>
      <c r="U44" s="36">
        <v>8.4</v>
      </c>
      <c r="V44" s="57"/>
      <c r="W44" s="57"/>
      <c r="X44" s="57">
        <f t="shared" si="4"/>
        <v>8.4</v>
      </c>
    </row>
    <row r="45" spans="1:24" ht="13.5" thickBot="1" x14ac:dyDescent="0.25">
      <c r="A45" s="13" t="s">
        <v>120</v>
      </c>
      <c r="B45" s="2">
        <f>feb!F46</f>
        <v>0</v>
      </c>
      <c r="C45" s="2">
        <f>mrt!L46</f>
        <v>4</v>
      </c>
      <c r="D45" s="2">
        <f>apr!K46</f>
        <v>3</v>
      </c>
      <c r="E45" s="2">
        <f>mei!M46</f>
        <v>4</v>
      </c>
      <c r="F45" s="2">
        <f>jun!L46</f>
        <v>2</v>
      </c>
      <c r="G45" s="2">
        <f>jul!K46</f>
        <v>2</v>
      </c>
      <c r="H45" s="2">
        <f>aug!M46</f>
        <v>5</v>
      </c>
      <c r="I45" s="2">
        <f>sep!J46</f>
        <v>3</v>
      </c>
      <c r="J45" s="2">
        <f>okt!H46</f>
        <v>3</v>
      </c>
      <c r="K45" s="2"/>
      <c r="L45" s="2"/>
      <c r="M45" s="2"/>
      <c r="N45" s="2">
        <v>20</v>
      </c>
      <c r="O45" s="2"/>
      <c r="P45" s="38">
        <f t="shared" si="6"/>
        <v>46</v>
      </c>
      <c r="Q45" s="46"/>
      <c r="R45" s="49">
        <f t="shared" si="2"/>
        <v>20.8</v>
      </c>
      <c r="S45" s="49">
        <f t="shared" si="3"/>
        <v>16</v>
      </c>
      <c r="T45" s="44">
        <f t="shared" si="5"/>
        <v>36.799999999999997</v>
      </c>
      <c r="U45" s="36">
        <v>3.4</v>
      </c>
      <c r="V45" s="57"/>
      <c r="W45" s="57">
        <v>40.200000000000003</v>
      </c>
      <c r="X45" s="57">
        <f t="shared" si="4"/>
        <v>0</v>
      </c>
    </row>
    <row r="46" spans="1:24" ht="13.5" thickBot="1" x14ac:dyDescent="0.25">
      <c r="A46" s="13" t="s">
        <v>12</v>
      </c>
      <c r="B46" s="2">
        <f>feb!F47</f>
        <v>0</v>
      </c>
      <c r="C46" s="2">
        <f>mrt!L47</f>
        <v>0</v>
      </c>
      <c r="D46" s="2">
        <f>apr!K47</f>
        <v>0</v>
      </c>
      <c r="E46" s="2">
        <f>mei!M47</f>
        <v>0</v>
      </c>
      <c r="F46" s="2">
        <f>jun!L47</f>
        <v>0</v>
      </c>
      <c r="G46" s="2">
        <f>jul!K47</f>
        <v>0</v>
      </c>
      <c r="H46" s="2">
        <f>aug!M47</f>
        <v>0</v>
      </c>
      <c r="I46" s="2">
        <f>sep!J47</f>
        <v>0</v>
      </c>
      <c r="J46" s="2">
        <f>okt!H47</f>
        <v>0</v>
      </c>
      <c r="K46" s="2"/>
      <c r="L46" s="2"/>
      <c r="M46" s="2"/>
      <c r="N46" s="2"/>
      <c r="O46" s="2"/>
      <c r="P46" s="38">
        <f t="shared" si="6"/>
        <v>0</v>
      </c>
      <c r="Q46" s="46"/>
      <c r="R46" s="49">
        <f t="shared" si="2"/>
        <v>0</v>
      </c>
      <c r="S46" s="49">
        <f t="shared" si="3"/>
        <v>0</v>
      </c>
      <c r="T46" s="44">
        <f t="shared" si="5"/>
        <v>0</v>
      </c>
      <c r="U46" s="36">
        <v>106.2</v>
      </c>
      <c r="V46" s="57"/>
      <c r="W46" s="57"/>
      <c r="X46" s="57">
        <f t="shared" si="4"/>
        <v>106.2</v>
      </c>
    </row>
    <row r="47" spans="1:24" ht="13.5" thickBot="1" x14ac:dyDescent="0.25">
      <c r="A47" s="13" t="s">
        <v>104</v>
      </c>
      <c r="B47" s="2">
        <f>feb!F48</f>
        <v>1</v>
      </c>
      <c r="C47" s="2">
        <f>mrt!L48</f>
        <v>4</v>
      </c>
      <c r="D47" s="2">
        <f>apr!K48</f>
        <v>3</v>
      </c>
      <c r="E47" s="2">
        <f>mei!M48</f>
        <v>3</v>
      </c>
      <c r="F47" s="2">
        <f>jun!L48</f>
        <v>4</v>
      </c>
      <c r="G47" s="2">
        <f>jul!K48</f>
        <v>2</v>
      </c>
      <c r="H47" s="2">
        <f>aug!M48</f>
        <v>2</v>
      </c>
      <c r="I47" s="2">
        <f>sep!J48</f>
        <v>0</v>
      </c>
      <c r="J47" s="2">
        <f>okt!H48</f>
        <v>0</v>
      </c>
      <c r="K47" s="2"/>
      <c r="L47" s="2"/>
      <c r="M47" s="2"/>
      <c r="N47" s="2"/>
      <c r="O47" s="2"/>
      <c r="P47" s="38">
        <f t="shared" si="6"/>
        <v>19</v>
      </c>
      <c r="Q47" s="46"/>
      <c r="R47" s="49">
        <f t="shared" si="2"/>
        <v>15.2</v>
      </c>
      <c r="S47" s="49">
        <f t="shared" si="3"/>
        <v>0</v>
      </c>
      <c r="T47" s="44">
        <f t="shared" si="5"/>
        <v>15.2</v>
      </c>
      <c r="U47" s="36">
        <v>14.2</v>
      </c>
      <c r="V47" s="57"/>
      <c r="W47" s="57">
        <v>29.4</v>
      </c>
      <c r="X47" s="57">
        <f t="shared" si="4"/>
        <v>0</v>
      </c>
    </row>
    <row r="48" spans="1:24" ht="13.5" thickBot="1" x14ac:dyDescent="0.25">
      <c r="A48" s="13" t="s">
        <v>13</v>
      </c>
      <c r="B48" s="2">
        <f>feb!F49</f>
        <v>1</v>
      </c>
      <c r="C48" s="2">
        <f>mrt!L49</f>
        <v>3</v>
      </c>
      <c r="D48" s="2">
        <f>apr!K49</f>
        <v>4</v>
      </c>
      <c r="E48" s="2">
        <f>mei!M49</f>
        <v>4</v>
      </c>
      <c r="F48" s="2">
        <f>jun!L49</f>
        <v>4</v>
      </c>
      <c r="G48" s="2">
        <f>jul!K49</f>
        <v>2</v>
      </c>
      <c r="H48" s="2">
        <f>aug!M49</f>
        <v>5</v>
      </c>
      <c r="I48" s="2">
        <f>sep!J49</f>
        <v>2</v>
      </c>
      <c r="J48" s="2">
        <f>okt!H49</f>
        <v>1</v>
      </c>
      <c r="K48" s="2"/>
      <c r="L48" s="2">
        <v>40</v>
      </c>
      <c r="M48" s="2">
        <v>10</v>
      </c>
      <c r="N48" s="2">
        <v>20</v>
      </c>
      <c r="O48" s="2">
        <v>20</v>
      </c>
      <c r="P48" s="38">
        <f t="shared" si="6"/>
        <v>116</v>
      </c>
      <c r="Q48" s="46"/>
      <c r="R48" s="49">
        <f t="shared" si="2"/>
        <v>20.8</v>
      </c>
      <c r="S48" s="49">
        <f t="shared" si="3"/>
        <v>72</v>
      </c>
      <c r="T48" s="44">
        <f t="shared" si="5"/>
        <v>92.8</v>
      </c>
      <c r="U48" s="36">
        <v>44</v>
      </c>
      <c r="V48" s="57">
        <v>44.4</v>
      </c>
      <c r="W48" s="57">
        <v>92.4</v>
      </c>
      <c r="X48" s="57">
        <f t="shared" si="4"/>
        <v>0</v>
      </c>
    </row>
    <row r="49" spans="1:24" ht="13.5" thickBot="1" x14ac:dyDescent="0.25">
      <c r="A49" s="13" t="s">
        <v>69</v>
      </c>
      <c r="B49" s="2">
        <f>feb!F50</f>
        <v>2</v>
      </c>
      <c r="C49" s="2">
        <f>mrt!L50</f>
        <v>5</v>
      </c>
      <c r="D49" s="2">
        <f>apr!K50</f>
        <v>5</v>
      </c>
      <c r="E49" s="2">
        <f>mei!M50</f>
        <v>5</v>
      </c>
      <c r="F49" s="2">
        <f>jun!L50</f>
        <v>1</v>
      </c>
      <c r="G49" s="2">
        <f>jul!K50</f>
        <v>0</v>
      </c>
      <c r="H49" s="2">
        <f>aug!M50</f>
        <v>0</v>
      </c>
      <c r="I49" s="2">
        <f>sep!J50</f>
        <v>0</v>
      </c>
      <c r="J49" s="2">
        <f>okt!H50</f>
        <v>0</v>
      </c>
      <c r="K49" s="2"/>
      <c r="L49" s="2"/>
      <c r="M49" s="2"/>
      <c r="N49" s="2"/>
      <c r="O49" s="2"/>
      <c r="P49" s="38">
        <f t="shared" si="6"/>
        <v>18</v>
      </c>
      <c r="Q49" s="46"/>
      <c r="R49" s="49">
        <f>(SUM(B49:J49))*10/100 + (Q49 * 20/100)</f>
        <v>1.8</v>
      </c>
      <c r="S49" s="49">
        <f t="shared" si="3"/>
        <v>0</v>
      </c>
      <c r="T49" s="44">
        <f t="shared" si="5"/>
        <v>1.8</v>
      </c>
      <c r="U49" s="36">
        <v>17.399999999999999</v>
      </c>
      <c r="V49" s="57"/>
      <c r="W49" s="57"/>
      <c r="X49" s="57">
        <f t="shared" si="4"/>
        <v>19.2</v>
      </c>
    </row>
    <row r="50" spans="1:24" ht="13.5" thickBot="1" x14ac:dyDescent="0.25">
      <c r="A50" s="13" t="s">
        <v>62</v>
      </c>
      <c r="B50" s="2">
        <f>feb!F51</f>
        <v>0</v>
      </c>
      <c r="C50" s="2">
        <f>mrt!L51</f>
        <v>0</v>
      </c>
      <c r="D50" s="2">
        <f>apr!K51</f>
        <v>0</v>
      </c>
      <c r="E50" s="2">
        <f>mei!M51</f>
        <v>0</v>
      </c>
      <c r="F50" s="2">
        <f>jun!L51</f>
        <v>0</v>
      </c>
      <c r="G50" s="2">
        <f>jul!K51</f>
        <v>0</v>
      </c>
      <c r="H50" s="2">
        <f>aug!M51</f>
        <v>0</v>
      </c>
      <c r="I50" s="2">
        <f>sep!J51</f>
        <v>0</v>
      </c>
      <c r="J50" s="2">
        <f>okt!H51</f>
        <v>0</v>
      </c>
      <c r="K50" s="2"/>
      <c r="L50" s="2"/>
      <c r="M50" s="2"/>
      <c r="N50" s="2"/>
      <c r="O50" s="2"/>
      <c r="P50" s="38">
        <f t="shared" si="6"/>
        <v>0</v>
      </c>
      <c r="Q50" s="46"/>
      <c r="R50" s="49">
        <f t="shared" si="2"/>
        <v>0</v>
      </c>
      <c r="S50" s="49">
        <f t="shared" si="3"/>
        <v>0</v>
      </c>
      <c r="T50" s="44">
        <f t="shared" si="5"/>
        <v>0</v>
      </c>
      <c r="U50" s="36">
        <v>-1.2</v>
      </c>
      <c r="V50" s="57"/>
      <c r="W50" s="57">
        <v>-1.2</v>
      </c>
      <c r="X50" s="57">
        <f t="shared" si="4"/>
        <v>0</v>
      </c>
    </row>
    <row r="51" spans="1:24" ht="13.5" thickBot="1" x14ac:dyDescent="0.25">
      <c r="A51" s="13" t="s">
        <v>65</v>
      </c>
      <c r="B51" s="2">
        <f>feb!F52</f>
        <v>2</v>
      </c>
      <c r="C51" s="2">
        <f>mrt!L52</f>
        <v>3</v>
      </c>
      <c r="D51" s="2">
        <f>apr!K52</f>
        <v>5</v>
      </c>
      <c r="E51" s="2">
        <f>mei!M52</f>
        <v>3</v>
      </c>
      <c r="F51" s="2">
        <f>jun!L52</f>
        <v>3</v>
      </c>
      <c r="G51" s="2">
        <f>jul!K52</f>
        <v>5</v>
      </c>
      <c r="H51" s="2">
        <f>aug!M52</f>
        <v>4</v>
      </c>
      <c r="I51" s="2">
        <f>sep!J52</f>
        <v>4</v>
      </c>
      <c r="J51" s="2">
        <f>okt!H52</f>
        <v>3</v>
      </c>
      <c r="K51" s="2"/>
      <c r="L51" s="2"/>
      <c r="M51" s="2">
        <v>10</v>
      </c>
      <c r="N51" s="2">
        <v>20</v>
      </c>
      <c r="O51" s="2">
        <v>10</v>
      </c>
      <c r="P51" s="38">
        <f t="shared" si="6"/>
        <v>72</v>
      </c>
      <c r="Q51" s="46"/>
      <c r="R51" s="49">
        <f t="shared" si="2"/>
        <v>25.6</v>
      </c>
      <c r="S51" s="49">
        <f t="shared" si="3"/>
        <v>32</v>
      </c>
      <c r="T51" s="44">
        <f t="shared" si="5"/>
        <v>57.6</v>
      </c>
      <c r="U51" s="36">
        <v>11.6</v>
      </c>
      <c r="V51" s="57"/>
      <c r="W51" s="57">
        <v>69.2</v>
      </c>
      <c r="X51" s="57">
        <f t="shared" si="4"/>
        <v>0</v>
      </c>
    </row>
    <row r="52" spans="1:24" ht="13.5" thickBot="1" x14ac:dyDescent="0.25">
      <c r="A52" s="13" t="s">
        <v>108</v>
      </c>
      <c r="B52" s="2">
        <f>feb!F53</f>
        <v>2</v>
      </c>
      <c r="C52" s="2">
        <f>mrt!L53</f>
        <v>4</v>
      </c>
      <c r="D52" s="2">
        <f>apr!K53</f>
        <v>4</v>
      </c>
      <c r="E52" s="2">
        <f>mei!M53</f>
        <v>3</v>
      </c>
      <c r="F52" s="2">
        <f>jun!L53</f>
        <v>6</v>
      </c>
      <c r="G52" s="2">
        <f>jul!K53</f>
        <v>5</v>
      </c>
      <c r="H52" s="2">
        <f>aug!M53</f>
        <v>6</v>
      </c>
      <c r="I52" s="2">
        <f>sep!J53</f>
        <v>2</v>
      </c>
      <c r="J52" s="2">
        <f>okt!H53</f>
        <v>3</v>
      </c>
      <c r="K52" s="2"/>
      <c r="L52" s="2"/>
      <c r="M52" s="2">
        <v>10</v>
      </c>
      <c r="N52" s="2"/>
      <c r="O52" s="2"/>
      <c r="P52" s="38">
        <f t="shared" si="6"/>
        <v>45</v>
      </c>
      <c r="Q52" s="46">
        <v>75</v>
      </c>
      <c r="R52" s="49">
        <f t="shared" si="2"/>
        <v>43</v>
      </c>
      <c r="S52" s="49">
        <f t="shared" si="3"/>
        <v>8</v>
      </c>
      <c r="T52" s="44">
        <f t="shared" si="5"/>
        <v>51</v>
      </c>
      <c r="U52" s="36">
        <v>4.4000000000000004</v>
      </c>
      <c r="V52" s="57"/>
      <c r="W52" s="57">
        <v>55.4</v>
      </c>
      <c r="X52" s="57">
        <f t="shared" si="4"/>
        <v>0</v>
      </c>
    </row>
    <row r="53" spans="1:24" ht="13.5" thickBot="1" x14ac:dyDescent="0.25">
      <c r="A53" s="13" t="s">
        <v>91</v>
      </c>
      <c r="B53" s="2">
        <f>feb!F54</f>
        <v>0</v>
      </c>
      <c r="C53" s="2">
        <f>mrt!L54</f>
        <v>0</v>
      </c>
      <c r="D53" s="2">
        <f>apr!K54</f>
        <v>0</v>
      </c>
      <c r="E53" s="2">
        <f>mei!M54</f>
        <v>0</v>
      </c>
      <c r="F53" s="2">
        <f>jun!L54</f>
        <v>0</v>
      </c>
      <c r="G53" s="2">
        <f>jul!K54</f>
        <v>0</v>
      </c>
      <c r="H53" s="2">
        <f>aug!M54</f>
        <v>0</v>
      </c>
      <c r="I53" s="2">
        <f>sep!J54</f>
        <v>0</v>
      </c>
      <c r="J53" s="2">
        <f>okt!H54</f>
        <v>0</v>
      </c>
      <c r="K53" s="2"/>
      <c r="L53" s="2"/>
      <c r="M53" s="2"/>
      <c r="N53" s="2"/>
      <c r="O53" s="2"/>
      <c r="P53" s="38">
        <f t="shared" si="6"/>
        <v>0</v>
      </c>
      <c r="Q53" s="46"/>
      <c r="R53" s="49">
        <f t="shared" si="2"/>
        <v>0</v>
      </c>
      <c r="S53" s="49">
        <f t="shared" si="3"/>
        <v>0</v>
      </c>
      <c r="T53" s="44">
        <f t="shared" si="5"/>
        <v>0</v>
      </c>
      <c r="U53" s="36">
        <v>18.600000000000001</v>
      </c>
      <c r="V53" s="57"/>
      <c r="W53" s="57"/>
      <c r="X53" s="57">
        <f t="shared" si="4"/>
        <v>18.600000000000001</v>
      </c>
    </row>
    <row r="54" spans="1:24" ht="13.5" thickBot="1" x14ac:dyDescent="0.25">
      <c r="A54" s="13" t="s">
        <v>31</v>
      </c>
      <c r="B54" s="2">
        <f>feb!F55</f>
        <v>2</v>
      </c>
      <c r="C54" s="2">
        <f>mrt!L55</f>
        <v>0</v>
      </c>
      <c r="D54" s="2">
        <f>apr!K55</f>
        <v>4</v>
      </c>
      <c r="E54" s="2">
        <f>mei!M55</f>
        <v>5</v>
      </c>
      <c r="F54" s="2">
        <f>jun!L55</f>
        <v>2</v>
      </c>
      <c r="G54" s="2">
        <f>jul!K55</f>
        <v>1</v>
      </c>
      <c r="H54" s="2">
        <f>aug!M55</f>
        <v>0</v>
      </c>
      <c r="I54" s="2">
        <f>sep!J55</f>
        <v>0</v>
      </c>
      <c r="J54" s="2">
        <f>okt!H55</f>
        <v>1</v>
      </c>
      <c r="K54" s="2"/>
      <c r="L54" s="2"/>
      <c r="M54" s="2">
        <v>10</v>
      </c>
      <c r="N54" s="2">
        <v>40</v>
      </c>
      <c r="O54" s="2"/>
      <c r="P54" s="38">
        <f t="shared" si="6"/>
        <v>65</v>
      </c>
      <c r="Q54" s="46"/>
      <c r="R54" s="49">
        <f t="shared" si="2"/>
        <v>12</v>
      </c>
      <c r="S54" s="49">
        <f t="shared" si="3"/>
        <v>40</v>
      </c>
      <c r="T54" s="44">
        <f t="shared" si="5"/>
        <v>52</v>
      </c>
      <c r="U54" s="36">
        <v>0</v>
      </c>
      <c r="V54" s="57"/>
      <c r="W54" s="57">
        <v>52</v>
      </c>
      <c r="X54" s="57">
        <f t="shared" si="4"/>
        <v>0</v>
      </c>
    </row>
    <row r="55" spans="1:24" ht="13.5" thickBot="1" x14ac:dyDescent="0.25">
      <c r="A55" s="13" t="s">
        <v>86</v>
      </c>
      <c r="B55" s="2">
        <f>feb!F56</f>
        <v>1</v>
      </c>
      <c r="C55" s="2">
        <f>mrt!L56</f>
        <v>0</v>
      </c>
      <c r="D55" s="2">
        <f>apr!K56</f>
        <v>0</v>
      </c>
      <c r="E55" s="2">
        <f>mei!M56</f>
        <v>0</v>
      </c>
      <c r="F55" s="2">
        <f>jun!L56</f>
        <v>0</v>
      </c>
      <c r="G55" s="2">
        <f>jul!K56</f>
        <v>0</v>
      </c>
      <c r="H55" s="2">
        <f>aug!M56</f>
        <v>0</v>
      </c>
      <c r="I55" s="2">
        <f>sep!J56</f>
        <v>0</v>
      </c>
      <c r="J55" s="2">
        <f>okt!H56</f>
        <v>0</v>
      </c>
      <c r="K55" s="2"/>
      <c r="L55" s="2"/>
      <c r="M55" s="2"/>
      <c r="N55" s="2"/>
      <c r="O55" s="2"/>
      <c r="P55" s="38">
        <f t="shared" si="6"/>
        <v>1</v>
      </c>
      <c r="Q55" s="46"/>
      <c r="R55" s="49">
        <f>(SUM(B55:J55))*10/100 + (Q55 * 20/100)</f>
        <v>0.1</v>
      </c>
      <c r="S55" s="49">
        <f t="shared" si="3"/>
        <v>0</v>
      </c>
      <c r="T55" s="44">
        <f t="shared" si="5"/>
        <v>0.1</v>
      </c>
      <c r="U55" s="36">
        <v>16.399999999999999</v>
      </c>
      <c r="V55" s="57"/>
      <c r="W55" s="57"/>
      <c r="X55" s="57">
        <f t="shared" si="4"/>
        <v>16.5</v>
      </c>
    </row>
    <row r="56" spans="1:24" ht="13.5" thickBot="1" x14ac:dyDescent="0.25">
      <c r="A56" s="13" t="s">
        <v>14</v>
      </c>
      <c r="B56" s="2">
        <f>feb!F57</f>
        <v>0</v>
      </c>
      <c r="C56" s="2">
        <f>mrt!L57</f>
        <v>0</v>
      </c>
      <c r="D56" s="2">
        <f>apr!K57</f>
        <v>1</v>
      </c>
      <c r="E56" s="2">
        <f>mei!M57</f>
        <v>3</v>
      </c>
      <c r="F56" s="2">
        <f>jun!L57</f>
        <v>3</v>
      </c>
      <c r="G56" s="2">
        <f>jul!K57</f>
        <v>0</v>
      </c>
      <c r="H56" s="2">
        <f>aug!M57</f>
        <v>0</v>
      </c>
      <c r="I56" s="2">
        <f>sep!J57</f>
        <v>0</v>
      </c>
      <c r="J56" s="2">
        <f>okt!H57</f>
        <v>0</v>
      </c>
      <c r="K56" s="2">
        <v>30</v>
      </c>
      <c r="L56" s="2">
        <v>40</v>
      </c>
      <c r="M56" s="2">
        <v>10</v>
      </c>
      <c r="N56" s="2">
        <v>30</v>
      </c>
      <c r="O56" s="2">
        <v>20</v>
      </c>
      <c r="P56" s="38">
        <f t="shared" si="6"/>
        <v>137</v>
      </c>
      <c r="Q56" s="46"/>
      <c r="R56" s="49">
        <f t="shared" si="2"/>
        <v>5.6</v>
      </c>
      <c r="S56" s="49">
        <f t="shared" si="3"/>
        <v>104</v>
      </c>
      <c r="T56" s="44">
        <f t="shared" si="5"/>
        <v>109.6</v>
      </c>
      <c r="U56" s="36">
        <v>58.4</v>
      </c>
      <c r="V56" s="57"/>
      <c r="W56" s="57">
        <v>168</v>
      </c>
      <c r="X56" s="57">
        <f t="shared" si="4"/>
        <v>0</v>
      </c>
    </row>
    <row r="57" spans="1:24" ht="13.5" thickBot="1" x14ac:dyDescent="0.25">
      <c r="A57" s="13" t="s">
        <v>106</v>
      </c>
      <c r="B57" s="2">
        <f>feb!F58</f>
        <v>2</v>
      </c>
      <c r="C57" s="2">
        <f>mrt!L58</f>
        <v>5</v>
      </c>
      <c r="D57" s="2">
        <f>apr!K58</f>
        <v>5</v>
      </c>
      <c r="E57" s="2">
        <f>mei!M58</f>
        <v>6</v>
      </c>
      <c r="F57" s="2">
        <f>jun!L58</f>
        <v>6</v>
      </c>
      <c r="G57" s="2">
        <f>jul!K58</f>
        <v>5</v>
      </c>
      <c r="H57" s="2">
        <f>aug!M58</f>
        <v>6</v>
      </c>
      <c r="I57" s="2">
        <f>sep!J58</f>
        <v>4</v>
      </c>
      <c r="J57" s="2">
        <f>okt!H58</f>
        <v>3</v>
      </c>
      <c r="K57" s="2"/>
      <c r="L57" s="2"/>
      <c r="M57" s="2"/>
      <c r="N57" s="2">
        <v>10</v>
      </c>
      <c r="O57" s="2">
        <v>10</v>
      </c>
      <c r="P57" s="38">
        <f t="shared" si="6"/>
        <v>62</v>
      </c>
      <c r="Q57" s="46">
        <v>125</v>
      </c>
      <c r="R57" s="49">
        <f t="shared" si="2"/>
        <v>58.6</v>
      </c>
      <c r="S57" s="49">
        <f t="shared" si="3"/>
        <v>16</v>
      </c>
      <c r="T57" s="44">
        <f t="shared" si="5"/>
        <v>74.599999999999994</v>
      </c>
      <c r="U57" s="36">
        <v>0</v>
      </c>
      <c r="V57" s="57"/>
      <c r="W57" s="57">
        <v>74.599999999999994</v>
      </c>
      <c r="X57" s="57">
        <f t="shared" si="4"/>
        <v>0</v>
      </c>
    </row>
    <row r="58" spans="1:24" ht="13.5" thickBot="1" x14ac:dyDescent="0.25">
      <c r="A58" s="13" t="s">
        <v>15</v>
      </c>
      <c r="B58" s="2">
        <f>feb!F59</f>
        <v>2</v>
      </c>
      <c r="C58" s="2">
        <f>mrt!L59</f>
        <v>5</v>
      </c>
      <c r="D58" s="2">
        <f>apr!K59</f>
        <v>3</v>
      </c>
      <c r="E58" s="2">
        <f>mei!M59</f>
        <v>5</v>
      </c>
      <c r="F58" s="2">
        <f>jun!L59</f>
        <v>6</v>
      </c>
      <c r="G58" s="2">
        <f>jul!K59</f>
        <v>3</v>
      </c>
      <c r="H58" s="2">
        <f>aug!M59</f>
        <v>5</v>
      </c>
      <c r="I58" s="2">
        <f>sep!J59</f>
        <v>4</v>
      </c>
      <c r="J58" s="2">
        <f>okt!H59</f>
        <v>3</v>
      </c>
      <c r="K58" s="2"/>
      <c r="L58" s="2"/>
      <c r="M58" s="2"/>
      <c r="N58" s="2">
        <v>30</v>
      </c>
      <c r="O58" s="2"/>
      <c r="P58" s="38">
        <f t="shared" si="6"/>
        <v>66</v>
      </c>
      <c r="Q58" s="46">
        <v>75</v>
      </c>
      <c r="R58" s="49">
        <f t="shared" si="2"/>
        <v>43.8</v>
      </c>
      <c r="S58" s="49">
        <f t="shared" si="3"/>
        <v>24</v>
      </c>
      <c r="T58" s="44">
        <f t="shared" si="5"/>
        <v>67.8</v>
      </c>
      <c r="U58" s="36">
        <v>0</v>
      </c>
      <c r="V58" s="57"/>
      <c r="W58" s="57">
        <v>67.8</v>
      </c>
      <c r="X58" s="57">
        <f t="shared" si="4"/>
        <v>0</v>
      </c>
    </row>
    <row r="59" spans="1:24" ht="13.5" thickBot="1" x14ac:dyDescent="0.25">
      <c r="A59" s="13" t="s">
        <v>68</v>
      </c>
      <c r="B59" s="2">
        <f>feb!F60</f>
        <v>2</v>
      </c>
      <c r="C59" s="2">
        <f>mrt!L60</f>
        <v>5</v>
      </c>
      <c r="D59" s="2">
        <f>apr!K60</f>
        <v>3</v>
      </c>
      <c r="E59" s="2">
        <f>mei!M60</f>
        <v>3</v>
      </c>
      <c r="F59" s="2">
        <f>jun!L60</f>
        <v>5</v>
      </c>
      <c r="G59" s="2">
        <f>jul!K60</f>
        <v>3</v>
      </c>
      <c r="H59" s="2">
        <f>aug!M60</f>
        <v>6</v>
      </c>
      <c r="I59" s="2">
        <f>sep!J60</f>
        <v>3</v>
      </c>
      <c r="J59" s="2">
        <f>okt!H60</f>
        <v>3</v>
      </c>
      <c r="K59" s="2"/>
      <c r="L59" s="2"/>
      <c r="M59" s="2">
        <v>10</v>
      </c>
      <c r="N59" s="2">
        <v>30</v>
      </c>
      <c r="O59" s="2"/>
      <c r="P59" s="38">
        <f t="shared" si="6"/>
        <v>73</v>
      </c>
      <c r="Q59" s="46"/>
      <c r="R59" s="49">
        <f t="shared" si="2"/>
        <v>26.4</v>
      </c>
      <c r="S59" s="49">
        <f t="shared" si="3"/>
        <v>32</v>
      </c>
      <c r="T59" s="44">
        <f t="shared" si="5"/>
        <v>58.4</v>
      </c>
      <c r="U59" s="36">
        <v>152.19999999999999</v>
      </c>
      <c r="V59" s="57">
        <v>128</v>
      </c>
      <c r="W59" s="57">
        <v>82.6</v>
      </c>
      <c r="X59" s="57">
        <f t="shared" si="4"/>
        <v>0</v>
      </c>
    </row>
    <row r="60" spans="1:24" ht="13.5" thickBot="1" x14ac:dyDescent="0.25">
      <c r="A60" s="13" t="s">
        <v>16</v>
      </c>
      <c r="B60" s="2">
        <f>feb!F61</f>
        <v>0</v>
      </c>
      <c r="C60" s="2">
        <f>mrt!L61</f>
        <v>2</v>
      </c>
      <c r="D60" s="2">
        <f>apr!K61</f>
        <v>3</v>
      </c>
      <c r="E60" s="2">
        <f>mei!M61</f>
        <v>0</v>
      </c>
      <c r="F60" s="2">
        <f>jun!L61</f>
        <v>3</v>
      </c>
      <c r="G60" s="2">
        <f>jul!K61</f>
        <v>3</v>
      </c>
      <c r="H60" s="2">
        <f>aug!M61</f>
        <v>2</v>
      </c>
      <c r="I60" s="2">
        <f>sep!J61</f>
        <v>1</v>
      </c>
      <c r="J60" s="2">
        <f>okt!H61</f>
        <v>2</v>
      </c>
      <c r="K60" s="2"/>
      <c r="L60" s="2"/>
      <c r="M60" s="2">
        <v>10</v>
      </c>
      <c r="N60" s="2">
        <v>30</v>
      </c>
      <c r="O60" s="2"/>
      <c r="P60" s="38">
        <f t="shared" si="6"/>
        <v>56</v>
      </c>
      <c r="Q60" s="46"/>
      <c r="R60" s="49">
        <f t="shared" si="2"/>
        <v>12.8</v>
      </c>
      <c r="S60" s="49">
        <f t="shared" si="3"/>
        <v>32</v>
      </c>
      <c r="T60" s="44">
        <f t="shared" si="5"/>
        <v>44.8</v>
      </c>
      <c r="U60" s="36">
        <v>66.2</v>
      </c>
      <c r="V60" s="57"/>
      <c r="W60" s="57">
        <v>111</v>
      </c>
      <c r="X60" s="57">
        <f t="shared" si="4"/>
        <v>0</v>
      </c>
    </row>
    <row r="61" spans="1:24" ht="13.5" thickBot="1" x14ac:dyDescent="0.25">
      <c r="A61" s="13" t="s">
        <v>128</v>
      </c>
      <c r="B61" s="2">
        <f>feb!F62</f>
        <v>0</v>
      </c>
      <c r="C61" s="2">
        <f>mrt!L62</f>
        <v>0</v>
      </c>
      <c r="D61" s="2">
        <f>apr!K62</f>
        <v>0</v>
      </c>
      <c r="E61" s="2">
        <f>mei!M62</f>
        <v>0</v>
      </c>
      <c r="F61" s="2">
        <f>jun!L62</f>
        <v>0</v>
      </c>
      <c r="G61" s="2">
        <f>jul!K62</f>
        <v>0</v>
      </c>
      <c r="H61" s="2">
        <f>aug!M62</f>
        <v>0</v>
      </c>
      <c r="I61" s="2">
        <f>sep!J62</f>
        <v>0</v>
      </c>
      <c r="J61" s="2">
        <f>okt!H62</f>
        <v>0</v>
      </c>
      <c r="K61" s="2"/>
      <c r="L61" s="2"/>
      <c r="M61" s="2"/>
      <c r="N61" s="2"/>
      <c r="O61" s="2"/>
      <c r="P61" s="38">
        <f t="shared" si="6"/>
        <v>0</v>
      </c>
      <c r="Q61" s="46"/>
      <c r="R61" s="49">
        <f t="shared" si="2"/>
        <v>0</v>
      </c>
      <c r="S61" s="49">
        <f t="shared" si="3"/>
        <v>0</v>
      </c>
      <c r="T61" s="44">
        <f t="shared" si="5"/>
        <v>0</v>
      </c>
      <c r="U61" s="36">
        <v>0.8</v>
      </c>
      <c r="V61" s="57"/>
      <c r="W61" s="57"/>
      <c r="X61" s="57">
        <f t="shared" si="4"/>
        <v>0.8</v>
      </c>
    </row>
    <row r="62" spans="1:24" ht="13.5" thickBot="1" x14ac:dyDescent="0.25">
      <c r="A62" s="13" t="s">
        <v>17</v>
      </c>
      <c r="B62" s="2">
        <f>feb!F63</f>
        <v>0</v>
      </c>
      <c r="C62" s="2">
        <f>mrt!L63</f>
        <v>0</v>
      </c>
      <c r="D62" s="2">
        <f>apr!K63</f>
        <v>0</v>
      </c>
      <c r="E62" s="2">
        <f>mei!M63</f>
        <v>0</v>
      </c>
      <c r="F62" s="2">
        <f>jun!L63</f>
        <v>0</v>
      </c>
      <c r="G62" s="2">
        <f>jul!K63</f>
        <v>0</v>
      </c>
      <c r="H62" s="2">
        <f>aug!M63</f>
        <v>0</v>
      </c>
      <c r="I62" s="2">
        <f>sep!J63</f>
        <v>0</v>
      </c>
      <c r="J62" s="2">
        <f>okt!H63</f>
        <v>0</v>
      </c>
      <c r="K62" s="2"/>
      <c r="L62" s="2"/>
      <c r="M62" s="2"/>
      <c r="N62" s="2"/>
      <c r="O62" s="2"/>
      <c r="P62" s="38">
        <f t="shared" si="6"/>
        <v>0</v>
      </c>
      <c r="Q62" s="46"/>
      <c r="R62" s="49">
        <f t="shared" si="2"/>
        <v>0</v>
      </c>
      <c r="S62" s="49">
        <f t="shared" si="3"/>
        <v>0</v>
      </c>
      <c r="T62" s="44">
        <f t="shared" si="5"/>
        <v>0</v>
      </c>
      <c r="U62" s="36">
        <v>3.6</v>
      </c>
      <c r="V62" s="57"/>
      <c r="W62" s="57"/>
      <c r="X62" s="57">
        <f t="shared" si="4"/>
        <v>3.6</v>
      </c>
    </row>
    <row r="63" spans="1:24" ht="13.5" thickBot="1" x14ac:dyDescent="0.25">
      <c r="A63" s="13" t="s">
        <v>63</v>
      </c>
      <c r="B63" s="2">
        <f>feb!F64</f>
        <v>2</v>
      </c>
      <c r="C63" s="2">
        <f>mrt!L64</f>
        <v>5</v>
      </c>
      <c r="D63" s="2">
        <f>apr!K64</f>
        <v>5</v>
      </c>
      <c r="E63" s="2">
        <f>mei!M64</f>
        <v>6</v>
      </c>
      <c r="F63" s="2">
        <f>jun!L64</f>
        <v>5</v>
      </c>
      <c r="G63" s="2">
        <f>jul!K64</f>
        <v>0</v>
      </c>
      <c r="H63" s="2">
        <f>aug!M64</f>
        <v>4</v>
      </c>
      <c r="I63" s="2">
        <f>sep!J64</f>
        <v>4</v>
      </c>
      <c r="J63" s="2">
        <f>okt!H64</f>
        <v>3</v>
      </c>
      <c r="K63" s="2"/>
      <c r="L63" s="2"/>
      <c r="M63" s="2">
        <v>10</v>
      </c>
      <c r="N63" s="2"/>
      <c r="O63" s="2"/>
      <c r="P63" s="38">
        <f t="shared" si="6"/>
        <v>44</v>
      </c>
      <c r="Q63" s="46">
        <v>75</v>
      </c>
      <c r="R63" s="49">
        <f t="shared" si="2"/>
        <v>42.2</v>
      </c>
      <c r="S63" s="49">
        <f t="shared" si="3"/>
        <v>8</v>
      </c>
      <c r="T63" s="44">
        <f t="shared" si="5"/>
        <v>50.2</v>
      </c>
      <c r="U63" s="36">
        <v>17.8</v>
      </c>
      <c r="V63" s="57"/>
      <c r="W63" s="57">
        <v>68</v>
      </c>
      <c r="X63" s="57">
        <f t="shared" si="4"/>
        <v>0</v>
      </c>
    </row>
    <row r="64" spans="1:24" ht="13.5" thickBot="1" x14ac:dyDescent="0.25">
      <c r="A64" s="13" t="s">
        <v>30</v>
      </c>
      <c r="B64" s="2">
        <f>feb!F65</f>
        <v>2</v>
      </c>
      <c r="C64" s="2">
        <f>mrt!L65</f>
        <v>0</v>
      </c>
      <c r="D64" s="2">
        <f>apr!K65</f>
        <v>1</v>
      </c>
      <c r="E64" s="2">
        <f>mei!M65</f>
        <v>2</v>
      </c>
      <c r="F64" s="2">
        <f>jun!L65</f>
        <v>1</v>
      </c>
      <c r="G64" s="2">
        <f>jul!K65</f>
        <v>0</v>
      </c>
      <c r="H64" s="2">
        <f>aug!M65</f>
        <v>1</v>
      </c>
      <c r="I64" s="2">
        <f>sep!J65</f>
        <v>1</v>
      </c>
      <c r="J64" s="2">
        <f>okt!H65</f>
        <v>2</v>
      </c>
      <c r="K64" s="2">
        <v>30</v>
      </c>
      <c r="L64" s="2">
        <v>40</v>
      </c>
      <c r="M64" s="2">
        <v>10</v>
      </c>
      <c r="N64" s="2">
        <v>30</v>
      </c>
      <c r="O64" s="2">
        <v>10</v>
      </c>
      <c r="P64" s="38">
        <f t="shared" si="6"/>
        <v>130</v>
      </c>
      <c r="Q64" s="46"/>
      <c r="R64" s="49">
        <f t="shared" si="2"/>
        <v>8</v>
      </c>
      <c r="S64" s="49">
        <f t="shared" si="3"/>
        <v>96</v>
      </c>
      <c r="T64" s="44">
        <f t="shared" si="5"/>
        <v>104</v>
      </c>
      <c r="U64" s="36">
        <v>62.4</v>
      </c>
      <c r="V64" s="57"/>
      <c r="W64" s="57">
        <v>166.4</v>
      </c>
      <c r="X64" s="57">
        <f t="shared" si="4"/>
        <v>0</v>
      </c>
    </row>
    <row r="65" spans="1:24" ht="13.5" thickBot="1" x14ac:dyDescent="0.25">
      <c r="A65" s="13" t="s">
        <v>113</v>
      </c>
      <c r="B65" s="2">
        <f>feb!F66</f>
        <v>2</v>
      </c>
      <c r="C65" s="2">
        <f>mrt!L66</f>
        <v>4</v>
      </c>
      <c r="D65" s="2">
        <f>apr!K66</f>
        <v>4</v>
      </c>
      <c r="E65" s="2">
        <f>mei!M66</f>
        <v>5</v>
      </c>
      <c r="F65" s="2">
        <f>jun!L66</f>
        <v>4</v>
      </c>
      <c r="G65" s="2">
        <f>jul!K66</f>
        <v>3</v>
      </c>
      <c r="H65" s="2">
        <f>aug!M66</f>
        <v>0</v>
      </c>
      <c r="I65" s="2">
        <f>sep!J66</f>
        <v>2</v>
      </c>
      <c r="J65" s="2">
        <f>okt!H66</f>
        <v>1</v>
      </c>
      <c r="K65" s="2"/>
      <c r="L65" s="2"/>
      <c r="M65" s="2"/>
      <c r="N65" s="2">
        <v>20</v>
      </c>
      <c r="O65" s="2"/>
      <c r="P65" s="38">
        <f t="shared" si="6"/>
        <v>45</v>
      </c>
      <c r="Q65" s="46"/>
      <c r="R65" s="49">
        <f t="shared" si="2"/>
        <v>20</v>
      </c>
      <c r="S65" s="49">
        <f t="shared" si="3"/>
        <v>16</v>
      </c>
      <c r="T65" s="44">
        <f t="shared" si="5"/>
        <v>36</v>
      </c>
      <c r="U65" s="36">
        <v>21.2</v>
      </c>
      <c r="V65" s="57"/>
      <c r="W65" s="57">
        <v>57.2</v>
      </c>
      <c r="X65" s="57">
        <f t="shared" si="4"/>
        <v>0</v>
      </c>
    </row>
    <row r="66" spans="1:24" ht="13.5" thickBot="1" x14ac:dyDescent="0.25">
      <c r="A66" s="13" t="s">
        <v>92</v>
      </c>
      <c r="B66" s="2">
        <f>feb!F67</f>
        <v>0</v>
      </c>
      <c r="C66" s="2">
        <f>mrt!L67</f>
        <v>0</v>
      </c>
      <c r="D66" s="2">
        <f>apr!K67</f>
        <v>0</v>
      </c>
      <c r="E66" s="2">
        <f>mei!M67</f>
        <v>0</v>
      </c>
      <c r="F66" s="2">
        <f>jun!L67</f>
        <v>0</v>
      </c>
      <c r="G66" s="2">
        <f>jul!K67</f>
        <v>0</v>
      </c>
      <c r="H66" s="2">
        <f>aug!M67</f>
        <v>0</v>
      </c>
      <c r="I66" s="2">
        <f>sep!J67</f>
        <v>0</v>
      </c>
      <c r="J66" s="2">
        <f>okt!H67</f>
        <v>0</v>
      </c>
      <c r="K66" s="2"/>
      <c r="L66" s="2"/>
      <c r="M66" s="2"/>
      <c r="N66" s="2"/>
      <c r="O66" s="2"/>
      <c r="P66" s="38">
        <f t="shared" si="6"/>
        <v>0</v>
      </c>
      <c r="Q66" s="46"/>
      <c r="R66" s="49">
        <f t="shared" si="2"/>
        <v>0</v>
      </c>
      <c r="S66" s="49">
        <f t="shared" si="3"/>
        <v>0</v>
      </c>
      <c r="T66" s="44">
        <f t="shared" si="5"/>
        <v>0</v>
      </c>
      <c r="U66" s="36">
        <v>0</v>
      </c>
      <c r="V66" s="57"/>
      <c r="W66" s="57"/>
      <c r="X66" s="57">
        <f t="shared" si="4"/>
        <v>0</v>
      </c>
    </row>
    <row r="67" spans="1:24" ht="13.5" thickBot="1" x14ac:dyDescent="0.25">
      <c r="A67" s="13" t="s">
        <v>93</v>
      </c>
      <c r="B67" s="2">
        <f>feb!F68</f>
        <v>2</v>
      </c>
      <c r="C67" s="2">
        <f>mrt!L68</f>
        <v>4</v>
      </c>
      <c r="D67" s="2">
        <f>apr!K68</f>
        <v>5</v>
      </c>
      <c r="E67" s="2">
        <f>mei!M68</f>
        <v>6</v>
      </c>
      <c r="F67" s="2">
        <f>jun!L68</f>
        <v>5</v>
      </c>
      <c r="G67" s="2">
        <f>jul!K68</f>
        <v>4</v>
      </c>
      <c r="H67" s="2">
        <f>aug!M68</f>
        <v>2</v>
      </c>
      <c r="I67" s="2">
        <f>sep!J68</f>
        <v>4</v>
      </c>
      <c r="J67" s="2">
        <f>okt!H68</f>
        <v>1</v>
      </c>
      <c r="K67" s="2"/>
      <c r="L67" s="2"/>
      <c r="M67" s="2">
        <v>10</v>
      </c>
      <c r="N67" s="2">
        <v>20</v>
      </c>
      <c r="O67" s="2"/>
      <c r="P67" s="38">
        <f t="shared" si="6"/>
        <v>63</v>
      </c>
      <c r="Q67" s="46"/>
      <c r="R67" s="49">
        <f t="shared" si="2"/>
        <v>26.4</v>
      </c>
      <c r="S67" s="49">
        <f t="shared" si="3"/>
        <v>24</v>
      </c>
      <c r="T67" s="44">
        <f t="shared" ref="T67:T99" si="8">R67+S67</f>
        <v>50.4</v>
      </c>
      <c r="U67" s="36">
        <v>24.2</v>
      </c>
      <c r="V67" s="57"/>
      <c r="W67" s="57">
        <v>74.599999999999994</v>
      </c>
      <c r="X67" s="57">
        <f t="shared" si="4"/>
        <v>0</v>
      </c>
    </row>
    <row r="68" spans="1:24" ht="13.5" thickBot="1" x14ac:dyDescent="0.25">
      <c r="A68" s="13" t="s">
        <v>155</v>
      </c>
      <c r="B68" s="2">
        <f>feb!F69</f>
        <v>0</v>
      </c>
      <c r="C68" s="2">
        <f>mrt!L69</f>
        <v>1</v>
      </c>
      <c r="D68" s="2">
        <f>apr!K69</f>
        <v>1</v>
      </c>
      <c r="E68" s="2">
        <f>mei!M69</f>
        <v>3</v>
      </c>
      <c r="F68" s="2">
        <f>jun!L69</f>
        <v>3</v>
      </c>
      <c r="G68" s="2">
        <f>jul!K69</f>
        <v>3</v>
      </c>
      <c r="H68" s="2">
        <f>aug!M69</f>
        <v>3</v>
      </c>
      <c r="I68" s="2">
        <f>sep!J69</f>
        <v>3</v>
      </c>
      <c r="J68" s="2">
        <f>okt!H69</f>
        <v>2</v>
      </c>
      <c r="K68" s="2"/>
      <c r="L68" s="2"/>
      <c r="M68" s="2"/>
      <c r="N68" s="2"/>
      <c r="O68" s="2"/>
      <c r="P68" s="38">
        <f t="shared" si="6"/>
        <v>19</v>
      </c>
      <c r="Q68" s="46"/>
      <c r="R68" s="49">
        <f t="shared" ref="R68:R112" si="9">(SUM(B68:J68))*80/100 + (Q68 * 20/100)</f>
        <v>15.2</v>
      </c>
      <c r="S68" s="49">
        <f t="shared" ref="S68:S112" si="10">SUM(K68:O68)*80/100</f>
        <v>0</v>
      </c>
      <c r="T68" s="44">
        <f t="shared" si="8"/>
        <v>15.2</v>
      </c>
      <c r="U68" s="36">
        <v>0</v>
      </c>
      <c r="V68" s="57"/>
      <c r="W68" s="57">
        <v>15.2</v>
      </c>
      <c r="X68" s="57">
        <f t="shared" ref="X68:X112" si="11">T68 + U68-V68-W68</f>
        <v>0</v>
      </c>
    </row>
    <row r="69" spans="1:24" ht="13.5" thickBot="1" x14ac:dyDescent="0.25">
      <c r="A69" s="13" t="s">
        <v>73</v>
      </c>
      <c r="B69" s="2">
        <f>feb!F70</f>
        <v>2</v>
      </c>
      <c r="C69" s="2">
        <f>mrt!L70</f>
        <v>4</v>
      </c>
      <c r="D69" s="2">
        <f>apr!K70</f>
        <v>5</v>
      </c>
      <c r="E69" s="2">
        <f>mei!M70</f>
        <v>6</v>
      </c>
      <c r="F69" s="2">
        <f>jun!L70</f>
        <v>4</v>
      </c>
      <c r="G69" s="2">
        <f>jul!K70</f>
        <v>0</v>
      </c>
      <c r="H69" s="2">
        <f>aug!M70</f>
        <v>1</v>
      </c>
      <c r="I69" s="2">
        <f>sep!J70</f>
        <v>0</v>
      </c>
      <c r="J69" s="2">
        <f>okt!H70</f>
        <v>0</v>
      </c>
      <c r="K69" s="2"/>
      <c r="L69" s="2"/>
      <c r="M69" s="2"/>
      <c r="N69" s="2">
        <v>30</v>
      </c>
      <c r="O69" s="2"/>
      <c r="P69" s="38">
        <f t="shared" si="6"/>
        <v>52</v>
      </c>
      <c r="Q69" s="46"/>
      <c r="R69" s="49">
        <f t="shared" si="9"/>
        <v>17.600000000000001</v>
      </c>
      <c r="S69" s="49">
        <f t="shared" si="10"/>
        <v>24</v>
      </c>
      <c r="T69" s="44">
        <f t="shared" si="8"/>
        <v>41.6</v>
      </c>
      <c r="U69" s="36">
        <v>52</v>
      </c>
      <c r="V69" s="57"/>
      <c r="W69" s="57">
        <v>93.6</v>
      </c>
      <c r="X69" s="57">
        <f t="shared" si="11"/>
        <v>0</v>
      </c>
    </row>
    <row r="70" spans="1:24" ht="13.5" thickBot="1" x14ac:dyDescent="0.25">
      <c r="A70" s="13" t="s">
        <v>66</v>
      </c>
      <c r="B70" s="2">
        <f>feb!F71</f>
        <v>2</v>
      </c>
      <c r="C70" s="2">
        <f>mrt!L71</f>
        <v>4</v>
      </c>
      <c r="D70" s="2">
        <f>apr!K71</f>
        <v>5</v>
      </c>
      <c r="E70" s="2">
        <f>mei!M71</f>
        <v>3</v>
      </c>
      <c r="F70" s="2">
        <f>jun!L71</f>
        <v>3</v>
      </c>
      <c r="G70" s="2">
        <f>jul!K71</f>
        <v>3</v>
      </c>
      <c r="H70" s="2">
        <f>aug!M71</f>
        <v>6</v>
      </c>
      <c r="I70" s="2">
        <f>sep!J71</f>
        <v>3</v>
      </c>
      <c r="J70" s="2">
        <f>okt!H71</f>
        <v>2</v>
      </c>
      <c r="K70" s="2"/>
      <c r="L70" s="2"/>
      <c r="M70" s="2"/>
      <c r="N70" s="2">
        <v>30</v>
      </c>
      <c r="O70" s="2">
        <v>10</v>
      </c>
      <c r="P70" s="38">
        <f t="shared" si="6"/>
        <v>71</v>
      </c>
      <c r="Q70" s="46"/>
      <c r="R70" s="49">
        <f t="shared" si="9"/>
        <v>24.8</v>
      </c>
      <c r="S70" s="49">
        <f t="shared" si="10"/>
        <v>32</v>
      </c>
      <c r="T70" s="44">
        <f t="shared" si="8"/>
        <v>56.8</v>
      </c>
      <c r="U70" s="36">
        <v>49.4</v>
      </c>
      <c r="V70" s="57">
        <v>50</v>
      </c>
      <c r="W70" s="57">
        <v>56.2</v>
      </c>
      <c r="X70" s="57">
        <f t="shared" si="11"/>
        <v>0</v>
      </c>
    </row>
    <row r="71" spans="1:24" ht="13.5" thickBot="1" x14ac:dyDescent="0.25">
      <c r="A71" s="13" t="s">
        <v>94</v>
      </c>
      <c r="B71" s="2">
        <f>feb!F72</f>
        <v>0</v>
      </c>
      <c r="C71" s="2">
        <f>mrt!L72</f>
        <v>1</v>
      </c>
      <c r="D71" s="2">
        <f>apr!K72</f>
        <v>1</v>
      </c>
      <c r="E71" s="2">
        <f>mei!M72</f>
        <v>0</v>
      </c>
      <c r="F71" s="2">
        <f>jun!L72</f>
        <v>0</v>
      </c>
      <c r="G71" s="2">
        <f>jul!K72</f>
        <v>0</v>
      </c>
      <c r="H71" s="2">
        <f>aug!M72</f>
        <v>2</v>
      </c>
      <c r="I71" s="2">
        <f>sep!J72</f>
        <v>1</v>
      </c>
      <c r="J71" s="2">
        <f>okt!H72</f>
        <v>0</v>
      </c>
      <c r="K71" s="2"/>
      <c r="L71" s="2"/>
      <c r="M71" s="2"/>
      <c r="N71" s="2">
        <v>20</v>
      </c>
      <c r="O71" s="2"/>
      <c r="P71" s="38">
        <f t="shared" si="6"/>
        <v>25</v>
      </c>
      <c r="Q71" s="46"/>
      <c r="R71" s="49">
        <f t="shared" si="9"/>
        <v>4</v>
      </c>
      <c r="S71" s="49">
        <f t="shared" si="10"/>
        <v>16</v>
      </c>
      <c r="T71" s="44">
        <f t="shared" si="8"/>
        <v>20</v>
      </c>
      <c r="U71" s="36">
        <v>0</v>
      </c>
      <c r="V71" s="57"/>
      <c r="W71" s="57">
        <v>20</v>
      </c>
      <c r="X71" s="57">
        <f t="shared" si="11"/>
        <v>0</v>
      </c>
    </row>
    <row r="72" spans="1:24" ht="13.5" thickBot="1" x14ac:dyDescent="0.25">
      <c r="A72" s="13" t="s">
        <v>18</v>
      </c>
      <c r="B72" s="2">
        <f>feb!F73</f>
        <v>0</v>
      </c>
      <c r="C72" s="2">
        <f>mrt!L73</f>
        <v>0</v>
      </c>
      <c r="D72" s="2">
        <f>apr!K73</f>
        <v>0</v>
      </c>
      <c r="E72" s="2">
        <f>mei!M73</f>
        <v>0</v>
      </c>
      <c r="F72" s="2">
        <f>jun!L73</f>
        <v>0</v>
      </c>
      <c r="G72" s="2">
        <f>jul!K73</f>
        <v>0</v>
      </c>
      <c r="H72" s="2">
        <f>aug!M73</f>
        <v>0</v>
      </c>
      <c r="I72" s="2">
        <f>sep!J73</f>
        <v>0</v>
      </c>
      <c r="J72" s="2">
        <f>okt!H73</f>
        <v>0</v>
      </c>
      <c r="K72" s="2"/>
      <c r="L72" s="2"/>
      <c r="M72" s="2"/>
      <c r="N72" s="2"/>
      <c r="O72" s="2"/>
      <c r="P72" s="38">
        <f t="shared" ref="P72:P110" si="12">SUM(B72:O72)</f>
        <v>0</v>
      </c>
      <c r="Q72" s="46"/>
      <c r="R72" s="49">
        <f t="shared" si="9"/>
        <v>0</v>
      </c>
      <c r="S72" s="49">
        <f t="shared" si="10"/>
        <v>0</v>
      </c>
      <c r="T72" s="44">
        <f t="shared" si="8"/>
        <v>0</v>
      </c>
      <c r="U72" s="61">
        <v>31.8</v>
      </c>
      <c r="V72" s="57"/>
      <c r="W72" s="57"/>
      <c r="X72" s="57">
        <f t="shared" si="11"/>
        <v>31.8</v>
      </c>
    </row>
    <row r="73" spans="1:24" ht="13.5" thickBot="1" x14ac:dyDescent="0.25">
      <c r="A73" s="13" t="s">
        <v>19</v>
      </c>
      <c r="B73" s="2">
        <f>feb!F74</f>
        <v>0</v>
      </c>
      <c r="C73" s="2">
        <f>mrt!L74</f>
        <v>5</v>
      </c>
      <c r="D73" s="2">
        <f>apr!K74</f>
        <v>0</v>
      </c>
      <c r="E73" s="2">
        <f>mei!M74</f>
        <v>4</v>
      </c>
      <c r="F73" s="2">
        <f>jun!L74</f>
        <v>2</v>
      </c>
      <c r="G73" s="2">
        <f>jul!K74</f>
        <v>1</v>
      </c>
      <c r="H73" s="2">
        <f>aug!M74</f>
        <v>0</v>
      </c>
      <c r="I73" s="2">
        <f>sep!J74</f>
        <v>0</v>
      </c>
      <c r="J73" s="2">
        <f>okt!H74</f>
        <v>1</v>
      </c>
      <c r="K73" s="2"/>
      <c r="L73" s="2"/>
      <c r="M73" s="2">
        <v>10</v>
      </c>
      <c r="N73" s="2">
        <v>30</v>
      </c>
      <c r="O73" s="2">
        <v>10</v>
      </c>
      <c r="P73" s="38">
        <f t="shared" si="12"/>
        <v>63</v>
      </c>
      <c r="Q73" s="46"/>
      <c r="R73" s="49">
        <f t="shared" si="9"/>
        <v>10.4</v>
      </c>
      <c r="S73" s="49">
        <f t="shared" si="10"/>
        <v>40</v>
      </c>
      <c r="T73" s="44">
        <f t="shared" si="8"/>
        <v>50.4</v>
      </c>
      <c r="U73" s="36">
        <v>16.399999999999999</v>
      </c>
      <c r="V73" s="57"/>
      <c r="W73" s="57">
        <v>66.8</v>
      </c>
      <c r="X73" s="57">
        <f t="shared" si="11"/>
        <v>0</v>
      </c>
    </row>
    <row r="74" spans="1:24" ht="13.5" thickBot="1" x14ac:dyDescent="0.25">
      <c r="A74" s="13" t="s">
        <v>64</v>
      </c>
      <c r="B74" s="2">
        <f>feb!F75</f>
        <v>2</v>
      </c>
      <c r="C74" s="2">
        <f>mrt!L75</f>
        <v>5</v>
      </c>
      <c r="D74" s="2">
        <f>apr!K75</f>
        <v>3</v>
      </c>
      <c r="E74" s="2">
        <f>mei!M75</f>
        <v>3</v>
      </c>
      <c r="F74" s="2">
        <f>jun!L75</f>
        <v>3</v>
      </c>
      <c r="G74" s="2">
        <f>jul!K75</f>
        <v>1</v>
      </c>
      <c r="H74" s="2">
        <f>aug!M75</f>
        <v>2</v>
      </c>
      <c r="I74" s="2">
        <f>sep!J75</f>
        <v>2</v>
      </c>
      <c r="J74" s="2">
        <f>okt!H75</f>
        <v>3</v>
      </c>
      <c r="K74" s="2"/>
      <c r="L74" s="2"/>
      <c r="M74" s="2"/>
      <c r="N74" s="2"/>
      <c r="O74" s="2">
        <v>10</v>
      </c>
      <c r="P74" s="38">
        <f t="shared" si="12"/>
        <v>34</v>
      </c>
      <c r="Q74" s="46"/>
      <c r="R74" s="49">
        <f t="shared" si="9"/>
        <v>19.2</v>
      </c>
      <c r="S74" s="49">
        <f t="shared" si="10"/>
        <v>8</v>
      </c>
      <c r="T74" s="44">
        <f t="shared" si="8"/>
        <v>27.2</v>
      </c>
      <c r="U74" s="36">
        <v>12</v>
      </c>
      <c r="V74" s="57"/>
      <c r="W74" s="57">
        <v>39.200000000000003</v>
      </c>
      <c r="X74" s="57">
        <f t="shared" si="11"/>
        <v>0</v>
      </c>
    </row>
    <row r="75" spans="1:24" ht="13.5" thickBot="1" x14ac:dyDescent="0.25">
      <c r="A75" s="13" t="s">
        <v>82</v>
      </c>
      <c r="B75" s="2">
        <f>feb!F76</f>
        <v>0</v>
      </c>
      <c r="C75" s="2">
        <f>mrt!L76</f>
        <v>2</v>
      </c>
      <c r="D75" s="2">
        <f>apr!K76</f>
        <v>2</v>
      </c>
      <c r="E75" s="2">
        <f>mei!M76</f>
        <v>3</v>
      </c>
      <c r="F75" s="2">
        <f>jun!L76</f>
        <v>1</v>
      </c>
      <c r="G75" s="2">
        <f>jul!K76</f>
        <v>0</v>
      </c>
      <c r="H75" s="2">
        <f>aug!M76</f>
        <v>2</v>
      </c>
      <c r="I75" s="2">
        <f>sep!J76</f>
        <v>0</v>
      </c>
      <c r="J75" s="2">
        <f>okt!H76</f>
        <v>0</v>
      </c>
      <c r="K75" s="2"/>
      <c r="L75" s="2"/>
      <c r="M75" s="2">
        <v>10</v>
      </c>
      <c r="N75" s="2"/>
      <c r="O75" s="2"/>
      <c r="P75" s="38">
        <f t="shared" si="12"/>
        <v>20</v>
      </c>
      <c r="Q75" s="46"/>
      <c r="R75" s="49">
        <f t="shared" si="9"/>
        <v>8</v>
      </c>
      <c r="S75" s="49">
        <f t="shared" si="10"/>
        <v>8</v>
      </c>
      <c r="T75" s="44">
        <f t="shared" si="8"/>
        <v>16</v>
      </c>
      <c r="U75" s="36">
        <v>22.6</v>
      </c>
      <c r="V75" s="57"/>
      <c r="W75" s="57">
        <v>38.6</v>
      </c>
      <c r="X75" s="57">
        <f t="shared" si="11"/>
        <v>0</v>
      </c>
    </row>
    <row r="76" spans="1:24" ht="13.5" thickBot="1" x14ac:dyDescent="0.25">
      <c r="A76" s="13" t="s">
        <v>97</v>
      </c>
      <c r="B76" s="2">
        <f>feb!F77</f>
        <v>0</v>
      </c>
      <c r="C76" s="2">
        <f>mrt!L77</f>
        <v>4</v>
      </c>
      <c r="D76" s="2">
        <f>apr!K77</f>
        <v>1</v>
      </c>
      <c r="E76" s="2">
        <f>mei!M77</f>
        <v>3</v>
      </c>
      <c r="F76" s="2">
        <f>jun!L77</f>
        <v>2</v>
      </c>
      <c r="G76" s="2">
        <f>jul!K77</f>
        <v>1</v>
      </c>
      <c r="H76" s="2">
        <f>aug!M77</f>
        <v>0</v>
      </c>
      <c r="I76" s="2">
        <f>sep!J77</f>
        <v>0</v>
      </c>
      <c r="J76" s="2">
        <f>okt!H77</f>
        <v>0</v>
      </c>
      <c r="K76" s="2"/>
      <c r="L76" s="2"/>
      <c r="M76" s="2">
        <v>10</v>
      </c>
      <c r="N76" s="2"/>
      <c r="O76" s="2"/>
      <c r="P76" s="38">
        <f t="shared" si="12"/>
        <v>21</v>
      </c>
      <c r="Q76" s="46"/>
      <c r="R76" s="49">
        <f>(SUM(B76:J76))*10/100 + (Q76 * 20/100)</f>
        <v>1.1000000000000001</v>
      </c>
      <c r="S76" s="49">
        <f>SUM(K76:O76)*10/100</f>
        <v>1</v>
      </c>
      <c r="T76" s="44">
        <f t="shared" si="8"/>
        <v>2.1</v>
      </c>
      <c r="U76" s="36">
        <v>10.4</v>
      </c>
      <c r="V76" s="57"/>
      <c r="W76" s="57"/>
      <c r="X76" s="57">
        <f t="shared" si="11"/>
        <v>12.5</v>
      </c>
    </row>
    <row r="77" spans="1:24" ht="13.5" thickBot="1" x14ac:dyDescent="0.25">
      <c r="A77" s="13" t="s">
        <v>20</v>
      </c>
      <c r="B77" s="2">
        <f>feb!F78</f>
        <v>0</v>
      </c>
      <c r="C77" s="2">
        <f>mrt!L78</f>
        <v>0</v>
      </c>
      <c r="D77" s="2">
        <f>apr!K78</f>
        <v>1</v>
      </c>
      <c r="E77" s="2">
        <f>mei!M78</f>
        <v>6</v>
      </c>
      <c r="F77" s="2">
        <f>jun!L78</f>
        <v>3</v>
      </c>
      <c r="G77" s="2">
        <f>jul!K78</f>
        <v>0</v>
      </c>
      <c r="H77" s="2">
        <f>aug!M78</f>
        <v>6</v>
      </c>
      <c r="I77" s="2">
        <f>sep!J78</f>
        <v>2</v>
      </c>
      <c r="J77" s="2">
        <f>okt!H78</f>
        <v>3</v>
      </c>
      <c r="K77" s="2">
        <v>10</v>
      </c>
      <c r="L77" s="2">
        <v>80</v>
      </c>
      <c r="M77" s="2">
        <v>10</v>
      </c>
      <c r="N77" s="2">
        <v>30</v>
      </c>
      <c r="O77" s="2"/>
      <c r="P77" s="38">
        <f t="shared" si="12"/>
        <v>151</v>
      </c>
      <c r="Q77" s="46"/>
      <c r="R77" s="49">
        <f t="shared" si="9"/>
        <v>16.8</v>
      </c>
      <c r="S77" s="49">
        <f t="shared" si="10"/>
        <v>104</v>
      </c>
      <c r="T77" s="44">
        <f t="shared" si="8"/>
        <v>120.8</v>
      </c>
      <c r="U77" s="36">
        <v>12.4</v>
      </c>
      <c r="V77" s="57"/>
      <c r="W77" s="57">
        <v>133.19999999999999</v>
      </c>
      <c r="X77" s="57">
        <f t="shared" si="11"/>
        <v>0</v>
      </c>
    </row>
    <row r="78" spans="1:24" ht="13.5" thickBot="1" x14ac:dyDescent="0.25">
      <c r="A78" s="13" t="s">
        <v>55</v>
      </c>
      <c r="B78" s="2">
        <f>feb!F79</f>
        <v>0</v>
      </c>
      <c r="C78" s="2">
        <f>mrt!L79</f>
        <v>0</v>
      </c>
      <c r="D78" s="2">
        <f>apr!K79</f>
        <v>0</v>
      </c>
      <c r="E78" s="2">
        <f>mei!M79</f>
        <v>0</v>
      </c>
      <c r="F78" s="2">
        <f>jun!L79</f>
        <v>0</v>
      </c>
      <c r="G78" s="2">
        <f>jul!K79</f>
        <v>0</v>
      </c>
      <c r="H78" s="2">
        <f>aug!M79</f>
        <v>1</v>
      </c>
      <c r="I78" s="2">
        <f>sep!J79</f>
        <v>0</v>
      </c>
      <c r="J78" s="2">
        <f>okt!H79</f>
        <v>0</v>
      </c>
      <c r="K78" s="2"/>
      <c r="L78" s="2"/>
      <c r="M78" s="2">
        <v>10</v>
      </c>
      <c r="N78" s="2">
        <v>20</v>
      </c>
      <c r="O78" s="2"/>
      <c r="P78" s="38">
        <f t="shared" si="12"/>
        <v>31</v>
      </c>
      <c r="Q78" s="46"/>
      <c r="R78" s="49">
        <f>(SUM(B78:J78))*10/100 + (Q78 * 20/100)</f>
        <v>0.1</v>
      </c>
      <c r="S78" s="49">
        <f>SUM(K78:O78)*10/100</f>
        <v>3</v>
      </c>
      <c r="T78" s="44">
        <f t="shared" si="8"/>
        <v>3.1</v>
      </c>
      <c r="U78" s="36">
        <v>22</v>
      </c>
      <c r="V78" s="57"/>
      <c r="W78" s="57"/>
      <c r="X78" s="57">
        <f t="shared" si="11"/>
        <v>25.1</v>
      </c>
    </row>
    <row r="79" spans="1:24" ht="13.5" thickBot="1" x14ac:dyDescent="0.25">
      <c r="A79" s="13" t="s">
        <v>60</v>
      </c>
      <c r="B79" s="2">
        <f>feb!F80</f>
        <v>2</v>
      </c>
      <c r="C79" s="2">
        <f>mrt!L80</f>
        <v>5</v>
      </c>
      <c r="D79" s="2">
        <f>apr!K80</f>
        <v>5</v>
      </c>
      <c r="E79" s="2">
        <f>mei!M80</f>
        <v>6</v>
      </c>
      <c r="F79" s="2">
        <f>jun!L80</f>
        <v>6</v>
      </c>
      <c r="G79" s="2">
        <f>jul!K80</f>
        <v>5</v>
      </c>
      <c r="H79" s="2">
        <f>aug!M80</f>
        <v>6</v>
      </c>
      <c r="I79" s="2">
        <f>sep!J80</f>
        <v>4</v>
      </c>
      <c r="J79" s="2">
        <f>okt!H80</f>
        <v>3</v>
      </c>
      <c r="K79" s="2">
        <v>30</v>
      </c>
      <c r="L79" s="2">
        <v>40</v>
      </c>
      <c r="M79" s="2">
        <v>10</v>
      </c>
      <c r="N79" s="2">
        <v>30</v>
      </c>
      <c r="O79" s="2">
        <v>10</v>
      </c>
      <c r="P79" s="38">
        <f t="shared" si="12"/>
        <v>162</v>
      </c>
      <c r="Q79" s="46">
        <v>250</v>
      </c>
      <c r="R79" s="49">
        <f t="shared" si="9"/>
        <v>83.6</v>
      </c>
      <c r="S79" s="49">
        <f t="shared" si="10"/>
        <v>96</v>
      </c>
      <c r="T79" s="44">
        <f t="shared" si="8"/>
        <v>179.6</v>
      </c>
      <c r="U79" s="36">
        <v>0</v>
      </c>
      <c r="V79" s="57"/>
      <c r="W79" s="57">
        <v>179.2</v>
      </c>
      <c r="X79" s="57">
        <f t="shared" si="11"/>
        <v>0.40000000000000568</v>
      </c>
    </row>
    <row r="80" spans="1:24" ht="13.5" thickBot="1" x14ac:dyDescent="0.25">
      <c r="A80" s="13" t="s">
        <v>114</v>
      </c>
      <c r="B80" s="2">
        <f>feb!F81</f>
        <v>2</v>
      </c>
      <c r="C80" s="2">
        <f>mrt!L81</f>
        <v>5</v>
      </c>
      <c r="D80" s="2">
        <f>apr!K81</f>
        <v>0</v>
      </c>
      <c r="E80" s="2">
        <f>mei!M81</f>
        <v>2</v>
      </c>
      <c r="F80" s="2">
        <f>jun!L81</f>
        <v>6</v>
      </c>
      <c r="G80" s="2">
        <f>jul!K81</f>
        <v>4</v>
      </c>
      <c r="H80" s="2">
        <f>aug!M81</f>
        <v>4</v>
      </c>
      <c r="I80" s="2">
        <f>sep!J81</f>
        <v>4</v>
      </c>
      <c r="J80" s="2">
        <f>okt!H81</f>
        <v>3</v>
      </c>
      <c r="K80" s="2"/>
      <c r="L80" s="2"/>
      <c r="M80" s="2"/>
      <c r="N80" s="2"/>
      <c r="O80" s="2"/>
      <c r="P80" s="38">
        <f t="shared" si="12"/>
        <v>30</v>
      </c>
      <c r="Q80" s="46"/>
      <c r="R80" s="49">
        <f t="shared" si="9"/>
        <v>24</v>
      </c>
      <c r="S80" s="49">
        <f t="shared" si="10"/>
        <v>0</v>
      </c>
      <c r="T80" s="44">
        <f t="shared" si="8"/>
        <v>24</v>
      </c>
      <c r="U80" s="36">
        <v>2.8</v>
      </c>
      <c r="V80" s="57"/>
      <c r="W80" s="57">
        <v>26.8</v>
      </c>
      <c r="X80" s="57">
        <f t="shared" si="11"/>
        <v>0</v>
      </c>
    </row>
    <row r="81" spans="1:24" ht="13.5" thickBot="1" x14ac:dyDescent="0.25">
      <c r="A81" s="13" t="s">
        <v>21</v>
      </c>
      <c r="B81" s="2">
        <f>feb!F82</f>
        <v>2</v>
      </c>
      <c r="C81" s="2">
        <f>mrt!L82</f>
        <v>5</v>
      </c>
      <c r="D81" s="2">
        <f>apr!K82</f>
        <v>5</v>
      </c>
      <c r="E81" s="2">
        <f>mei!M82</f>
        <v>6</v>
      </c>
      <c r="F81" s="2">
        <f>jun!L82</f>
        <v>6</v>
      </c>
      <c r="G81" s="2">
        <f>jul!K82</f>
        <v>5</v>
      </c>
      <c r="H81" s="2">
        <f>aug!M82</f>
        <v>6</v>
      </c>
      <c r="I81" s="2">
        <f>sep!J82</f>
        <v>4</v>
      </c>
      <c r="J81" s="2">
        <f>okt!H82</f>
        <v>3</v>
      </c>
      <c r="K81" s="2"/>
      <c r="L81" s="2">
        <v>20</v>
      </c>
      <c r="M81" s="2">
        <v>10</v>
      </c>
      <c r="N81" s="2">
        <v>30</v>
      </c>
      <c r="O81" s="2"/>
      <c r="P81" s="38">
        <f t="shared" si="12"/>
        <v>102</v>
      </c>
      <c r="Q81" s="46">
        <v>125</v>
      </c>
      <c r="R81" s="49">
        <f t="shared" si="9"/>
        <v>58.6</v>
      </c>
      <c r="S81" s="49">
        <f t="shared" si="10"/>
        <v>48</v>
      </c>
      <c r="T81" s="44">
        <f t="shared" si="8"/>
        <v>106.6</v>
      </c>
      <c r="U81" s="36">
        <v>38.799999999999997</v>
      </c>
      <c r="V81" s="57"/>
      <c r="W81" s="57">
        <v>145.4</v>
      </c>
      <c r="X81" s="57">
        <f t="shared" si="11"/>
        <v>0</v>
      </c>
    </row>
    <row r="82" spans="1:24" ht="13.5" thickBot="1" x14ac:dyDescent="0.25">
      <c r="A82" s="13" t="s">
        <v>59</v>
      </c>
      <c r="B82" s="2">
        <f>feb!F83</f>
        <v>1</v>
      </c>
      <c r="C82" s="2">
        <f>mrt!L83</f>
        <v>4</v>
      </c>
      <c r="D82" s="2">
        <f>apr!K83</f>
        <v>5</v>
      </c>
      <c r="E82" s="2">
        <f>mei!M83</f>
        <v>5</v>
      </c>
      <c r="F82" s="2">
        <f>jun!L83</f>
        <v>5</v>
      </c>
      <c r="G82" s="2">
        <f>jul!K83</f>
        <v>0</v>
      </c>
      <c r="H82" s="2">
        <f>aug!M83</f>
        <v>4</v>
      </c>
      <c r="I82" s="2">
        <f>sep!J83</f>
        <v>1</v>
      </c>
      <c r="J82" s="2">
        <f>okt!H83</f>
        <v>1</v>
      </c>
      <c r="K82" s="2"/>
      <c r="L82" s="2"/>
      <c r="M82" s="2">
        <v>10</v>
      </c>
      <c r="N82" s="2">
        <v>30</v>
      </c>
      <c r="O82" s="2"/>
      <c r="P82" s="38">
        <f t="shared" si="12"/>
        <v>66</v>
      </c>
      <c r="Q82" s="46"/>
      <c r="R82" s="49">
        <f t="shared" si="9"/>
        <v>20.8</v>
      </c>
      <c r="S82" s="49">
        <f t="shared" si="10"/>
        <v>32</v>
      </c>
      <c r="T82" s="44">
        <f t="shared" si="8"/>
        <v>52.8</v>
      </c>
      <c r="U82" s="36">
        <v>129.80000000000001</v>
      </c>
      <c r="V82" s="57"/>
      <c r="W82" s="57">
        <v>162</v>
      </c>
      <c r="X82" s="57">
        <f t="shared" si="11"/>
        <v>20.600000000000023</v>
      </c>
    </row>
    <row r="83" spans="1:24" ht="13.5" thickBot="1" x14ac:dyDescent="0.25">
      <c r="A83" s="13" t="s">
        <v>22</v>
      </c>
      <c r="B83" s="2">
        <f>feb!F84</f>
        <v>0</v>
      </c>
      <c r="C83" s="2">
        <f>mrt!L84</f>
        <v>0</v>
      </c>
      <c r="D83" s="2">
        <f>apr!K84</f>
        <v>0</v>
      </c>
      <c r="E83" s="2">
        <f>mei!M84</f>
        <v>0</v>
      </c>
      <c r="F83" s="2">
        <f>jun!L84</f>
        <v>1</v>
      </c>
      <c r="G83" s="2">
        <f>jul!K84</f>
        <v>0</v>
      </c>
      <c r="H83" s="2">
        <f>aug!M84</f>
        <v>0</v>
      </c>
      <c r="I83" s="2">
        <f>sep!J84</f>
        <v>0</v>
      </c>
      <c r="J83" s="2">
        <f>okt!H84</f>
        <v>0</v>
      </c>
      <c r="K83" s="2"/>
      <c r="L83" s="2"/>
      <c r="M83" s="2"/>
      <c r="N83" s="2"/>
      <c r="O83" s="2"/>
      <c r="P83" s="38">
        <f t="shared" si="12"/>
        <v>1</v>
      </c>
      <c r="Q83" s="46"/>
      <c r="R83" s="49">
        <f t="shared" si="9"/>
        <v>0.8</v>
      </c>
      <c r="S83" s="49">
        <f t="shared" si="10"/>
        <v>0</v>
      </c>
      <c r="T83" s="44">
        <f t="shared" si="8"/>
        <v>0.8</v>
      </c>
      <c r="U83" s="36">
        <v>12.6</v>
      </c>
      <c r="V83" s="57"/>
      <c r="W83" s="57">
        <v>13.4</v>
      </c>
      <c r="X83" s="57">
        <f t="shared" si="11"/>
        <v>0</v>
      </c>
    </row>
    <row r="84" spans="1:24" ht="13.5" thickBot="1" x14ac:dyDescent="0.25">
      <c r="A84" s="13" t="s">
        <v>70</v>
      </c>
      <c r="B84" s="2">
        <f>feb!F85</f>
        <v>1</v>
      </c>
      <c r="C84" s="2">
        <f>mrt!L85</f>
        <v>4</v>
      </c>
      <c r="D84" s="2">
        <f>apr!K85</f>
        <v>4</v>
      </c>
      <c r="E84" s="2">
        <f>mei!M85</f>
        <v>6</v>
      </c>
      <c r="F84" s="2">
        <f>jun!L85</f>
        <v>4</v>
      </c>
      <c r="G84" s="2">
        <f>jul!K85</f>
        <v>2</v>
      </c>
      <c r="H84" s="2">
        <f>aug!M85</f>
        <v>4</v>
      </c>
      <c r="I84" s="2">
        <f>sep!J85</f>
        <v>3</v>
      </c>
      <c r="J84" s="2">
        <f>okt!H85</f>
        <v>2</v>
      </c>
      <c r="K84" s="2"/>
      <c r="L84" s="2"/>
      <c r="M84" s="2"/>
      <c r="N84" s="2"/>
      <c r="O84" s="2">
        <v>10</v>
      </c>
      <c r="P84" s="38">
        <f t="shared" si="12"/>
        <v>40</v>
      </c>
      <c r="Q84" s="46"/>
      <c r="R84" s="49">
        <f t="shared" si="9"/>
        <v>24</v>
      </c>
      <c r="S84" s="49">
        <f t="shared" si="10"/>
        <v>8</v>
      </c>
      <c r="T84" s="44">
        <f t="shared" si="8"/>
        <v>32</v>
      </c>
      <c r="U84" s="36">
        <v>30.4</v>
      </c>
      <c r="V84" s="57"/>
      <c r="W84" s="57">
        <v>62.4</v>
      </c>
      <c r="X84" s="57">
        <f t="shared" si="11"/>
        <v>0</v>
      </c>
    </row>
    <row r="85" spans="1:24" ht="13.5" thickBot="1" x14ac:dyDescent="0.25">
      <c r="A85" s="13" t="s">
        <v>151</v>
      </c>
      <c r="B85" s="2">
        <f>feb!F86</f>
        <v>0</v>
      </c>
      <c r="C85" s="2">
        <f>mrt!L86</f>
        <v>3</v>
      </c>
      <c r="D85" s="2">
        <f>apr!K86</f>
        <v>5</v>
      </c>
      <c r="E85" s="2">
        <f>mei!M86</f>
        <v>5</v>
      </c>
      <c r="F85" s="2">
        <f>jun!L86</f>
        <v>4</v>
      </c>
      <c r="G85" s="2">
        <f>jul!K86</f>
        <v>3</v>
      </c>
      <c r="H85" s="2">
        <f>aug!M86</f>
        <v>1</v>
      </c>
      <c r="I85" s="2">
        <f>sep!J86</f>
        <v>3</v>
      </c>
      <c r="J85" s="2">
        <f>okt!H86</f>
        <v>3</v>
      </c>
      <c r="K85" s="2"/>
      <c r="L85" s="2"/>
      <c r="M85" s="2">
        <v>20</v>
      </c>
      <c r="N85" s="2">
        <v>20</v>
      </c>
      <c r="O85" s="2">
        <v>10</v>
      </c>
      <c r="P85" s="38">
        <f>SUM(B85:O85)</f>
        <v>77</v>
      </c>
      <c r="Q85" s="46"/>
      <c r="R85" s="49">
        <f t="shared" si="9"/>
        <v>21.6</v>
      </c>
      <c r="S85" s="49">
        <f t="shared" si="10"/>
        <v>40</v>
      </c>
      <c r="T85" s="44">
        <f t="shared" si="8"/>
        <v>61.6</v>
      </c>
      <c r="U85" s="36">
        <v>0</v>
      </c>
      <c r="V85" s="57"/>
      <c r="W85" s="57">
        <v>61.6</v>
      </c>
      <c r="X85" s="57">
        <f t="shared" si="11"/>
        <v>0</v>
      </c>
    </row>
    <row r="86" spans="1:24" ht="13.5" thickBot="1" x14ac:dyDescent="0.25">
      <c r="A86" s="13" t="s">
        <v>71</v>
      </c>
      <c r="B86" s="2">
        <f>feb!F87</f>
        <v>2</v>
      </c>
      <c r="C86" s="2">
        <f>mrt!L87</f>
        <v>3</v>
      </c>
      <c r="D86" s="2">
        <f>apr!K87</f>
        <v>3</v>
      </c>
      <c r="E86" s="2">
        <f>mei!M87</f>
        <v>3</v>
      </c>
      <c r="F86" s="2">
        <f>jun!L87</f>
        <v>4</v>
      </c>
      <c r="G86" s="2">
        <f>jul!K87</f>
        <v>1</v>
      </c>
      <c r="H86" s="2">
        <f>aug!M87</f>
        <v>0</v>
      </c>
      <c r="I86" s="2">
        <f>sep!J87</f>
        <v>1</v>
      </c>
      <c r="J86" s="2">
        <f>okt!H87</f>
        <v>1</v>
      </c>
      <c r="K86" s="2"/>
      <c r="L86" s="2"/>
      <c r="M86" s="2"/>
      <c r="N86" s="2">
        <v>20</v>
      </c>
      <c r="O86" s="2">
        <v>10</v>
      </c>
      <c r="P86" s="38">
        <f t="shared" si="12"/>
        <v>48</v>
      </c>
      <c r="Q86" s="46"/>
      <c r="R86" s="49">
        <f t="shared" si="9"/>
        <v>14.4</v>
      </c>
      <c r="S86" s="49">
        <f t="shared" si="10"/>
        <v>24</v>
      </c>
      <c r="T86" s="44">
        <f t="shared" si="8"/>
        <v>38.4</v>
      </c>
      <c r="U86" s="36">
        <v>30.2</v>
      </c>
      <c r="V86" s="57"/>
      <c r="W86" s="57">
        <v>83.6</v>
      </c>
      <c r="X86" s="57">
        <f t="shared" si="11"/>
        <v>-15</v>
      </c>
    </row>
    <row r="87" spans="1:24" ht="13.5" thickBot="1" x14ac:dyDescent="0.25">
      <c r="A87" s="13" t="s">
        <v>23</v>
      </c>
      <c r="B87" s="2">
        <f>feb!F88</f>
        <v>0</v>
      </c>
      <c r="C87" s="2">
        <f>mrt!L88</f>
        <v>1</v>
      </c>
      <c r="D87" s="2">
        <f>apr!K88</f>
        <v>2</v>
      </c>
      <c r="E87" s="2">
        <f>mei!M88</f>
        <v>5</v>
      </c>
      <c r="F87" s="2">
        <f>jun!L88</f>
        <v>5</v>
      </c>
      <c r="G87" s="2">
        <f>jul!K88</f>
        <v>1</v>
      </c>
      <c r="H87" s="2">
        <f>aug!M88</f>
        <v>3</v>
      </c>
      <c r="I87" s="2">
        <f>sep!J88</f>
        <v>2</v>
      </c>
      <c r="J87" s="2">
        <f>okt!H88</f>
        <v>2</v>
      </c>
      <c r="K87" s="2"/>
      <c r="L87" s="2"/>
      <c r="M87" s="2">
        <v>10</v>
      </c>
      <c r="N87" s="2">
        <v>20</v>
      </c>
      <c r="O87" s="2"/>
      <c r="P87" s="38">
        <f t="shared" si="12"/>
        <v>51</v>
      </c>
      <c r="Q87" s="46"/>
      <c r="R87" s="49">
        <f t="shared" si="9"/>
        <v>16.8</v>
      </c>
      <c r="S87" s="49">
        <f t="shared" si="10"/>
        <v>24</v>
      </c>
      <c r="T87" s="44">
        <f t="shared" si="8"/>
        <v>40.799999999999997</v>
      </c>
      <c r="U87" s="36">
        <v>35</v>
      </c>
      <c r="V87" s="57"/>
      <c r="W87" s="57">
        <v>75.8</v>
      </c>
      <c r="X87" s="57">
        <f t="shared" si="11"/>
        <v>0</v>
      </c>
    </row>
    <row r="88" spans="1:24" ht="13.5" thickBot="1" x14ac:dyDescent="0.25">
      <c r="A88" s="13" t="s">
        <v>109</v>
      </c>
      <c r="B88" s="2">
        <f>feb!F89</f>
        <v>2</v>
      </c>
      <c r="C88" s="2">
        <f>mrt!L89</f>
        <v>3</v>
      </c>
      <c r="D88" s="2">
        <f>apr!K89</f>
        <v>5</v>
      </c>
      <c r="E88" s="2">
        <f>mei!M89</f>
        <v>5</v>
      </c>
      <c r="F88" s="2">
        <f>jun!L89</f>
        <v>5</v>
      </c>
      <c r="G88" s="2">
        <f>jul!K89</f>
        <v>5</v>
      </c>
      <c r="H88" s="2">
        <f>aug!M89</f>
        <v>5</v>
      </c>
      <c r="I88" s="2">
        <f>sep!J89</f>
        <v>1</v>
      </c>
      <c r="J88" s="2">
        <f>okt!H89</f>
        <v>3</v>
      </c>
      <c r="K88" s="2"/>
      <c r="L88" s="2"/>
      <c r="M88" s="2"/>
      <c r="N88" s="2">
        <v>20</v>
      </c>
      <c r="O88" s="2"/>
      <c r="P88" s="38">
        <f t="shared" si="12"/>
        <v>54</v>
      </c>
      <c r="Q88" s="46">
        <v>75</v>
      </c>
      <c r="R88" s="49">
        <f t="shared" si="9"/>
        <v>42.2</v>
      </c>
      <c r="S88" s="49">
        <f t="shared" si="10"/>
        <v>16</v>
      </c>
      <c r="T88" s="44">
        <f t="shared" si="8"/>
        <v>58.2</v>
      </c>
      <c r="U88" s="36">
        <v>5.2</v>
      </c>
      <c r="V88" s="57"/>
      <c r="W88" s="57">
        <v>48.4</v>
      </c>
      <c r="X88" s="57">
        <f t="shared" si="11"/>
        <v>15.000000000000007</v>
      </c>
    </row>
    <row r="89" spans="1:24" ht="13.5" thickBot="1" x14ac:dyDescent="0.25">
      <c r="A89" s="13" t="s">
        <v>24</v>
      </c>
      <c r="B89" s="2">
        <f>feb!F90</f>
        <v>0</v>
      </c>
      <c r="C89" s="2">
        <f>mrt!L90</f>
        <v>5</v>
      </c>
      <c r="D89" s="2">
        <f>apr!K90</f>
        <v>5</v>
      </c>
      <c r="E89" s="2">
        <f>mei!M90</f>
        <v>5</v>
      </c>
      <c r="F89" s="2">
        <f>jun!L90</f>
        <v>3</v>
      </c>
      <c r="G89" s="2">
        <f>jul!K90</f>
        <v>2</v>
      </c>
      <c r="H89" s="2">
        <f>aug!M90</f>
        <v>4</v>
      </c>
      <c r="I89" s="2">
        <f>sep!J90</f>
        <v>0</v>
      </c>
      <c r="J89" s="2">
        <f>okt!H90</f>
        <v>0</v>
      </c>
      <c r="K89" s="2"/>
      <c r="L89" s="2"/>
      <c r="M89" s="2"/>
      <c r="N89" s="2"/>
      <c r="O89" s="2"/>
      <c r="P89" s="38">
        <f t="shared" si="12"/>
        <v>24</v>
      </c>
      <c r="Q89" s="46"/>
      <c r="R89" s="49">
        <f t="shared" si="9"/>
        <v>19.2</v>
      </c>
      <c r="S89" s="49">
        <f t="shared" si="10"/>
        <v>0</v>
      </c>
      <c r="T89" s="44">
        <f t="shared" si="8"/>
        <v>19.2</v>
      </c>
      <c r="U89" s="36">
        <v>45.6</v>
      </c>
      <c r="V89" s="57">
        <v>47</v>
      </c>
      <c r="W89" s="57">
        <v>17.8</v>
      </c>
      <c r="X89" s="57">
        <f t="shared" si="11"/>
        <v>0</v>
      </c>
    </row>
    <row r="90" spans="1:24" ht="13.5" thickBot="1" x14ac:dyDescent="0.25">
      <c r="A90" s="13" t="s">
        <v>25</v>
      </c>
      <c r="B90" s="2">
        <f>feb!F91</f>
        <v>2</v>
      </c>
      <c r="C90" s="2">
        <f>mrt!L91</f>
        <v>4</v>
      </c>
      <c r="D90" s="2">
        <f>apr!K91</f>
        <v>4</v>
      </c>
      <c r="E90" s="2">
        <f>mei!M91</f>
        <v>4</v>
      </c>
      <c r="F90" s="2">
        <f>jun!L91</f>
        <v>6</v>
      </c>
      <c r="G90" s="2">
        <f>jul!K91</f>
        <v>4</v>
      </c>
      <c r="H90" s="2">
        <f>aug!M91</f>
        <v>5</v>
      </c>
      <c r="I90" s="2">
        <f>sep!J91</f>
        <v>3</v>
      </c>
      <c r="J90" s="2">
        <f>okt!H91</f>
        <v>3</v>
      </c>
      <c r="K90" s="2"/>
      <c r="L90" s="2"/>
      <c r="M90" s="2"/>
      <c r="N90" s="2"/>
      <c r="O90" s="2"/>
      <c r="P90" s="38">
        <f t="shared" si="12"/>
        <v>35</v>
      </c>
      <c r="Q90" s="46">
        <v>75</v>
      </c>
      <c r="R90" s="49">
        <f t="shared" si="9"/>
        <v>43</v>
      </c>
      <c r="S90" s="49">
        <f t="shared" si="10"/>
        <v>0</v>
      </c>
      <c r="T90" s="44">
        <f t="shared" si="8"/>
        <v>43</v>
      </c>
      <c r="U90" s="36">
        <v>9.4</v>
      </c>
      <c r="V90" s="57"/>
      <c r="W90" s="57">
        <v>52.4</v>
      </c>
      <c r="X90" s="57">
        <f t="shared" si="11"/>
        <v>0</v>
      </c>
    </row>
    <row r="91" spans="1:24" ht="13.5" thickBot="1" x14ac:dyDescent="0.25">
      <c r="A91" s="13" t="s">
        <v>100</v>
      </c>
      <c r="B91" s="2">
        <f>feb!F92</f>
        <v>0</v>
      </c>
      <c r="C91" s="2">
        <f>mrt!L92</f>
        <v>0</v>
      </c>
      <c r="D91" s="2">
        <f>apr!K92</f>
        <v>0</v>
      </c>
      <c r="E91" s="2">
        <f>mei!M92</f>
        <v>0</v>
      </c>
      <c r="F91" s="2">
        <f>jun!L92</f>
        <v>0</v>
      </c>
      <c r="G91" s="2">
        <f>jul!K92</f>
        <v>0</v>
      </c>
      <c r="H91" s="2">
        <f>aug!M92</f>
        <v>0</v>
      </c>
      <c r="I91" s="2">
        <f>sep!J92</f>
        <v>0</v>
      </c>
      <c r="J91" s="2">
        <f>okt!H92</f>
        <v>0</v>
      </c>
      <c r="K91" s="2"/>
      <c r="L91" s="2"/>
      <c r="M91" s="2"/>
      <c r="N91" s="2"/>
      <c r="O91" s="2"/>
      <c r="P91" s="38">
        <f t="shared" si="12"/>
        <v>0</v>
      </c>
      <c r="Q91" s="46"/>
      <c r="R91" s="49">
        <f t="shared" si="9"/>
        <v>0</v>
      </c>
      <c r="S91" s="49">
        <f t="shared" si="10"/>
        <v>0</v>
      </c>
      <c r="T91" s="44">
        <f t="shared" si="8"/>
        <v>0</v>
      </c>
      <c r="U91" s="36">
        <v>1.2</v>
      </c>
      <c r="V91" s="57"/>
      <c r="W91" s="57"/>
      <c r="X91" s="57">
        <f t="shared" si="11"/>
        <v>1.2</v>
      </c>
    </row>
    <row r="92" spans="1:24" ht="13.5" thickBot="1" x14ac:dyDescent="0.25">
      <c r="A92" s="13" t="s">
        <v>75</v>
      </c>
      <c r="B92" s="2">
        <f>feb!F93</f>
        <v>0</v>
      </c>
      <c r="C92" s="2">
        <f>mrt!L93</f>
        <v>0</v>
      </c>
      <c r="D92" s="2">
        <f>apr!K93</f>
        <v>0</v>
      </c>
      <c r="E92" s="2">
        <f>mei!M93</f>
        <v>1</v>
      </c>
      <c r="F92" s="2">
        <f>jun!L93</f>
        <v>0</v>
      </c>
      <c r="G92" s="2">
        <f>jul!K93</f>
        <v>0</v>
      </c>
      <c r="H92" s="2">
        <f>aug!M93</f>
        <v>0</v>
      </c>
      <c r="I92" s="2">
        <f>sep!J93</f>
        <v>0</v>
      </c>
      <c r="J92" s="2">
        <f>okt!H93</f>
        <v>0</v>
      </c>
      <c r="K92" s="2"/>
      <c r="L92" s="2"/>
      <c r="M92" s="2"/>
      <c r="N92" s="2"/>
      <c r="O92" s="2"/>
      <c r="P92" s="38">
        <f t="shared" si="12"/>
        <v>1</v>
      </c>
      <c r="Q92" s="46"/>
      <c r="R92" s="49">
        <f t="shared" si="9"/>
        <v>0.8</v>
      </c>
      <c r="S92" s="49">
        <f t="shared" si="10"/>
        <v>0</v>
      </c>
      <c r="T92" s="44">
        <f t="shared" si="8"/>
        <v>0.8</v>
      </c>
      <c r="U92" s="36">
        <v>0.6</v>
      </c>
      <c r="V92" s="57"/>
      <c r="W92" s="57">
        <v>1.4</v>
      </c>
      <c r="X92" s="57">
        <f t="shared" si="11"/>
        <v>0</v>
      </c>
    </row>
    <row r="93" spans="1:24" ht="13.5" thickBot="1" x14ac:dyDescent="0.25">
      <c r="A93" s="13" t="s">
        <v>26</v>
      </c>
      <c r="B93" s="2">
        <f>feb!F94</f>
        <v>2</v>
      </c>
      <c r="C93" s="2">
        <f>mrt!L94</f>
        <v>4</v>
      </c>
      <c r="D93" s="2">
        <f>apr!K94</f>
        <v>5</v>
      </c>
      <c r="E93" s="2">
        <f>mei!M94</f>
        <v>3</v>
      </c>
      <c r="F93" s="2">
        <f>jun!L94</f>
        <v>6</v>
      </c>
      <c r="G93" s="2">
        <f>jul!K94</f>
        <v>4</v>
      </c>
      <c r="H93" s="2">
        <f>aug!M94</f>
        <v>4</v>
      </c>
      <c r="I93" s="2">
        <f>sep!J94</f>
        <v>2</v>
      </c>
      <c r="J93" s="2">
        <f>okt!H94</f>
        <v>3</v>
      </c>
      <c r="K93" s="2"/>
      <c r="L93" s="2"/>
      <c r="M93" s="2">
        <v>10</v>
      </c>
      <c r="N93" s="2">
        <v>30</v>
      </c>
      <c r="O93" s="2"/>
      <c r="P93" s="38">
        <f t="shared" si="12"/>
        <v>73</v>
      </c>
      <c r="Q93" s="46"/>
      <c r="R93" s="49">
        <f t="shared" si="9"/>
        <v>26.4</v>
      </c>
      <c r="S93" s="49">
        <f t="shared" si="10"/>
        <v>32</v>
      </c>
      <c r="T93" s="44">
        <f t="shared" si="8"/>
        <v>58.4</v>
      </c>
      <c r="U93" s="36">
        <v>0.2</v>
      </c>
      <c r="V93" s="57"/>
      <c r="W93" s="57">
        <v>58.6</v>
      </c>
      <c r="X93" s="57">
        <f t="shared" si="11"/>
        <v>0</v>
      </c>
    </row>
    <row r="94" spans="1:24" ht="13.5" thickBot="1" x14ac:dyDescent="0.25">
      <c r="A94" s="13" t="s">
        <v>103</v>
      </c>
      <c r="B94" s="2">
        <f>feb!F95</f>
        <v>2</v>
      </c>
      <c r="C94" s="2">
        <f>mrt!L95</f>
        <v>5</v>
      </c>
      <c r="D94" s="2">
        <f>apr!K95</f>
        <v>5</v>
      </c>
      <c r="E94" s="2">
        <f>mei!M95</f>
        <v>6</v>
      </c>
      <c r="F94" s="2">
        <f>jun!L95</f>
        <v>6</v>
      </c>
      <c r="G94" s="2">
        <f>jul!K95</f>
        <v>3</v>
      </c>
      <c r="H94" s="2">
        <f>aug!M95</f>
        <v>0</v>
      </c>
      <c r="I94" s="2">
        <f>sep!J95</f>
        <v>1</v>
      </c>
      <c r="J94" s="2">
        <f>okt!H95</f>
        <v>3</v>
      </c>
      <c r="K94" s="2"/>
      <c r="L94" s="2"/>
      <c r="M94" s="2">
        <v>10</v>
      </c>
      <c r="N94" s="2">
        <v>30</v>
      </c>
      <c r="O94" s="2"/>
      <c r="P94" s="38">
        <f t="shared" si="12"/>
        <v>71</v>
      </c>
      <c r="Q94" s="46"/>
      <c r="R94" s="49">
        <f t="shared" si="9"/>
        <v>24.8</v>
      </c>
      <c r="S94" s="49">
        <f t="shared" si="10"/>
        <v>32</v>
      </c>
      <c r="T94" s="44">
        <f t="shared" si="8"/>
        <v>56.8</v>
      </c>
      <c r="U94" s="36">
        <v>0</v>
      </c>
      <c r="V94" s="57"/>
      <c r="W94" s="57">
        <v>56.8</v>
      </c>
      <c r="X94" s="57">
        <f t="shared" si="11"/>
        <v>0</v>
      </c>
    </row>
    <row r="95" spans="1:24" ht="13.5" thickBot="1" x14ac:dyDescent="0.25">
      <c r="A95" s="13" t="s">
        <v>27</v>
      </c>
      <c r="B95" s="2">
        <f>feb!F96</f>
        <v>1</v>
      </c>
      <c r="C95" s="2">
        <f>mrt!L96</f>
        <v>5</v>
      </c>
      <c r="D95" s="2">
        <f>apr!K96</f>
        <v>5</v>
      </c>
      <c r="E95" s="2">
        <f>mei!M96</f>
        <v>6</v>
      </c>
      <c r="F95" s="2">
        <f>jun!L96</f>
        <v>6</v>
      </c>
      <c r="G95" s="2">
        <f>jul!K96</f>
        <v>5</v>
      </c>
      <c r="H95" s="2">
        <f>aug!M96</f>
        <v>6</v>
      </c>
      <c r="I95" s="2">
        <f>sep!J96</f>
        <v>2</v>
      </c>
      <c r="J95" s="2">
        <f>okt!H96</f>
        <v>3</v>
      </c>
      <c r="K95" s="2"/>
      <c r="L95" s="2"/>
      <c r="M95" s="2">
        <v>10</v>
      </c>
      <c r="N95" s="2">
        <v>30</v>
      </c>
      <c r="O95" s="2">
        <v>10</v>
      </c>
      <c r="P95" s="38">
        <f t="shared" si="12"/>
        <v>89</v>
      </c>
      <c r="Q95" s="46">
        <v>125</v>
      </c>
      <c r="R95" s="49">
        <f t="shared" si="9"/>
        <v>56.2</v>
      </c>
      <c r="S95" s="49">
        <f t="shared" si="10"/>
        <v>40</v>
      </c>
      <c r="T95" s="44">
        <f t="shared" si="8"/>
        <v>96.2</v>
      </c>
      <c r="U95" s="36">
        <v>45.4</v>
      </c>
      <c r="V95" s="57">
        <v>46</v>
      </c>
      <c r="W95" s="57">
        <v>95.6</v>
      </c>
      <c r="X95" s="57">
        <f t="shared" si="11"/>
        <v>0</v>
      </c>
    </row>
    <row r="96" spans="1:24" ht="13.5" thickBot="1" x14ac:dyDescent="0.25">
      <c r="A96" s="13" t="s">
        <v>87</v>
      </c>
      <c r="B96" s="2">
        <f>feb!F97</f>
        <v>0</v>
      </c>
      <c r="C96" s="2">
        <f>mrt!L97</f>
        <v>0</v>
      </c>
      <c r="D96" s="2">
        <f>apr!K97</f>
        <v>0</v>
      </c>
      <c r="E96" s="2">
        <f>mei!M97</f>
        <v>0</v>
      </c>
      <c r="F96" s="2">
        <f>jun!L97</f>
        <v>0</v>
      </c>
      <c r="G96" s="2">
        <f>jul!K97</f>
        <v>0</v>
      </c>
      <c r="H96" s="2">
        <f>aug!M97</f>
        <v>0</v>
      </c>
      <c r="I96" s="2">
        <f>sep!J97</f>
        <v>0</v>
      </c>
      <c r="J96" s="2">
        <f>okt!H97</f>
        <v>0</v>
      </c>
      <c r="K96" s="2"/>
      <c r="L96" s="2"/>
      <c r="M96" s="2">
        <v>10</v>
      </c>
      <c r="N96" s="2">
        <v>20</v>
      </c>
      <c r="O96" s="2">
        <v>10</v>
      </c>
      <c r="P96" s="38">
        <f t="shared" si="12"/>
        <v>40</v>
      </c>
      <c r="Q96" s="46"/>
      <c r="R96" s="49">
        <f t="shared" si="9"/>
        <v>0</v>
      </c>
      <c r="S96" s="49">
        <f>SUM(K96:O96)*10/100</f>
        <v>4</v>
      </c>
      <c r="T96" s="44">
        <f t="shared" si="8"/>
        <v>4</v>
      </c>
      <c r="U96" s="36">
        <v>16</v>
      </c>
      <c r="V96" s="57"/>
      <c r="W96" s="57"/>
      <c r="X96" s="57">
        <f t="shared" si="11"/>
        <v>20</v>
      </c>
    </row>
    <row r="97" spans="1:24" ht="13.5" thickBot="1" x14ac:dyDescent="0.25">
      <c r="A97" s="13" t="s">
        <v>33</v>
      </c>
      <c r="B97" s="2">
        <f>feb!F98</f>
        <v>0</v>
      </c>
      <c r="C97" s="2">
        <f>mrt!L98</f>
        <v>0</v>
      </c>
      <c r="D97" s="2">
        <f>apr!K98</f>
        <v>5</v>
      </c>
      <c r="E97" s="2">
        <f>mei!M98</f>
        <v>5</v>
      </c>
      <c r="F97" s="2">
        <f>jun!L98</f>
        <v>5</v>
      </c>
      <c r="G97" s="2">
        <f>jul!K98</f>
        <v>2</v>
      </c>
      <c r="H97" s="2">
        <f>aug!M98</f>
        <v>5</v>
      </c>
      <c r="I97" s="2">
        <f>sep!J98</f>
        <v>2</v>
      </c>
      <c r="J97" s="2">
        <f>okt!H98</f>
        <v>2</v>
      </c>
      <c r="K97" s="2">
        <v>30</v>
      </c>
      <c r="L97" s="2">
        <v>80</v>
      </c>
      <c r="M97" s="2">
        <v>10</v>
      </c>
      <c r="N97" s="2">
        <v>30</v>
      </c>
      <c r="O97" s="2">
        <v>10</v>
      </c>
      <c r="P97" s="38">
        <f t="shared" si="12"/>
        <v>186</v>
      </c>
      <c r="Q97" s="46"/>
      <c r="R97" s="49">
        <f t="shared" si="9"/>
        <v>20.8</v>
      </c>
      <c r="S97" s="49">
        <f t="shared" si="10"/>
        <v>128</v>
      </c>
      <c r="T97" s="44">
        <f t="shared" si="8"/>
        <v>148.80000000000001</v>
      </c>
      <c r="U97" s="36">
        <v>87.8</v>
      </c>
      <c r="V97" s="57"/>
      <c r="W97" s="57">
        <v>236.6</v>
      </c>
      <c r="X97" s="57">
        <f t="shared" si="11"/>
        <v>0</v>
      </c>
    </row>
    <row r="98" spans="1:24" ht="13.5" thickBot="1" x14ac:dyDescent="0.25">
      <c r="A98" s="13" t="s">
        <v>53</v>
      </c>
      <c r="B98" s="2">
        <f>feb!F99</f>
        <v>2</v>
      </c>
      <c r="C98" s="2">
        <f>mrt!L99</f>
        <v>5</v>
      </c>
      <c r="D98" s="2">
        <f>apr!K99</f>
        <v>5</v>
      </c>
      <c r="E98" s="2">
        <f>mei!M99</f>
        <v>6</v>
      </c>
      <c r="F98" s="2">
        <f>jun!L99</f>
        <v>6</v>
      </c>
      <c r="G98" s="2">
        <f>jul!K99</f>
        <v>5</v>
      </c>
      <c r="H98" s="2">
        <f>aug!M99</f>
        <v>6</v>
      </c>
      <c r="I98" s="2">
        <f>sep!J99</f>
        <v>4</v>
      </c>
      <c r="J98" s="2">
        <f>okt!H99</f>
        <v>3</v>
      </c>
      <c r="K98" s="11">
        <v>30</v>
      </c>
      <c r="L98" s="11">
        <v>40</v>
      </c>
      <c r="M98" s="11">
        <v>10</v>
      </c>
      <c r="N98" s="11">
        <v>30</v>
      </c>
      <c r="O98" s="11">
        <v>10</v>
      </c>
      <c r="P98" s="38">
        <f t="shared" si="12"/>
        <v>162</v>
      </c>
      <c r="Q98" s="46">
        <v>125</v>
      </c>
      <c r="R98" s="49">
        <f t="shared" si="9"/>
        <v>58.6</v>
      </c>
      <c r="S98" s="49">
        <f t="shared" si="10"/>
        <v>96</v>
      </c>
      <c r="T98" s="44">
        <f t="shared" si="8"/>
        <v>154.6</v>
      </c>
      <c r="U98" s="43">
        <v>64.8</v>
      </c>
      <c r="V98" s="57"/>
      <c r="W98" s="57">
        <v>219.4</v>
      </c>
      <c r="X98" s="57">
        <f t="shared" si="11"/>
        <v>0</v>
      </c>
    </row>
    <row r="99" spans="1:24" ht="13.5" thickBot="1" x14ac:dyDescent="0.25">
      <c r="A99" s="13" t="s">
        <v>77</v>
      </c>
      <c r="B99" s="2">
        <f>feb!F100</f>
        <v>0</v>
      </c>
      <c r="C99" s="2">
        <f>mrt!L100</f>
        <v>0</v>
      </c>
      <c r="D99" s="2">
        <f>apr!K100</f>
        <v>0</v>
      </c>
      <c r="E99" s="2">
        <f>mei!M100</f>
        <v>0</v>
      </c>
      <c r="F99" s="2">
        <f>jun!L100</f>
        <v>0</v>
      </c>
      <c r="G99" s="2">
        <f>jul!K100</f>
        <v>1</v>
      </c>
      <c r="H99" s="2">
        <f>aug!M100</f>
        <v>0</v>
      </c>
      <c r="I99" s="2">
        <f>sep!J100</f>
        <v>0</v>
      </c>
      <c r="J99" s="2">
        <f>okt!H100</f>
        <v>0</v>
      </c>
      <c r="K99" s="11"/>
      <c r="L99" s="11"/>
      <c r="M99" s="11"/>
      <c r="N99" s="11"/>
      <c r="O99" s="11"/>
      <c r="P99" s="38">
        <f t="shared" si="12"/>
        <v>1</v>
      </c>
      <c r="Q99" s="46"/>
      <c r="R99" s="49">
        <f t="shared" si="9"/>
        <v>0.8</v>
      </c>
      <c r="S99" s="49">
        <f t="shared" si="10"/>
        <v>0</v>
      </c>
      <c r="T99" s="44">
        <f t="shared" si="8"/>
        <v>0.8</v>
      </c>
      <c r="U99" s="43">
        <v>0.6</v>
      </c>
      <c r="V99" s="57"/>
      <c r="W99" s="57">
        <v>1.4</v>
      </c>
      <c r="X99" s="57">
        <f t="shared" si="11"/>
        <v>0</v>
      </c>
    </row>
    <row r="100" spans="1:24" ht="13.5" thickBot="1" x14ac:dyDescent="0.25">
      <c r="A100" s="13" t="s">
        <v>84</v>
      </c>
      <c r="B100" s="2">
        <f>feb!F101</f>
        <v>1</v>
      </c>
      <c r="C100" s="2">
        <f>mrt!L101</f>
        <v>2</v>
      </c>
      <c r="D100" s="2">
        <f>apr!K101</f>
        <v>2</v>
      </c>
      <c r="E100" s="2">
        <f>mei!M101</f>
        <v>4</v>
      </c>
      <c r="F100" s="2">
        <f>jun!L101</f>
        <v>5</v>
      </c>
      <c r="G100" s="2">
        <f>jul!K101</f>
        <v>4</v>
      </c>
      <c r="H100" s="2">
        <f>aug!M101</f>
        <v>3</v>
      </c>
      <c r="I100" s="2">
        <f>sep!J101</f>
        <v>1</v>
      </c>
      <c r="J100" s="2">
        <f>okt!H101</f>
        <v>0</v>
      </c>
      <c r="K100" s="2"/>
      <c r="L100" s="2"/>
      <c r="M100" s="2">
        <v>10</v>
      </c>
      <c r="N100" s="2">
        <v>30</v>
      </c>
      <c r="O100" s="2"/>
      <c r="P100" s="38">
        <f t="shared" si="12"/>
        <v>62</v>
      </c>
      <c r="Q100" s="46"/>
      <c r="R100" s="49">
        <f t="shared" si="9"/>
        <v>17.600000000000001</v>
      </c>
      <c r="S100" s="49">
        <f t="shared" si="10"/>
        <v>32</v>
      </c>
      <c r="T100" s="44">
        <f t="shared" ref="T100:T112" si="13">R100+S100</f>
        <v>49.6</v>
      </c>
      <c r="U100" s="36">
        <v>0</v>
      </c>
      <c r="V100" s="57"/>
      <c r="W100" s="57">
        <v>49.6</v>
      </c>
      <c r="X100" s="57">
        <f t="shared" si="11"/>
        <v>0</v>
      </c>
    </row>
    <row r="101" spans="1:24" ht="13.5" thickBot="1" x14ac:dyDescent="0.25">
      <c r="A101" s="13" t="s">
        <v>58</v>
      </c>
      <c r="B101" s="2">
        <f>feb!F102</f>
        <v>0</v>
      </c>
      <c r="C101" s="2">
        <f>mrt!L102</f>
        <v>0</v>
      </c>
      <c r="D101" s="2">
        <f>apr!K102</f>
        <v>0</v>
      </c>
      <c r="E101" s="2">
        <f>mei!M102</f>
        <v>0</v>
      </c>
      <c r="F101" s="2">
        <f>jun!L102</f>
        <v>0</v>
      </c>
      <c r="G101" s="2">
        <f>jul!K102</f>
        <v>0</v>
      </c>
      <c r="H101" s="2">
        <f>aug!M102</f>
        <v>0</v>
      </c>
      <c r="I101" s="2">
        <f>sep!J102</f>
        <v>0</v>
      </c>
      <c r="J101" s="2">
        <f>okt!H102</f>
        <v>0</v>
      </c>
      <c r="K101" s="2"/>
      <c r="L101" s="2"/>
      <c r="M101" s="2"/>
      <c r="N101" s="2"/>
      <c r="O101" s="2"/>
      <c r="P101" s="38">
        <f t="shared" si="12"/>
        <v>0</v>
      </c>
      <c r="Q101" s="46"/>
      <c r="R101" s="49">
        <f t="shared" si="9"/>
        <v>0</v>
      </c>
      <c r="S101" s="49">
        <f t="shared" si="10"/>
        <v>0</v>
      </c>
      <c r="T101" s="44">
        <f t="shared" si="13"/>
        <v>0</v>
      </c>
      <c r="U101" s="36">
        <v>0.9</v>
      </c>
      <c r="V101" s="57"/>
      <c r="W101" s="57"/>
      <c r="X101" s="57">
        <f t="shared" si="11"/>
        <v>0.9</v>
      </c>
    </row>
    <row r="102" spans="1:24" ht="13.5" thickBot="1" x14ac:dyDescent="0.25">
      <c r="A102" s="13" t="s">
        <v>129</v>
      </c>
      <c r="B102" s="2">
        <f>feb!F103</f>
        <v>0</v>
      </c>
      <c r="C102" s="2">
        <f>mrt!L103</f>
        <v>0</v>
      </c>
      <c r="D102" s="2">
        <f>apr!K103</f>
        <v>0</v>
      </c>
      <c r="E102" s="2">
        <f>mei!M103</f>
        <v>0</v>
      </c>
      <c r="F102" s="2">
        <f>jun!L103</f>
        <v>0</v>
      </c>
      <c r="G102" s="2">
        <f>jul!K103</f>
        <v>0</v>
      </c>
      <c r="H102" s="2">
        <f>aug!M103</f>
        <v>0</v>
      </c>
      <c r="I102" s="2">
        <f>sep!J103</f>
        <v>0</v>
      </c>
      <c r="J102" s="2">
        <f>okt!H103</f>
        <v>0</v>
      </c>
      <c r="K102" s="2"/>
      <c r="L102" s="2"/>
      <c r="M102" s="2"/>
      <c r="N102" s="2"/>
      <c r="O102" s="2"/>
      <c r="P102" s="38">
        <f t="shared" si="12"/>
        <v>0</v>
      </c>
      <c r="Q102" s="46"/>
      <c r="R102" s="49">
        <f t="shared" si="9"/>
        <v>0</v>
      </c>
      <c r="S102" s="49">
        <f t="shared" si="10"/>
        <v>0</v>
      </c>
      <c r="T102" s="44">
        <f t="shared" si="13"/>
        <v>0</v>
      </c>
      <c r="U102" s="36">
        <v>7.4</v>
      </c>
      <c r="V102" s="57"/>
      <c r="W102" s="57"/>
      <c r="X102" s="57">
        <f t="shared" si="11"/>
        <v>7.4</v>
      </c>
    </row>
    <row r="103" spans="1:24" ht="13.5" thickBot="1" x14ac:dyDescent="0.25">
      <c r="A103" s="13" t="s">
        <v>130</v>
      </c>
      <c r="B103" s="2">
        <f>feb!F104</f>
        <v>0</v>
      </c>
      <c r="C103" s="2">
        <f>mrt!L104</f>
        <v>0</v>
      </c>
      <c r="D103" s="2">
        <f>apr!K104</f>
        <v>0</v>
      </c>
      <c r="E103" s="2">
        <f>mei!M104</f>
        <v>0</v>
      </c>
      <c r="F103" s="2">
        <f>jun!L104</f>
        <v>0</v>
      </c>
      <c r="G103" s="2">
        <f>jul!K104</f>
        <v>0</v>
      </c>
      <c r="H103" s="2">
        <f>aug!M104</f>
        <v>0</v>
      </c>
      <c r="I103" s="2">
        <f>sep!J104</f>
        <v>0</v>
      </c>
      <c r="J103" s="2">
        <f>okt!H104</f>
        <v>0</v>
      </c>
      <c r="K103" s="2"/>
      <c r="L103" s="2"/>
      <c r="M103" s="2"/>
      <c r="N103" s="2"/>
      <c r="O103" s="2"/>
      <c r="P103" s="38">
        <f t="shared" si="12"/>
        <v>0</v>
      </c>
      <c r="Q103" s="46"/>
      <c r="R103" s="49">
        <f t="shared" si="9"/>
        <v>0</v>
      </c>
      <c r="S103" s="49">
        <f t="shared" si="10"/>
        <v>0</v>
      </c>
      <c r="T103" s="44">
        <f t="shared" si="13"/>
        <v>0</v>
      </c>
      <c r="U103" s="36">
        <v>24.6</v>
      </c>
      <c r="V103" s="57"/>
      <c r="W103" s="57"/>
      <c r="X103" s="57">
        <f t="shared" si="11"/>
        <v>24.6</v>
      </c>
    </row>
    <row r="104" spans="1:24" ht="13.5" thickBot="1" x14ac:dyDescent="0.25">
      <c r="A104" s="13" t="s">
        <v>111</v>
      </c>
      <c r="B104" s="2">
        <f>feb!F105</f>
        <v>1</v>
      </c>
      <c r="C104" s="2">
        <f>mrt!L105</f>
        <v>5</v>
      </c>
      <c r="D104" s="2">
        <f>apr!K105</f>
        <v>1</v>
      </c>
      <c r="E104" s="2">
        <f>mei!M105</f>
        <v>3</v>
      </c>
      <c r="F104" s="2">
        <f>jun!L105</f>
        <v>3</v>
      </c>
      <c r="G104" s="2">
        <f>jul!K105</f>
        <v>0</v>
      </c>
      <c r="H104" s="2">
        <f>aug!M105</f>
        <v>0</v>
      </c>
      <c r="I104" s="2">
        <f>sep!J105</f>
        <v>0</v>
      </c>
      <c r="J104" s="2">
        <f>okt!H105</f>
        <v>0</v>
      </c>
      <c r="K104" s="2"/>
      <c r="L104" s="2"/>
      <c r="M104" s="2"/>
      <c r="N104" s="2"/>
      <c r="O104" s="2"/>
      <c r="P104" s="38">
        <f t="shared" si="12"/>
        <v>13</v>
      </c>
      <c r="Q104" s="46"/>
      <c r="R104" s="49">
        <f>(SUM(B104:J104))*10/100 + (Q104 * 20/100)</f>
        <v>1.3</v>
      </c>
      <c r="S104" s="49">
        <f t="shared" si="10"/>
        <v>0</v>
      </c>
      <c r="T104" s="44">
        <f t="shared" si="13"/>
        <v>1.3</v>
      </c>
      <c r="U104" s="36">
        <v>9.1999999999999993</v>
      </c>
      <c r="V104" s="57"/>
      <c r="W104" s="57"/>
      <c r="X104" s="57">
        <f t="shared" si="11"/>
        <v>10.5</v>
      </c>
    </row>
    <row r="105" spans="1:24" ht="13.5" thickBot="1" x14ac:dyDescent="0.25">
      <c r="A105" s="13" t="s">
        <v>98</v>
      </c>
      <c r="B105" s="2">
        <f>feb!F106</f>
        <v>0</v>
      </c>
      <c r="C105" s="2">
        <f>mrt!L106</f>
        <v>0</v>
      </c>
      <c r="D105" s="2">
        <f>apr!K106</f>
        <v>0</v>
      </c>
      <c r="E105" s="2">
        <f>mei!M106</f>
        <v>0</v>
      </c>
      <c r="F105" s="2">
        <f>jun!L106</f>
        <v>0</v>
      </c>
      <c r="G105" s="2">
        <f>jul!K106</f>
        <v>0</v>
      </c>
      <c r="H105" s="2">
        <f>aug!M106</f>
        <v>0</v>
      </c>
      <c r="I105" s="2">
        <f>sep!J106</f>
        <v>0</v>
      </c>
      <c r="J105" s="2">
        <f>okt!H106</f>
        <v>0</v>
      </c>
      <c r="K105" s="2"/>
      <c r="L105" s="2"/>
      <c r="M105" s="2"/>
      <c r="N105" s="2"/>
      <c r="O105" s="2"/>
      <c r="P105" s="38">
        <f t="shared" si="12"/>
        <v>0</v>
      </c>
      <c r="Q105" s="46"/>
      <c r="R105" s="49">
        <f t="shared" si="9"/>
        <v>0</v>
      </c>
      <c r="S105" s="49">
        <f t="shared" si="10"/>
        <v>0</v>
      </c>
      <c r="T105" s="44">
        <f t="shared" si="13"/>
        <v>0</v>
      </c>
      <c r="U105" s="36">
        <v>8</v>
      </c>
      <c r="V105" s="57"/>
      <c r="W105" s="57"/>
      <c r="X105" s="57">
        <f t="shared" si="11"/>
        <v>8</v>
      </c>
    </row>
    <row r="106" spans="1:24" ht="13.5" thickBot="1" x14ac:dyDescent="0.25">
      <c r="A106" s="13" t="s">
        <v>105</v>
      </c>
      <c r="B106" s="2">
        <f>feb!F107</f>
        <v>0</v>
      </c>
      <c r="C106" s="2">
        <f>mrt!L107</f>
        <v>0</v>
      </c>
      <c r="D106" s="2">
        <f>apr!K107</f>
        <v>2</v>
      </c>
      <c r="E106" s="2">
        <f>mei!M107</f>
        <v>1</v>
      </c>
      <c r="F106" s="2">
        <f>jun!L107</f>
        <v>2</v>
      </c>
      <c r="G106" s="2">
        <f>jul!K107</f>
        <v>0</v>
      </c>
      <c r="H106" s="2">
        <f>aug!M107</f>
        <v>0</v>
      </c>
      <c r="I106" s="2">
        <f>sep!J107</f>
        <v>0</v>
      </c>
      <c r="J106" s="2">
        <f>okt!H107</f>
        <v>0</v>
      </c>
      <c r="K106" s="2"/>
      <c r="L106" s="2"/>
      <c r="M106" s="2"/>
      <c r="N106" s="2"/>
      <c r="O106" s="2"/>
      <c r="P106" s="38">
        <f t="shared" si="12"/>
        <v>5</v>
      </c>
      <c r="Q106" s="46"/>
      <c r="R106" s="49">
        <f t="shared" si="9"/>
        <v>4</v>
      </c>
      <c r="S106" s="49">
        <f t="shared" si="10"/>
        <v>0</v>
      </c>
      <c r="T106" s="44">
        <f t="shared" si="13"/>
        <v>4</v>
      </c>
      <c r="U106" s="36">
        <v>2.8</v>
      </c>
      <c r="V106" s="57"/>
      <c r="W106" s="57">
        <v>6.8</v>
      </c>
      <c r="X106" s="57">
        <f t="shared" si="11"/>
        <v>0</v>
      </c>
    </row>
    <row r="107" spans="1:24" ht="13.5" thickBot="1" x14ac:dyDescent="0.25">
      <c r="A107" s="24" t="s">
        <v>131</v>
      </c>
      <c r="B107" s="2">
        <f>feb!F108</f>
        <v>1</v>
      </c>
      <c r="C107" s="2">
        <f>mrt!L108</f>
        <v>1</v>
      </c>
      <c r="D107" s="2">
        <f>apr!K108</f>
        <v>0</v>
      </c>
      <c r="E107" s="2">
        <f>mei!M108</f>
        <v>2</v>
      </c>
      <c r="F107" s="2">
        <f>jun!L108</f>
        <v>5</v>
      </c>
      <c r="G107" s="2">
        <f>jul!K108</f>
        <v>4</v>
      </c>
      <c r="H107" s="2">
        <f>aug!M108</f>
        <v>5</v>
      </c>
      <c r="I107" s="2">
        <f>sep!J108</f>
        <v>1</v>
      </c>
      <c r="J107" s="2">
        <f>okt!H108</f>
        <v>0</v>
      </c>
      <c r="K107" s="2"/>
      <c r="L107" s="2"/>
      <c r="M107" s="2"/>
      <c r="N107" s="2"/>
      <c r="O107" s="2"/>
      <c r="P107" s="38">
        <f t="shared" si="12"/>
        <v>19</v>
      </c>
      <c r="Q107" s="46"/>
      <c r="R107" s="49">
        <f t="shared" si="9"/>
        <v>15.2</v>
      </c>
      <c r="S107" s="49">
        <f t="shared" si="10"/>
        <v>0</v>
      </c>
      <c r="T107" s="44">
        <f t="shared" si="13"/>
        <v>15.2</v>
      </c>
      <c r="U107" s="36">
        <v>3.2</v>
      </c>
      <c r="V107" s="57"/>
      <c r="W107" s="57">
        <v>18.399999999999999</v>
      </c>
      <c r="X107" s="57">
        <f t="shared" si="11"/>
        <v>0</v>
      </c>
    </row>
    <row r="108" spans="1:24" ht="13.5" thickBot="1" x14ac:dyDescent="0.25">
      <c r="A108" s="24" t="s">
        <v>148</v>
      </c>
      <c r="B108" s="2">
        <f>feb!F109</f>
        <v>2</v>
      </c>
      <c r="C108" s="2">
        <f>mrt!L109</f>
        <v>4</v>
      </c>
      <c r="D108" s="2">
        <f>apr!K109</f>
        <v>4</v>
      </c>
      <c r="E108" s="2">
        <f>mei!M109</f>
        <v>4</v>
      </c>
      <c r="F108" s="2">
        <f>jun!L109</f>
        <v>5</v>
      </c>
      <c r="G108" s="2">
        <f>jul!K109</f>
        <v>1</v>
      </c>
      <c r="H108" s="2">
        <f>aug!M109</f>
        <v>4</v>
      </c>
      <c r="I108" s="2">
        <f>sep!J109</f>
        <v>3</v>
      </c>
      <c r="J108" s="2">
        <f>okt!H109</f>
        <v>3</v>
      </c>
      <c r="K108" s="2"/>
      <c r="L108" s="2"/>
      <c r="M108" s="2">
        <v>10</v>
      </c>
      <c r="N108" s="2">
        <v>20</v>
      </c>
      <c r="O108" s="2"/>
      <c r="P108" s="38">
        <f t="shared" si="12"/>
        <v>60</v>
      </c>
      <c r="Q108" s="46"/>
      <c r="R108" s="49">
        <f t="shared" si="9"/>
        <v>24</v>
      </c>
      <c r="S108" s="49">
        <f t="shared" si="10"/>
        <v>24</v>
      </c>
      <c r="T108" s="44">
        <f t="shared" si="13"/>
        <v>48</v>
      </c>
      <c r="U108" s="36">
        <v>8.1999999999999993</v>
      </c>
      <c r="V108" s="57"/>
      <c r="W108" s="57"/>
      <c r="X108" s="57">
        <f t="shared" si="11"/>
        <v>56.2</v>
      </c>
    </row>
    <row r="109" spans="1:24" ht="13.5" thickBot="1" x14ac:dyDescent="0.25">
      <c r="A109" s="24" t="s">
        <v>133</v>
      </c>
      <c r="B109" s="2">
        <f>feb!F110</f>
        <v>2</v>
      </c>
      <c r="C109" s="2">
        <f>mrt!L110</f>
        <v>2</v>
      </c>
      <c r="D109" s="2">
        <f>apr!K110</f>
        <v>4</v>
      </c>
      <c r="E109" s="2">
        <f>mei!M110</f>
        <v>6</v>
      </c>
      <c r="F109" s="2">
        <f>jun!L110</f>
        <v>5</v>
      </c>
      <c r="G109" s="2">
        <f>jul!K110</f>
        <v>1</v>
      </c>
      <c r="H109" s="2">
        <f>aug!M110</f>
        <v>1</v>
      </c>
      <c r="I109" s="2">
        <f>sep!J110</f>
        <v>4</v>
      </c>
      <c r="J109" s="2">
        <f>okt!H110</f>
        <v>2</v>
      </c>
      <c r="K109" s="2"/>
      <c r="L109" s="2"/>
      <c r="M109" s="2"/>
      <c r="N109" s="2"/>
      <c r="O109" s="2"/>
      <c r="P109" s="38">
        <f t="shared" si="12"/>
        <v>27</v>
      </c>
      <c r="Q109" s="46"/>
      <c r="R109" s="49">
        <f>(SUM(B109:J109))*10/100 + (Q109 * 20/100)</f>
        <v>2.7</v>
      </c>
      <c r="S109" s="49">
        <f t="shared" si="10"/>
        <v>0</v>
      </c>
      <c r="T109" s="44">
        <f t="shared" si="13"/>
        <v>2.7</v>
      </c>
      <c r="U109" s="36">
        <v>0</v>
      </c>
      <c r="V109" s="57"/>
      <c r="W109" s="57"/>
      <c r="X109" s="57">
        <f t="shared" si="11"/>
        <v>2.7</v>
      </c>
    </row>
    <row r="110" spans="1:24" ht="13.5" thickBot="1" x14ac:dyDescent="0.25">
      <c r="A110" s="24" t="s">
        <v>101</v>
      </c>
      <c r="B110" s="2">
        <f>feb!F111</f>
        <v>0</v>
      </c>
      <c r="C110" s="2">
        <f>mrt!L111</f>
        <v>1</v>
      </c>
      <c r="D110" s="2">
        <f>apr!K111</f>
        <v>1</v>
      </c>
      <c r="E110" s="2">
        <f>mei!M111</f>
        <v>0</v>
      </c>
      <c r="F110" s="2">
        <f>jun!L111</f>
        <v>0</v>
      </c>
      <c r="G110" s="2">
        <f>jul!K111</f>
        <v>0</v>
      </c>
      <c r="H110" s="2">
        <f>aug!M111</f>
        <v>0</v>
      </c>
      <c r="I110" s="2">
        <f>sep!J111</f>
        <v>0</v>
      </c>
      <c r="J110" s="2">
        <f>okt!H111</f>
        <v>0</v>
      </c>
      <c r="K110" s="2"/>
      <c r="L110" s="2"/>
      <c r="M110" s="2"/>
      <c r="N110" s="2"/>
      <c r="O110" s="2"/>
      <c r="P110" s="38">
        <f t="shared" si="12"/>
        <v>2</v>
      </c>
      <c r="Q110" s="46"/>
      <c r="R110" s="49">
        <f>(SUM(B110:J110))*10/100 + (Q110 * 20/100)</f>
        <v>0.2</v>
      </c>
      <c r="S110" s="49">
        <f t="shared" si="10"/>
        <v>0</v>
      </c>
      <c r="T110" s="44">
        <f t="shared" si="13"/>
        <v>0.2</v>
      </c>
      <c r="U110" s="36">
        <v>12.6</v>
      </c>
      <c r="V110" s="57"/>
      <c r="W110" s="57"/>
      <c r="X110" s="57">
        <f t="shared" si="11"/>
        <v>12.799999999999999</v>
      </c>
    </row>
    <row r="111" spans="1:24" ht="13.5" thickBot="1" x14ac:dyDescent="0.25">
      <c r="A111" s="24" t="s">
        <v>99</v>
      </c>
      <c r="B111" s="2">
        <f>feb!F112</f>
        <v>2</v>
      </c>
      <c r="C111" s="2">
        <f>mrt!L112</f>
        <v>5</v>
      </c>
      <c r="D111" s="2">
        <f>apr!K112</f>
        <v>4</v>
      </c>
      <c r="E111" s="2">
        <f>mei!M112</f>
        <v>6</v>
      </c>
      <c r="F111" s="2">
        <f>jun!L112</f>
        <v>5</v>
      </c>
      <c r="G111" s="2">
        <f>jul!K112</f>
        <v>4</v>
      </c>
      <c r="H111" s="2">
        <f>aug!M112</f>
        <v>4</v>
      </c>
      <c r="I111" s="2">
        <f>sep!J112</f>
        <v>4</v>
      </c>
      <c r="J111" s="2">
        <f>okt!H112</f>
        <v>3</v>
      </c>
      <c r="K111" s="2"/>
      <c r="L111" s="2">
        <v>40</v>
      </c>
      <c r="M111" s="2"/>
      <c r="N111" s="2">
        <v>50</v>
      </c>
      <c r="O111" s="2">
        <v>10</v>
      </c>
      <c r="P111" s="38">
        <f>SUM(B111:O111)</f>
        <v>137</v>
      </c>
      <c r="Q111" s="46">
        <v>75</v>
      </c>
      <c r="R111" s="49">
        <f t="shared" si="9"/>
        <v>44.6</v>
      </c>
      <c r="S111" s="49">
        <f t="shared" si="10"/>
        <v>80</v>
      </c>
      <c r="T111" s="44">
        <f t="shared" si="13"/>
        <v>124.6</v>
      </c>
      <c r="U111" s="36">
        <v>59.4</v>
      </c>
      <c r="V111" s="57"/>
      <c r="W111" s="57">
        <v>168</v>
      </c>
      <c r="X111" s="57">
        <f t="shared" si="11"/>
        <v>16</v>
      </c>
    </row>
    <row r="112" spans="1:24" ht="13.5" thickBot="1" x14ac:dyDescent="0.25">
      <c r="A112" s="14" t="s">
        <v>28</v>
      </c>
      <c r="B112" s="50">
        <f>feb!F113</f>
        <v>2</v>
      </c>
      <c r="C112" s="50">
        <f>mrt!L113</f>
        <v>5</v>
      </c>
      <c r="D112" s="50">
        <f>apr!K113</f>
        <v>5</v>
      </c>
      <c r="E112" s="50">
        <f>mei!M113</f>
        <v>6</v>
      </c>
      <c r="F112" s="50">
        <f>jun!L113</f>
        <v>5</v>
      </c>
      <c r="G112" s="50">
        <f>jul!K113</f>
        <v>5</v>
      </c>
      <c r="H112" s="50">
        <f>aug!M113</f>
        <v>4</v>
      </c>
      <c r="I112" s="50">
        <f>sep!J113</f>
        <v>1</v>
      </c>
      <c r="J112" s="50">
        <f>okt!H113</f>
        <v>3</v>
      </c>
      <c r="K112" s="50">
        <v>30</v>
      </c>
      <c r="L112" s="50"/>
      <c r="M112" s="50">
        <v>10</v>
      </c>
      <c r="N112" s="50">
        <v>30</v>
      </c>
      <c r="O112" s="50">
        <v>10</v>
      </c>
      <c r="P112" s="51">
        <f>SUM(B112:O112)</f>
        <v>116</v>
      </c>
      <c r="Q112" s="46">
        <v>75</v>
      </c>
      <c r="R112" s="49">
        <f t="shared" si="9"/>
        <v>43.8</v>
      </c>
      <c r="S112" s="49">
        <f t="shared" si="10"/>
        <v>64</v>
      </c>
      <c r="T112" s="44">
        <f t="shared" si="13"/>
        <v>107.8</v>
      </c>
      <c r="U112" s="36">
        <v>0</v>
      </c>
      <c r="V112" s="57"/>
      <c r="W112" s="57">
        <v>107.8</v>
      </c>
      <c r="X112" s="57">
        <f t="shared" si="11"/>
        <v>0</v>
      </c>
    </row>
    <row r="114" spans="1:24" x14ac:dyDescent="0.2">
      <c r="A114" s="30"/>
      <c r="P114" s="7"/>
      <c r="Q114" s="7"/>
      <c r="R114" s="7"/>
      <c r="S114" s="7"/>
      <c r="T114" s="48"/>
      <c r="X114" s="48">
        <f>SUM(X3:X112)</f>
        <v>643.10000000000014</v>
      </c>
    </row>
    <row r="115" spans="1:24" x14ac:dyDescent="0.2">
      <c r="A115" s="30"/>
    </row>
    <row r="116" spans="1:24" x14ac:dyDescent="0.2">
      <c r="A116" s="30"/>
      <c r="U116" s="52"/>
    </row>
  </sheetData>
  <phoneticPr fontId="7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zoomScale="130" zoomScaleNormal="130" workbookViewId="0">
      <pane ySplit="3" topLeftCell="A82" activePane="bottomLeft" state="frozen"/>
      <selection pane="bottomLeft" activeCell="A4" sqref="A4:A113"/>
    </sheetView>
  </sheetViews>
  <sheetFormatPr defaultColWidth="9.140625" defaultRowHeight="12.75" x14ac:dyDescent="0.2"/>
  <cols>
    <col min="1" max="1" width="17.28515625" style="6" customWidth="1"/>
    <col min="2" max="2" width="3.7109375" style="6" customWidth="1"/>
    <col min="3" max="4" width="3.85546875" style="6" customWidth="1"/>
    <col min="5" max="5" width="3.7109375" style="6" customWidth="1"/>
    <col min="6" max="6" width="3.85546875" style="6" customWidth="1"/>
    <col min="7" max="7" width="4.140625" style="6" customWidth="1"/>
    <col min="8" max="11" width="5.7109375" style="6" customWidth="1"/>
    <col min="12" max="16384" width="9.140625" style="6"/>
  </cols>
  <sheetData>
    <row r="1" spans="1:11" ht="27.75" customHeight="1" thickBot="1" x14ac:dyDescent="0.3">
      <c r="A1" s="41" t="s">
        <v>144</v>
      </c>
      <c r="K1" s="42" t="s">
        <v>34</v>
      </c>
    </row>
    <row r="2" spans="1:11" s="8" customFormat="1" ht="54.75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96" t="s">
        <v>37</v>
      </c>
      <c r="I2" s="94" t="s">
        <v>38</v>
      </c>
      <c r="J2" s="88" t="s">
        <v>35</v>
      </c>
      <c r="K2" s="90" t="s">
        <v>36</v>
      </c>
    </row>
    <row r="3" spans="1:11" ht="18" customHeight="1" thickBot="1" x14ac:dyDescent="0.25">
      <c r="A3" s="20"/>
      <c r="B3" s="5">
        <v>4</v>
      </c>
      <c r="C3" s="5">
        <v>5</v>
      </c>
      <c r="D3" s="5">
        <v>11</v>
      </c>
      <c r="E3" s="5">
        <v>12</v>
      </c>
      <c r="F3" s="5">
        <v>18</v>
      </c>
      <c r="G3" s="5">
        <v>19</v>
      </c>
      <c r="H3" s="97"/>
      <c r="I3" s="95"/>
      <c r="J3" s="89"/>
      <c r="K3" s="91"/>
    </row>
    <row r="4" spans="1:11" x14ac:dyDescent="0.2">
      <c r="A4" s="13" t="s">
        <v>112</v>
      </c>
      <c r="B4" s="11"/>
      <c r="C4" s="11">
        <v>68</v>
      </c>
      <c r="D4" s="11">
        <v>98</v>
      </c>
      <c r="E4" s="11">
        <v>72</v>
      </c>
      <c r="F4" s="11">
        <v>90</v>
      </c>
      <c r="G4" s="11">
        <v>55</v>
      </c>
      <c r="H4" s="9">
        <f>COUNT(C4,E4,G4)</f>
        <v>3</v>
      </c>
      <c r="I4" s="10">
        <f>SUM(feb!F4 + mrt!L4 + apr!K4+ mei!M4+ jun!L4+ jul!K4+ aug!M4 +  sep!J4 + H4)</f>
        <v>20</v>
      </c>
      <c r="J4" s="17">
        <f>SUM(B4:G4)</f>
        <v>383</v>
      </c>
      <c r="K4" s="21">
        <f>SUM(feb!H4 + mrt!N4 + apr!M4+ mei!O4+ jun!N4+ jul!M4+ aug!O4 +  sep!L4 + J4)</f>
        <v>2551</v>
      </c>
    </row>
    <row r="5" spans="1:11" x14ac:dyDescent="0.2">
      <c r="A5" s="13" t="s">
        <v>4</v>
      </c>
      <c r="B5" s="11"/>
      <c r="C5" s="11"/>
      <c r="D5" s="11"/>
      <c r="E5" s="11"/>
      <c r="F5" s="11"/>
      <c r="G5" s="11"/>
      <c r="H5" s="9">
        <f t="shared" ref="H5:H63" si="0">COUNT(C5,E5,G5)</f>
        <v>0</v>
      </c>
      <c r="I5" s="10">
        <f>SUM(feb!F5 + mrt!L5 + apr!K5+ mei!M5+ jun!L5+ jul!K5+ aug!M5 +  sep!J5 + H5)</f>
        <v>2</v>
      </c>
      <c r="J5" s="17">
        <f>SUM(B5:G5)</f>
        <v>0</v>
      </c>
      <c r="K5" s="21">
        <f>SUM(feb!H5 + mrt!N5 + apr!M5+ mei!O5+ jun!N5+ jul!M5+ aug!O5 +  sep!L5 + J5)</f>
        <v>297</v>
      </c>
    </row>
    <row r="6" spans="1:11" x14ac:dyDescent="0.2">
      <c r="A6" s="13" t="s">
        <v>29</v>
      </c>
      <c r="B6" s="11"/>
      <c r="C6" s="11"/>
      <c r="D6" s="11"/>
      <c r="E6" s="11"/>
      <c r="F6" s="11"/>
      <c r="G6" s="11"/>
      <c r="H6" s="9">
        <f t="shared" si="0"/>
        <v>0</v>
      </c>
      <c r="I6" s="10">
        <f>SUM(feb!F6 + mrt!L6 + apr!K6+ mei!M6+ jun!L6+ jul!K6+ aug!M6 +  sep!J6 + H6)</f>
        <v>4</v>
      </c>
      <c r="J6" s="17">
        <f t="shared" ref="J6:J64" si="1">SUM(B6:G6)</f>
        <v>0</v>
      </c>
      <c r="K6" s="21">
        <f>SUM(feb!H6 + mrt!N6 + apr!M6+ mei!O6+ jun!N6+ jul!M6+ aug!O6 +  sep!L6 + J6)</f>
        <v>456</v>
      </c>
    </row>
    <row r="7" spans="1:11" x14ac:dyDescent="0.2">
      <c r="A7" s="13" t="s">
        <v>85</v>
      </c>
      <c r="B7" s="11"/>
      <c r="C7" s="11"/>
      <c r="D7" s="11"/>
      <c r="E7" s="11"/>
      <c r="F7" s="11"/>
      <c r="G7" s="11"/>
      <c r="H7" s="9">
        <f t="shared" si="0"/>
        <v>0</v>
      </c>
      <c r="I7" s="10">
        <f>SUM(feb!F7 + mrt!L7 + apr!K7+ mei!M7+ jun!L7+ jul!K7+ aug!M7 +  sep!J7 + H7)</f>
        <v>10</v>
      </c>
      <c r="J7" s="17">
        <f t="shared" si="1"/>
        <v>0</v>
      </c>
      <c r="K7" s="21">
        <f>SUM(feb!H7 + mrt!N7 + apr!M7+ mei!O7+ jun!N7+ jul!M7+ aug!O7 +  sep!L7 + J7)</f>
        <v>864</v>
      </c>
    </row>
    <row r="8" spans="1:11" x14ac:dyDescent="0.2">
      <c r="A8" s="13" t="s">
        <v>72</v>
      </c>
      <c r="B8" s="11">
        <v>78</v>
      </c>
      <c r="C8" s="11"/>
      <c r="D8" s="11"/>
      <c r="E8" s="11">
        <v>58</v>
      </c>
      <c r="F8" s="11"/>
      <c r="G8" s="11">
        <v>47</v>
      </c>
      <c r="H8" s="9">
        <v>3</v>
      </c>
      <c r="I8" s="10">
        <f>SUM(feb!F8 + mrt!L8 + apr!K8+ mei!M8+ jun!L8+ jul!K8+ aug!M8 +  sep!J8 + H8)</f>
        <v>16</v>
      </c>
      <c r="J8" s="17">
        <f t="shared" si="1"/>
        <v>183</v>
      </c>
      <c r="K8" s="21">
        <f>SUM(feb!H8 + mrt!N8 + apr!M8+ mei!O8+ jun!N8+ jul!M8+ aug!O8 +  sep!L8 + J8)</f>
        <v>1569</v>
      </c>
    </row>
    <row r="9" spans="1:11" x14ac:dyDescent="0.2">
      <c r="A9" s="13" t="s">
        <v>81</v>
      </c>
      <c r="B9" s="11"/>
      <c r="C9" s="11"/>
      <c r="D9" s="11"/>
      <c r="E9" s="11"/>
      <c r="F9" s="11"/>
      <c r="G9" s="11"/>
      <c r="H9" s="9">
        <f t="shared" si="0"/>
        <v>0</v>
      </c>
      <c r="I9" s="10">
        <f>SUM(feb!F9 + mrt!L9 + apr!K9+ mei!M9+ jun!L9+ jul!K9+ aug!M9 +  sep!J9 + H9)</f>
        <v>0</v>
      </c>
      <c r="J9" s="17">
        <f t="shared" si="1"/>
        <v>0</v>
      </c>
      <c r="K9" s="21">
        <f>SUM(feb!H9 + mrt!N9 + apr!M9+ mei!O9+ jun!N9+ jul!M9+ aug!O9 +  sep!L9 + J9)</f>
        <v>0</v>
      </c>
    </row>
    <row r="10" spans="1:11" x14ac:dyDescent="0.2">
      <c r="A10" s="13" t="s">
        <v>5</v>
      </c>
      <c r="B10" s="11"/>
      <c r="C10" s="11"/>
      <c r="D10" s="11"/>
      <c r="E10" s="11"/>
      <c r="F10" s="11"/>
      <c r="G10" s="11"/>
      <c r="H10" s="9">
        <f t="shared" si="0"/>
        <v>0</v>
      </c>
      <c r="I10" s="10">
        <f>SUM(feb!F10 + mrt!L10 + apr!K10+ mei!M10+ jun!L10+ jul!K10+ aug!M10 +  sep!J10 + H10)</f>
        <v>23</v>
      </c>
      <c r="J10" s="17">
        <f t="shared" si="1"/>
        <v>0</v>
      </c>
      <c r="K10" s="21">
        <f>SUM(feb!H10 + mrt!N10 + apr!M10+ mei!O10+ jun!N10+ jul!M10+ aug!O10 +  sep!L10 + J10)</f>
        <v>2541</v>
      </c>
    </row>
    <row r="11" spans="1:11" x14ac:dyDescent="0.2">
      <c r="A11" s="13" t="s">
        <v>76</v>
      </c>
      <c r="B11" s="11"/>
      <c r="C11" s="11"/>
      <c r="D11" s="11">
        <v>98</v>
      </c>
      <c r="E11" s="11">
        <v>72</v>
      </c>
      <c r="F11" s="11">
        <v>90</v>
      </c>
      <c r="G11" s="11">
        <v>55</v>
      </c>
      <c r="H11" s="9">
        <v>3</v>
      </c>
      <c r="I11" s="10">
        <f>SUM(feb!F11 + mrt!L11 + apr!K11+ mei!M11+ jun!L11+ jul!K11+ aug!M11 +  sep!J11 + H11)</f>
        <v>29</v>
      </c>
      <c r="J11" s="17">
        <f t="shared" si="1"/>
        <v>315</v>
      </c>
      <c r="K11" s="21">
        <f>SUM(feb!H11 + mrt!N11 + apr!M11+ mei!O11+ jun!N11+ jul!M11+ aug!O11 +  sep!L11 + J11)</f>
        <v>2936</v>
      </c>
    </row>
    <row r="12" spans="1:11" x14ac:dyDescent="0.2">
      <c r="A12" s="13" t="s">
        <v>56</v>
      </c>
      <c r="B12" s="11">
        <v>100</v>
      </c>
      <c r="C12" s="11"/>
      <c r="D12" s="11"/>
      <c r="E12" s="11">
        <v>72</v>
      </c>
      <c r="F12" s="11">
        <v>85</v>
      </c>
      <c r="G12" s="11">
        <v>55</v>
      </c>
      <c r="H12" s="9">
        <v>3</v>
      </c>
      <c r="I12" s="10">
        <f>SUM(feb!F12 + mrt!L12 + apr!K12+ mei!M12+ jun!L12+ jul!K12+ aug!M12 +  sep!J12 + H12)</f>
        <v>42</v>
      </c>
      <c r="J12" s="17">
        <f t="shared" si="1"/>
        <v>312</v>
      </c>
      <c r="K12" s="21">
        <f>SUM(feb!H12 + mrt!N12 + apr!M12+ mei!O12+ jun!N12+ jul!M12+ aug!O12 +  sep!L12 + J12)</f>
        <v>4522</v>
      </c>
    </row>
    <row r="13" spans="1:11" x14ac:dyDescent="0.2">
      <c r="A13" s="13" t="s">
        <v>6</v>
      </c>
      <c r="B13" s="11"/>
      <c r="C13" s="11"/>
      <c r="D13" s="11"/>
      <c r="E13" s="11"/>
      <c r="F13" s="11"/>
      <c r="G13" s="11">
        <v>47</v>
      </c>
      <c r="H13" s="9">
        <f t="shared" si="0"/>
        <v>1</v>
      </c>
      <c r="I13" s="10">
        <f>SUM(feb!F13 + mrt!L13 + apr!K13+ mei!M13+ jun!L13+ jul!K13+ aug!M13 +  sep!J13 + H13)</f>
        <v>24</v>
      </c>
      <c r="J13" s="17">
        <f t="shared" si="1"/>
        <v>47</v>
      </c>
      <c r="K13" s="21">
        <f>SUM(feb!H13 + mrt!N13 + apr!M13+ mei!O13+ jun!N13+ jul!M13+ aug!O13 +  sep!L13 + J13)</f>
        <v>1584</v>
      </c>
    </row>
    <row r="14" spans="1:11" x14ac:dyDescent="0.2">
      <c r="A14" s="13" t="s">
        <v>61</v>
      </c>
      <c r="B14" s="11">
        <v>100</v>
      </c>
      <c r="C14" s="11">
        <v>68</v>
      </c>
      <c r="D14" s="11"/>
      <c r="E14" s="11">
        <v>72</v>
      </c>
      <c r="F14" s="11">
        <v>90</v>
      </c>
      <c r="G14" s="11">
        <v>55</v>
      </c>
      <c r="H14" s="9">
        <f t="shared" si="0"/>
        <v>3</v>
      </c>
      <c r="I14" s="10">
        <f>SUM(feb!F14 + mrt!L14 + apr!K14+ mei!M14+ jun!L14+ jul!K14+ aug!M14 +  sep!J14 + H14)</f>
        <v>37</v>
      </c>
      <c r="J14" s="17">
        <f t="shared" si="1"/>
        <v>385</v>
      </c>
      <c r="K14" s="21">
        <f>SUM(feb!H14 + mrt!N14 + apr!M14+ mei!O14+ jun!N14+ jul!M14+ aug!O14 +  sep!L14 + J14)</f>
        <v>5570</v>
      </c>
    </row>
    <row r="15" spans="1:11" x14ac:dyDescent="0.2">
      <c r="A15" s="13" t="s">
        <v>57</v>
      </c>
      <c r="B15" s="11"/>
      <c r="C15" s="11"/>
      <c r="D15" s="11"/>
      <c r="E15" s="11">
        <v>72</v>
      </c>
      <c r="F15" s="11"/>
      <c r="G15" s="11">
        <v>55</v>
      </c>
      <c r="H15" s="9">
        <f t="shared" si="0"/>
        <v>2</v>
      </c>
      <c r="I15" s="10">
        <f>SUM(feb!F15 + mrt!L15 + apr!K15+ mei!M15+ jun!L15+ jul!K15+ aug!M15 +  sep!J15 + H15)</f>
        <v>16</v>
      </c>
      <c r="J15" s="17">
        <f t="shared" si="1"/>
        <v>127</v>
      </c>
      <c r="K15" s="21">
        <f>SUM(feb!H15 + mrt!N15 + apr!M15+ mei!O15+ jun!N15+ jul!M15+ aug!O15 +  sep!L15 + J15)</f>
        <v>1201</v>
      </c>
    </row>
    <row r="16" spans="1:11" x14ac:dyDescent="0.2">
      <c r="A16" s="13" t="s">
        <v>67</v>
      </c>
      <c r="B16" s="11">
        <v>100</v>
      </c>
      <c r="C16" s="11">
        <v>68</v>
      </c>
      <c r="D16" s="11"/>
      <c r="E16" s="11">
        <v>72</v>
      </c>
      <c r="F16" s="11"/>
      <c r="G16" s="11">
        <v>55</v>
      </c>
      <c r="H16" s="9">
        <f t="shared" ref="H16:H17" si="2">COUNT(C16,E16,G16)</f>
        <v>3</v>
      </c>
      <c r="I16" s="10">
        <f>SUM(feb!F16 + mrt!L16 + apr!K16+ mei!M16+ jun!L16+ jul!K16+ aug!M16 +  sep!J16 + H16)</f>
        <v>24</v>
      </c>
      <c r="J16" s="17">
        <f t="shared" ref="J16:J17" si="3">SUM(B16:G16)</f>
        <v>295</v>
      </c>
      <c r="K16" s="21">
        <f>SUM(feb!H16 + mrt!N16 + apr!M16+ mei!O16+ jun!N16+ jul!M16+ aug!O16 +  sep!L16 + J16)</f>
        <v>2539</v>
      </c>
    </row>
    <row r="17" spans="1:11" x14ac:dyDescent="0.2">
      <c r="A17" s="13" t="s">
        <v>154</v>
      </c>
      <c r="B17" s="11">
        <v>78</v>
      </c>
      <c r="C17" s="11">
        <v>58</v>
      </c>
      <c r="D17" s="11">
        <v>77</v>
      </c>
      <c r="E17" s="11">
        <v>58</v>
      </c>
      <c r="F17" s="11"/>
      <c r="G17" s="11">
        <v>47</v>
      </c>
      <c r="H17" s="9">
        <f t="shared" si="2"/>
        <v>3</v>
      </c>
      <c r="I17" s="10">
        <f>SUM(feb!F17 + mrt!L17 + apr!K17+ mei!M17+ jun!L17+ jul!K17+ aug!M17 +  sep!J17 + H17)</f>
        <v>22</v>
      </c>
      <c r="J17" s="17">
        <f t="shared" si="3"/>
        <v>318</v>
      </c>
      <c r="K17" s="21">
        <f>SUM(feb!H17 + mrt!N17 + apr!M17+ mei!O17+ jun!N17+ jul!M17+ aug!O17 +  sep!L17 + J17)</f>
        <v>1943</v>
      </c>
    </row>
    <row r="18" spans="1:11" x14ac:dyDescent="0.2">
      <c r="A18" s="13" t="s">
        <v>78</v>
      </c>
      <c r="B18" s="11"/>
      <c r="C18" s="11"/>
      <c r="D18" s="11"/>
      <c r="E18" s="11"/>
      <c r="F18" s="11"/>
      <c r="G18" s="11"/>
      <c r="H18" s="9">
        <f t="shared" si="0"/>
        <v>0</v>
      </c>
      <c r="I18" s="10">
        <f>SUM(feb!F18 + mrt!L18 + apr!K18+ mei!M18+ jun!L18+ jul!K18+ aug!M18 +  sep!J18 + H18)</f>
        <v>0</v>
      </c>
      <c r="J18" s="17">
        <f t="shared" si="1"/>
        <v>0</v>
      </c>
      <c r="K18" s="21">
        <f>SUM(feb!H18 + mrt!N18 + apr!M18+ mei!O18+ jun!N18+ jul!M18+ aug!O18 +  sep!L18 + J18)</f>
        <v>0</v>
      </c>
    </row>
    <row r="19" spans="1:11" x14ac:dyDescent="0.2">
      <c r="A19" s="13" t="s">
        <v>79</v>
      </c>
      <c r="B19" s="11"/>
      <c r="C19" s="11"/>
      <c r="D19" s="11"/>
      <c r="E19" s="11"/>
      <c r="F19" s="11"/>
      <c r="G19" s="11"/>
      <c r="H19" s="9">
        <f t="shared" si="0"/>
        <v>0</v>
      </c>
      <c r="I19" s="10">
        <f>SUM(feb!F19 + mrt!L19 + apr!K19+ mei!M19+ jun!L19+ jul!K19+ aug!M19 +  sep!J19 + H19)</f>
        <v>5</v>
      </c>
      <c r="J19" s="17">
        <f t="shared" si="1"/>
        <v>0</v>
      </c>
      <c r="K19" s="21">
        <f>SUM(feb!H19 + mrt!N19 + apr!M19+ mei!O19+ jun!N19+ jul!M19+ aug!O19 +  sep!L19 + J19)</f>
        <v>356</v>
      </c>
    </row>
    <row r="20" spans="1:11" x14ac:dyDescent="0.2">
      <c r="A20" s="13" t="s">
        <v>80</v>
      </c>
      <c r="B20" s="11"/>
      <c r="C20" s="11"/>
      <c r="D20" s="11"/>
      <c r="E20" s="11"/>
      <c r="F20" s="11"/>
      <c r="G20" s="11"/>
      <c r="H20" s="9">
        <f t="shared" si="0"/>
        <v>0</v>
      </c>
      <c r="I20" s="10">
        <f>SUM(feb!F20 + mrt!L20 + apr!K20+ mei!M20+ jun!L20+ jul!K20+ aug!M20 +  sep!J20 + H20)</f>
        <v>2</v>
      </c>
      <c r="J20" s="17">
        <f t="shared" si="1"/>
        <v>0</v>
      </c>
      <c r="K20" s="21">
        <f>SUM(feb!H20 + mrt!N20 + apr!M20+ mei!O20+ jun!N20+ jul!M20+ aug!O20 +  sep!L20 + J20)</f>
        <v>144</v>
      </c>
    </row>
    <row r="21" spans="1:11" x14ac:dyDescent="0.2">
      <c r="A21" s="13" t="s">
        <v>88</v>
      </c>
      <c r="B21" s="11">
        <v>55</v>
      </c>
      <c r="C21" s="11"/>
      <c r="D21" s="11"/>
      <c r="E21" s="11"/>
      <c r="F21" s="11"/>
      <c r="G21" s="11">
        <v>47</v>
      </c>
      <c r="H21" s="9">
        <v>2</v>
      </c>
      <c r="I21" s="10">
        <f>SUM(feb!F21 + mrt!L21 + apr!K21+ mei!M21+ jun!L21+ jul!K21+ aug!M21 +  sep!J21 + H21)</f>
        <v>28</v>
      </c>
      <c r="J21" s="17">
        <f t="shared" si="1"/>
        <v>102</v>
      </c>
      <c r="K21" s="21">
        <f>SUM(feb!H21 + mrt!N21 + apr!M21+ mei!O21+ jun!N21+ jul!M21+ aug!O21 +  sep!L21 + J21)</f>
        <v>1965</v>
      </c>
    </row>
    <row r="22" spans="1:11" x14ac:dyDescent="0.2">
      <c r="A22" s="13" t="s">
        <v>156</v>
      </c>
      <c r="B22" s="11">
        <v>55</v>
      </c>
      <c r="C22" s="11"/>
      <c r="D22" s="11"/>
      <c r="E22" s="11"/>
      <c r="F22" s="11">
        <v>63</v>
      </c>
      <c r="G22" s="11"/>
      <c r="H22" s="9">
        <v>1</v>
      </c>
      <c r="I22" s="10">
        <f>SUM(feb!F22 + mrt!L22 + apr!K22+ mei!M22+ jun!L22+ jul!K22+ aug!M22 +  sep!J22 + H22)</f>
        <v>8</v>
      </c>
      <c r="J22" s="17">
        <f t="shared" ref="J22" si="4">SUM(B22:G22)</f>
        <v>118</v>
      </c>
      <c r="K22" s="21">
        <f>SUM(feb!H22 + mrt!N22 + apr!M22+ mei!O22+ jun!N22+ jul!M22+ aug!O22 +  sep!L22 + J22)</f>
        <v>593</v>
      </c>
    </row>
    <row r="23" spans="1:11" x14ac:dyDescent="0.2">
      <c r="A23" s="13" t="s">
        <v>126</v>
      </c>
      <c r="B23" s="11"/>
      <c r="C23" s="11">
        <v>68</v>
      </c>
      <c r="D23" s="11">
        <v>54</v>
      </c>
      <c r="E23" s="11">
        <v>72</v>
      </c>
      <c r="F23" s="11"/>
      <c r="G23" s="11"/>
      <c r="H23" s="9">
        <v>3</v>
      </c>
      <c r="I23" s="10">
        <f>SUM(feb!F23 + mrt!L23 + apr!K23+ mei!M23+ jun!L23+ jul!K23+ aug!M23 +  sep!J23 + H23)</f>
        <v>30</v>
      </c>
      <c r="J23" s="17">
        <f t="shared" si="1"/>
        <v>194</v>
      </c>
      <c r="K23" s="21">
        <f>SUM(feb!H23 + mrt!N23 + apr!M23+ mei!O23+ jun!N23+ jul!M23+ aug!O23 +  sep!L23 + J23)</f>
        <v>2573</v>
      </c>
    </row>
    <row r="24" spans="1:11" x14ac:dyDescent="0.2">
      <c r="A24" s="13" t="s">
        <v>7</v>
      </c>
      <c r="B24" s="11"/>
      <c r="C24" s="11"/>
      <c r="D24" s="11"/>
      <c r="E24" s="11"/>
      <c r="F24" s="11"/>
      <c r="G24" s="11"/>
      <c r="H24" s="9">
        <f t="shared" si="0"/>
        <v>0</v>
      </c>
      <c r="I24" s="10">
        <f>SUM(feb!F24 + mrt!L24 + apr!K24+ mei!M24+ jun!L24+ jul!K24+ aug!M24 +  sep!J24 + H24)</f>
        <v>0</v>
      </c>
      <c r="J24" s="17">
        <f t="shared" si="1"/>
        <v>0</v>
      </c>
      <c r="K24" s="21">
        <f>SUM(feb!H24 + mrt!N24 + apr!M24+ mei!O24+ jun!N24+ jul!M24+ aug!O24 +  sep!L24 + J24)</f>
        <v>0</v>
      </c>
    </row>
    <row r="25" spans="1:11" x14ac:dyDescent="0.2">
      <c r="A25" s="13" t="s">
        <v>95</v>
      </c>
      <c r="B25" s="11"/>
      <c r="C25" s="11"/>
      <c r="D25" s="11"/>
      <c r="E25" s="11"/>
      <c r="F25" s="11"/>
      <c r="G25" s="11"/>
      <c r="H25" s="9">
        <f t="shared" si="0"/>
        <v>0</v>
      </c>
      <c r="I25" s="10">
        <f>SUM(feb!F25 + mrt!L25 + apr!K25+ mei!M25+ jun!L25+ jul!K25+ aug!M25 +  sep!J25 + H25)</f>
        <v>6</v>
      </c>
      <c r="J25" s="17">
        <f t="shared" si="1"/>
        <v>0</v>
      </c>
      <c r="K25" s="21">
        <f>SUM(feb!H25 + mrt!N25 + apr!M25+ mei!O25+ jun!N25+ jul!M25+ aug!O25 +  sep!L25 + J25)</f>
        <v>450</v>
      </c>
    </row>
    <row r="26" spans="1:11" x14ac:dyDescent="0.2">
      <c r="A26" s="13" t="s">
        <v>110</v>
      </c>
      <c r="B26" s="11"/>
      <c r="C26" s="11">
        <v>68</v>
      </c>
      <c r="D26" s="11">
        <v>98</v>
      </c>
      <c r="E26" s="11">
        <v>72</v>
      </c>
      <c r="F26" s="11"/>
      <c r="G26" s="11">
        <v>55</v>
      </c>
      <c r="H26" s="9">
        <f t="shared" si="0"/>
        <v>3</v>
      </c>
      <c r="I26" s="10">
        <f>SUM(feb!F26 + mrt!L26 + apr!K26+ mei!M26+ jun!L26+ jul!K26+ aug!M26 +  sep!J26 + H26)</f>
        <v>24</v>
      </c>
      <c r="J26" s="17">
        <f t="shared" si="1"/>
        <v>293</v>
      </c>
      <c r="K26" s="21">
        <f>SUM(feb!H26 + mrt!N26 + apr!M26+ mei!O26+ jun!N26+ jul!M26+ aug!O26 +  sep!L26 + J26)</f>
        <v>2694</v>
      </c>
    </row>
    <row r="27" spans="1:11" x14ac:dyDescent="0.2">
      <c r="A27" s="13" t="s">
        <v>8</v>
      </c>
      <c r="B27" s="11">
        <v>100</v>
      </c>
      <c r="C27" s="11">
        <v>68</v>
      </c>
      <c r="D27" s="11"/>
      <c r="E27" s="11">
        <v>72</v>
      </c>
      <c r="F27" s="11"/>
      <c r="G27" s="11">
        <v>55</v>
      </c>
      <c r="H27" s="9">
        <f t="shared" si="0"/>
        <v>3</v>
      </c>
      <c r="I27" s="10">
        <f>SUM(feb!F27 + mrt!L27 + apr!K27+ mei!M27+ jun!L27+ jul!K27+ aug!M27 +  sep!J27 + H27)</f>
        <v>30</v>
      </c>
      <c r="J27" s="17">
        <f t="shared" si="1"/>
        <v>295</v>
      </c>
      <c r="K27" s="21">
        <f>SUM(feb!H27 + mrt!N27 + apr!M27+ mei!O27+ jun!N27+ jul!M27+ aug!O27 +  sep!L27 + J27)</f>
        <v>4559</v>
      </c>
    </row>
    <row r="28" spans="1:11" x14ac:dyDescent="0.2">
      <c r="A28" s="13" t="s">
        <v>115</v>
      </c>
      <c r="B28" s="11"/>
      <c r="C28" s="11">
        <v>58</v>
      </c>
      <c r="D28" s="11">
        <v>54</v>
      </c>
      <c r="E28" s="11">
        <v>54</v>
      </c>
      <c r="F28" s="11">
        <v>63</v>
      </c>
      <c r="G28" s="11">
        <v>47</v>
      </c>
      <c r="H28" s="9">
        <f t="shared" si="0"/>
        <v>3</v>
      </c>
      <c r="I28" s="10">
        <f>SUM(feb!F28 + mrt!L28 + apr!K28+ mei!M28+ jun!L28+ jul!K28+ aug!M28 +  sep!J28 + H28)</f>
        <v>39</v>
      </c>
      <c r="J28" s="17">
        <f t="shared" si="1"/>
        <v>276</v>
      </c>
      <c r="K28" s="21">
        <f>SUM(feb!H28 + mrt!N28 + apr!M28+ mei!O28+ jun!N28+ jul!M28+ aug!O28 +  sep!L28 + J28)</f>
        <v>2764</v>
      </c>
    </row>
    <row r="29" spans="1:11" x14ac:dyDescent="0.2">
      <c r="A29" s="13" t="s">
        <v>32</v>
      </c>
      <c r="B29" s="11"/>
      <c r="C29" s="11"/>
      <c r="D29" s="11"/>
      <c r="E29" s="11"/>
      <c r="F29" s="11"/>
      <c r="G29" s="11"/>
      <c r="H29" s="9">
        <f t="shared" si="0"/>
        <v>0</v>
      </c>
      <c r="I29" s="10">
        <f>SUM(feb!F29 + mrt!L29 + apr!K29+ mei!M29+ jun!L29+ jul!K29+ aug!M29 +  sep!J29 + H29)</f>
        <v>5</v>
      </c>
      <c r="J29" s="17">
        <f t="shared" si="1"/>
        <v>0</v>
      </c>
      <c r="K29" s="21">
        <f>SUM(feb!H29 + mrt!N29 + apr!M29+ mei!O29+ jun!N29+ jul!M29+ aug!O29 +  sep!L29 + J29)</f>
        <v>491</v>
      </c>
    </row>
    <row r="30" spans="1:11" x14ac:dyDescent="0.2">
      <c r="A30" s="13" t="s">
        <v>134</v>
      </c>
      <c r="B30" s="11"/>
      <c r="C30" s="11"/>
      <c r="D30" s="11"/>
      <c r="E30" s="11">
        <v>58</v>
      </c>
      <c r="F30" s="11">
        <v>85</v>
      </c>
      <c r="G30" s="11">
        <v>47</v>
      </c>
      <c r="H30" s="9">
        <v>3</v>
      </c>
      <c r="I30" s="10">
        <f>SUM(feb!F30 + mrt!L30 + apr!K30+ mei!M30+ jun!L30+ jul!K30+ aug!M30 +  sep!J30 + H30)</f>
        <v>38</v>
      </c>
      <c r="J30" s="17">
        <f t="shared" si="1"/>
        <v>190</v>
      </c>
      <c r="K30" s="21">
        <f>SUM(feb!H30 + mrt!N30 + apr!M30+ mei!O30+ jun!N30+ jul!M30+ aug!O30 +  sep!L30 + J30)</f>
        <v>4274</v>
      </c>
    </row>
    <row r="31" spans="1:11" x14ac:dyDescent="0.2">
      <c r="A31" s="13" t="s">
        <v>89</v>
      </c>
      <c r="B31" s="11"/>
      <c r="C31" s="11"/>
      <c r="D31" s="11"/>
      <c r="E31" s="11"/>
      <c r="F31" s="11"/>
      <c r="G31" s="11"/>
      <c r="H31" s="9">
        <f t="shared" si="0"/>
        <v>0</v>
      </c>
      <c r="I31" s="10">
        <f>SUM(feb!F31 + mrt!L31 + apr!K31+ mei!M31+ jun!L31+ jul!K31+ aug!M31 +  sep!J31 + H31)</f>
        <v>1</v>
      </c>
      <c r="J31" s="17">
        <f t="shared" si="1"/>
        <v>0</v>
      </c>
      <c r="K31" s="21">
        <f>SUM(feb!H31 + mrt!N31 + apr!M31+ mei!O31+ jun!N31+ jul!M31+ aug!O31 +  sep!L31 + J31)</f>
        <v>83</v>
      </c>
    </row>
    <row r="32" spans="1:11" x14ac:dyDescent="0.2">
      <c r="A32" s="13" t="s">
        <v>54</v>
      </c>
      <c r="B32" s="11"/>
      <c r="C32" s="11"/>
      <c r="D32" s="11"/>
      <c r="E32" s="11"/>
      <c r="F32" s="11"/>
      <c r="G32" s="11"/>
      <c r="H32" s="9">
        <f t="shared" si="0"/>
        <v>0</v>
      </c>
      <c r="I32" s="10">
        <f>SUM(feb!F32 + mrt!L32 + apr!K32+ mei!M32+ jun!L32+ jul!K32+ aug!M32 +  sep!J32 + H32)</f>
        <v>1</v>
      </c>
      <c r="J32" s="17">
        <f t="shared" si="1"/>
        <v>0</v>
      </c>
      <c r="K32" s="21">
        <f>SUM(feb!H32 + mrt!N32 + apr!M32+ mei!O32+ jun!N32+ jul!M32+ aug!O32 +  sep!L32 + J32)</f>
        <v>75</v>
      </c>
    </row>
    <row r="33" spans="1:11" x14ac:dyDescent="0.2">
      <c r="A33" s="13" t="s">
        <v>132</v>
      </c>
      <c r="B33" s="11"/>
      <c r="C33" s="11"/>
      <c r="D33" s="11"/>
      <c r="E33" s="11"/>
      <c r="F33" s="11"/>
      <c r="G33" s="11"/>
      <c r="H33" s="9">
        <f t="shared" si="0"/>
        <v>0</v>
      </c>
      <c r="I33" s="10">
        <f>SUM(feb!F33 + mrt!L33 + apr!K33+ mei!M33+ jun!L33+ jul!K33+ aug!M33 +  sep!J33 + H33)</f>
        <v>0</v>
      </c>
      <c r="J33" s="17">
        <f t="shared" si="1"/>
        <v>0</v>
      </c>
      <c r="K33" s="21">
        <f>SUM(feb!H33 + mrt!N33 + apr!M33+ mei!O33+ jun!N33+ jul!M33+ aug!O33 +  sep!L33 + J33)</f>
        <v>0</v>
      </c>
    </row>
    <row r="34" spans="1:11" x14ac:dyDescent="0.2">
      <c r="A34" s="13" t="s">
        <v>90</v>
      </c>
      <c r="B34" s="11">
        <v>78</v>
      </c>
      <c r="C34" s="11">
        <v>58</v>
      </c>
      <c r="D34" s="11">
        <v>77</v>
      </c>
      <c r="E34" s="11">
        <v>58</v>
      </c>
      <c r="F34" s="11">
        <v>85</v>
      </c>
      <c r="G34" s="11">
        <v>47</v>
      </c>
      <c r="H34" s="9">
        <f t="shared" si="0"/>
        <v>3</v>
      </c>
      <c r="I34" s="10">
        <f>SUM(feb!F34 + mrt!L34 + apr!K34+ mei!M34+ jun!L34+ jul!K34+ aug!M34 +  sep!J34 + H34)</f>
        <v>31</v>
      </c>
      <c r="J34" s="17">
        <f t="shared" si="1"/>
        <v>403</v>
      </c>
      <c r="K34" s="21">
        <f>SUM(feb!H34 + mrt!N34 + apr!M34+ mei!O34+ jun!N34+ jul!M34+ aug!O34 +  sep!L34 + J34)</f>
        <v>3149</v>
      </c>
    </row>
    <row r="35" spans="1:11" x14ac:dyDescent="0.2">
      <c r="A35" s="13" t="s">
        <v>9</v>
      </c>
      <c r="B35" s="11"/>
      <c r="C35" s="11"/>
      <c r="D35" s="11"/>
      <c r="E35" s="11">
        <v>72</v>
      </c>
      <c r="F35" s="11"/>
      <c r="G35" s="11">
        <v>55</v>
      </c>
      <c r="H35" s="9">
        <f t="shared" si="0"/>
        <v>2</v>
      </c>
      <c r="I35" s="10">
        <f>SUM(feb!F35 + mrt!L35 + apr!K35+ mei!M35+ jun!L35+ jul!K35+ aug!M35 +  sep!J35 + H35)</f>
        <v>36</v>
      </c>
      <c r="J35" s="17">
        <f t="shared" si="1"/>
        <v>127</v>
      </c>
      <c r="K35" s="21">
        <f>SUM(feb!H35 + mrt!N35 + apr!M35+ mei!O35+ jun!N35+ jul!M35+ aug!O35 +  sep!L35 + J35)</f>
        <v>3584</v>
      </c>
    </row>
    <row r="36" spans="1:11" x14ac:dyDescent="0.2">
      <c r="A36" s="13" t="s">
        <v>10</v>
      </c>
      <c r="B36" s="11"/>
      <c r="C36" s="11">
        <v>58</v>
      </c>
      <c r="D36" s="11">
        <v>54</v>
      </c>
      <c r="E36" s="11">
        <v>54</v>
      </c>
      <c r="F36" s="11">
        <v>63</v>
      </c>
      <c r="G36" s="11">
        <v>47</v>
      </c>
      <c r="H36" s="9">
        <f t="shared" si="0"/>
        <v>3</v>
      </c>
      <c r="I36" s="10">
        <f>SUM(feb!F36 + mrt!L36 + apr!K36+ mei!M36+ jun!L36+ jul!K36+ aug!M36 +  sep!J36 + H36)</f>
        <v>29</v>
      </c>
      <c r="J36" s="17">
        <f t="shared" si="1"/>
        <v>276</v>
      </c>
      <c r="K36" s="21">
        <f>SUM(feb!H36 + mrt!N36 + apr!M36+ mei!O36+ jun!N36+ jul!M36+ aug!O36 +  sep!L36 + J36)</f>
        <v>2425</v>
      </c>
    </row>
    <row r="37" spans="1:11" x14ac:dyDescent="0.2">
      <c r="A37" s="13" t="s">
        <v>74</v>
      </c>
      <c r="B37" s="11"/>
      <c r="C37" s="11"/>
      <c r="D37" s="11"/>
      <c r="E37" s="11"/>
      <c r="F37" s="11"/>
      <c r="G37" s="11"/>
      <c r="H37" s="9">
        <f t="shared" si="0"/>
        <v>0</v>
      </c>
      <c r="I37" s="10">
        <f>SUM(feb!F37 + mrt!L37 + apr!K37+ mei!M37+ jun!L37+ jul!K37+ aug!M37 +  sep!J37 + H37)</f>
        <v>0</v>
      </c>
      <c r="J37" s="17">
        <f t="shared" si="1"/>
        <v>0</v>
      </c>
      <c r="K37" s="21">
        <f>SUM(feb!H37 + mrt!N37 + apr!M37+ mei!O37+ jun!N37+ jul!M37+ aug!O37 +  sep!L37 + J37)</f>
        <v>0</v>
      </c>
    </row>
    <row r="38" spans="1:11" x14ac:dyDescent="0.2">
      <c r="A38" s="33" t="s">
        <v>102</v>
      </c>
      <c r="B38" s="11"/>
      <c r="C38" s="11"/>
      <c r="D38" s="11"/>
      <c r="E38" s="11"/>
      <c r="F38" s="11"/>
      <c r="G38" s="11"/>
      <c r="H38" s="9">
        <f t="shared" si="0"/>
        <v>0</v>
      </c>
      <c r="I38" s="10">
        <f>SUM(feb!F38 + mrt!L38 + apr!K38+ mei!M38+ jun!L38+ jul!K38+ aug!M38 +  sep!J38 + H38)</f>
        <v>0</v>
      </c>
      <c r="J38" s="17">
        <f t="shared" si="1"/>
        <v>0</v>
      </c>
      <c r="K38" s="21">
        <f>SUM(feb!H38 + mrt!N38 + apr!M38+ mei!O38+ jun!N38+ jul!M38+ aug!O38 +  sep!L38 + J38)</f>
        <v>0</v>
      </c>
    </row>
    <row r="39" spans="1:11" x14ac:dyDescent="0.2">
      <c r="A39" s="13" t="s">
        <v>11</v>
      </c>
      <c r="B39" s="11">
        <v>100</v>
      </c>
      <c r="C39" s="11">
        <v>68</v>
      </c>
      <c r="D39" s="11">
        <v>98</v>
      </c>
      <c r="E39" s="11">
        <v>72</v>
      </c>
      <c r="F39" s="11">
        <v>90</v>
      </c>
      <c r="G39" s="11">
        <v>55</v>
      </c>
      <c r="H39" s="9">
        <f t="shared" ref="H39:H44" si="5">COUNT(C39,E39,G39)</f>
        <v>3</v>
      </c>
      <c r="I39" s="10">
        <f>SUM(feb!F39 + mrt!L39 + apr!K39+ mei!M39+ jun!L39+ jul!K39+ aug!M39 +  sep!J39 + H39)</f>
        <v>40</v>
      </c>
      <c r="J39" s="17">
        <f t="shared" ref="J39:J44" si="6">SUM(B39:G39)</f>
        <v>483</v>
      </c>
      <c r="K39" s="21">
        <f>SUM(feb!H39 + mrt!N39 + apr!M39+ mei!O39+ jun!N39+ jul!M39+ aug!O39 +  sep!L39 + J39)</f>
        <v>6119</v>
      </c>
    </row>
    <row r="40" spans="1:11" x14ac:dyDescent="0.2">
      <c r="A40" s="13" t="s">
        <v>150</v>
      </c>
      <c r="B40" s="11"/>
      <c r="C40" s="11"/>
      <c r="D40" s="11"/>
      <c r="E40" s="11"/>
      <c r="F40" s="11"/>
      <c r="G40" s="11"/>
      <c r="H40" s="9">
        <f t="shared" si="5"/>
        <v>0</v>
      </c>
      <c r="I40" s="10">
        <f>SUM(feb!F40 + mrt!L40 + apr!K40+ mei!M40+ jun!L40+ jul!K40+ aug!M40 +  sep!J40 + H40)</f>
        <v>12</v>
      </c>
      <c r="J40" s="17">
        <f t="shared" si="6"/>
        <v>0</v>
      </c>
      <c r="K40" s="21">
        <f>SUM(feb!H40 + mrt!N40 + apr!M40+ mei!O40+ jun!N40+ jul!M40+ aug!O40 +  sep!L40 + J40)</f>
        <v>1292</v>
      </c>
    </row>
    <row r="41" spans="1:11" x14ac:dyDescent="0.2">
      <c r="A41" s="33" t="s">
        <v>107</v>
      </c>
      <c r="B41" s="11"/>
      <c r="C41" s="11"/>
      <c r="D41" s="11"/>
      <c r="E41" s="11"/>
      <c r="F41" s="11"/>
      <c r="G41" s="11">
        <v>55</v>
      </c>
      <c r="H41" s="9">
        <f t="shared" si="5"/>
        <v>1</v>
      </c>
      <c r="I41" s="10">
        <f>SUM(feb!F41 + mrt!L41 + apr!K41+ mei!M41+ jun!L41+ jul!K41+ aug!M41 +  sep!J41 + H41)</f>
        <v>22</v>
      </c>
      <c r="J41" s="17">
        <f t="shared" si="6"/>
        <v>55</v>
      </c>
      <c r="K41" s="21">
        <f>SUM(feb!H41 + mrt!N41 + apr!M41+ mei!O41+ jun!N41+ jul!M41+ aug!O41 +  sep!L41 + J41)</f>
        <v>1929</v>
      </c>
    </row>
    <row r="42" spans="1:11" x14ac:dyDescent="0.2">
      <c r="A42" s="33" t="s">
        <v>125</v>
      </c>
      <c r="B42" s="11"/>
      <c r="C42" s="11"/>
      <c r="D42" s="11"/>
      <c r="E42" s="11"/>
      <c r="F42" s="11"/>
      <c r="G42" s="11">
        <v>47</v>
      </c>
      <c r="H42" s="9">
        <f t="shared" si="5"/>
        <v>1</v>
      </c>
      <c r="I42" s="10">
        <f>SUM(feb!F42 + mrt!L42 + apr!K42+ mei!M42+ jun!L42+ jul!K42+ aug!M42 +  sep!J42 + H42)</f>
        <v>7</v>
      </c>
      <c r="J42" s="17">
        <f t="shared" si="6"/>
        <v>47</v>
      </c>
      <c r="K42" s="21">
        <f>SUM(feb!H42 + mrt!N42 + apr!M42+ mei!O42+ jun!N42+ jul!M42+ aug!O42 +  sep!L42 + J42)</f>
        <v>658</v>
      </c>
    </row>
    <row r="43" spans="1:11" x14ac:dyDescent="0.2">
      <c r="A43" s="33" t="s">
        <v>127</v>
      </c>
      <c r="B43" s="11"/>
      <c r="C43" s="11">
        <v>68</v>
      </c>
      <c r="D43" s="11"/>
      <c r="E43" s="11"/>
      <c r="F43" s="11"/>
      <c r="G43" s="11"/>
      <c r="H43" s="9">
        <f t="shared" si="5"/>
        <v>1</v>
      </c>
      <c r="I43" s="10">
        <f>SUM(feb!F43 + mrt!L43 + apr!K43+ mei!M43+ jun!L43+ jul!K43+ aug!M43 +  sep!J43 + H43)</f>
        <v>19</v>
      </c>
      <c r="J43" s="17">
        <f t="shared" si="6"/>
        <v>68</v>
      </c>
      <c r="K43" s="21">
        <f>SUM(feb!H43 + mrt!N43 + apr!M43+ mei!O43+ jun!N43+ jul!M43+ aug!O43 +  sep!L43 + J43)</f>
        <v>1660</v>
      </c>
    </row>
    <row r="44" spans="1:11" x14ac:dyDescent="0.2">
      <c r="A44" s="33" t="s">
        <v>152</v>
      </c>
      <c r="B44" s="11"/>
      <c r="C44" s="11">
        <v>68</v>
      </c>
      <c r="D44" s="11"/>
      <c r="E44" s="11">
        <v>72</v>
      </c>
      <c r="F44" s="11"/>
      <c r="G44" s="11">
        <v>55</v>
      </c>
      <c r="H44" s="9">
        <f t="shared" si="5"/>
        <v>3</v>
      </c>
      <c r="I44" s="10">
        <f>SUM(feb!F44 + mrt!L44 + apr!K44+ mei!M44+ jun!L44+ jul!K44+ aug!M44 +  sep!J44 + H44)</f>
        <v>32</v>
      </c>
      <c r="J44" s="17">
        <f t="shared" si="6"/>
        <v>195</v>
      </c>
      <c r="K44" s="21">
        <f>SUM(feb!H44 + mrt!N44 + apr!M44+ mei!O44+ jun!N44+ jul!M44+ aug!O44 +  sep!L44 + J44)</f>
        <v>3157</v>
      </c>
    </row>
    <row r="45" spans="1:11" x14ac:dyDescent="0.2">
      <c r="A45" s="33" t="s">
        <v>96</v>
      </c>
      <c r="B45" s="11"/>
      <c r="C45" s="11"/>
      <c r="D45" s="11"/>
      <c r="E45" s="11"/>
      <c r="F45" s="11"/>
      <c r="G45" s="11"/>
      <c r="H45" s="9">
        <f t="shared" si="0"/>
        <v>0</v>
      </c>
      <c r="I45" s="10">
        <f>SUM(feb!F45 + mrt!L45 + apr!K45+ mei!M45+ jun!L45+ jul!K45+ aug!M45 +  sep!J45 + H45)</f>
        <v>0</v>
      </c>
      <c r="J45" s="17">
        <f t="shared" si="1"/>
        <v>0</v>
      </c>
      <c r="K45" s="21">
        <f>SUM(feb!H45 + mrt!N45 + apr!M45+ mei!O45+ jun!N45+ jul!M45+ aug!O45 +  sep!L45 + J45)</f>
        <v>0</v>
      </c>
    </row>
    <row r="46" spans="1:11" x14ac:dyDescent="0.2">
      <c r="A46" s="33" t="s">
        <v>120</v>
      </c>
      <c r="B46" s="11">
        <v>100</v>
      </c>
      <c r="C46" s="11">
        <v>68</v>
      </c>
      <c r="D46" s="11"/>
      <c r="E46" s="11">
        <v>72</v>
      </c>
      <c r="F46" s="11">
        <v>90</v>
      </c>
      <c r="G46" s="11">
        <v>55</v>
      </c>
      <c r="H46" s="9">
        <f t="shared" si="0"/>
        <v>3</v>
      </c>
      <c r="I46" s="10">
        <f>SUM(feb!F46 + mrt!L46 + apr!K46+ mei!M46+ jun!L46+ jul!K46+ aug!M46 +  sep!J46 + H46)</f>
        <v>26</v>
      </c>
      <c r="J46" s="17">
        <f t="shared" si="1"/>
        <v>385</v>
      </c>
      <c r="K46" s="21">
        <f>SUM(feb!H46 + mrt!N46 + apr!M46+ mei!O46+ jun!N46+ jul!M46+ aug!O46 +  sep!L46 + J46)</f>
        <v>3302</v>
      </c>
    </row>
    <row r="47" spans="1:11" x14ac:dyDescent="0.2">
      <c r="A47" s="13" t="s">
        <v>12</v>
      </c>
      <c r="B47" s="11"/>
      <c r="C47" s="11"/>
      <c r="D47" s="11"/>
      <c r="E47" s="11"/>
      <c r="F47" s="11"/>
      <c r="G47" s="11"/>
      <c r="H47" s="9">
        <f t="shared" si="0"/>
        <v>0</v>
      </c>
      <c r="I47" s="10">
        <f>SUM(feb!F47 + mrt!L47 + apr!K47+ mei!M47+ jun!L47+ jul!K47+ aug!M47 +  sep!J47 + H47)</f>
        <v>0</v>
      </c>
      <c r="J47" s="17">
        <f t="shared" si="1"/>
        <v>0</v>
      </c>
      <c r="K47" s="21">
        <f>SUM(feb!H47 + mrt!N47 + apr!M47+ mei!O47+ jun!N47+ jul!M47+ aug!O47 +  sep!L47 + J47)</f>
        <v>0</v>
      </c>
    </row>
    <row r="48" spans="1:11" x14ac:dyDescent="0.2">
      <c r="A48" s="13" t="s">
        <v>104</v>
      </c>
      <c r="B48" s="11"/>
      <c r="C48" s="11"/>
      <c r="D48" s="11"/>
      <c r="E48" s="11"/>
      <c r="F48" s="11"/>
      <c r="G48" s="11"/>
      <c r="H48" s="9">
        <f t="shared" si="0"/>
        <v>0</v>
      </c>
      <c r="I48" s="10">
        <f>SUM(feb!F48 + mrt!L48 + apr!K48+ mei!M48+ jun!L48+ jul!K48+ aug!M48 +  sep!J48 + H48)</f>
        <v>19</v>
      </c>
      <c r="J48" s="17">
        <f t="shared" si="1"/>
        <v>0</v>
      </c>
      <c r="K48" s="21">
        <f>SUM(feb!H48 + mrt!N48 + apr!M48+ mei!O48+ jun!N48+ jul!M48+ aug!O48 +  sep!L48 + J48)</f>
        <v>1002</v>
      </c>
    </row>
    <row r="49" spans="1:11" x14ac:dyDescent="0.2">
      <c r="A49" s="13" t="s">
        <v>13</v>
      </c>
      <c r="B49" s="11"/>
      <c r="C49" s="11"/>
      <c r="D49" s="11"/>
      <c r="E49" s="11"/>
      <c r="F49" s="11"/>
      <c r="G49" s="11">
        <v>55</v>
      </c>
      <c r="H49" s="9">
        <f t="shared" si="0"/>
        <v>1</v>
      </c>
      <c r="I49" s="10">
        <f>SUM(feb!F49 + mrt!L49 + apr!K49+ mei!M49+ jun!L49+ jul!K49+ aug!M49 +  sep!J49 + H49)</f>
        <v>26</v>
      </c>
      <c r="J49" s="17">
        <f t="shared" si="1"/>
        <v>55</v>
      </c>
      <c r="K49" s="21">
        <f>SUM(feb!H49 + mrt!N49 + apr!M49+ mei!O49+ jun!N49+ jul!M49+ aug!O49 +  sep!L49 + J49)</f>
        <v>2032</v>
      </c>
    </row>
    <row r="50" spans="1:11" x14ac:dyDescent="0.2">
      <c r="A50" s="13" t="s">
        <v>69</v>
      </c>
      <c r="B50" s="11"/>
      <c r="C50" s="11"/>
      <c r="D50" s="11"/>
      <c r="E50" s="11"/>
      <c r="F50" s="11"/>
      <c r="G50" s="11"/>
      <c r="H50" s="9">
        <f t="shared" si="0"/>
        <v>0</v>
      </c>
      <c r="I50" s="10">
        <f>SUM(feb!F50 + mrt!L50 + apr!K50+ mei!M50+ jun!L50+ jul!K50+ aug!M50 +  sep!J50 + H50)</f>
        <v>18</v>
      </c>
      <c r="J50" s="17">
        <f t="shared" si="1"/>
        <v>0</v>
      </c>
      <c r="K50" s="21">
        <f>SUM(feb!H50 + mrt!N50 + apr!M50+ mei!O50+ jun!N50+ jul!M50+ aug!O50 +  sep!L50 + J50)</f>
        <v>2404</v>
      </c>
    </row>
    <row r="51" spans="1:11" x14ac:dyDescent="0.2">
      <c r="A51" s="13" t="s">
        <v>62</v>
      </c>
      <c r="B51" s="11"/>
      <c r="C51" s="11"/>
      <c r="D51" s="11"/>
      <c r="E51" s="11"/>
      <c r="F51" s="11"/>
      <c r="G51" s="11"/>
      <c r="H51" s="9">
        <f t="shared" si="0"/>
        <v>0</v>
      </c>
      <c r="I51" s="10">
        <f>SUM(feb!F51 + mrt!L51 + apr!K51+ mei!M51+ jun!L51+ jul!K51+ aug!M51 +  sep!J51 + H51)</f>
        <v>0</v>
      </c>
      <c r="J51" s="17">
        <f t="shared" si="1"/>
        <v>0</v>
      </c>
      <c r="K51" s="21">
        <f>SUM(feb!H51 + mrt!N51 + apr!M51+ mei!O51+ jun!N51+ jul!M51+ aug!O51 +  sep!L51 + J51)</f>
        <v>0</v>
      </c>
    </row>
    <row r="52" spans="1:11" x14ac:dyDescent="0.2">
      <c r="A52" s="13" t="s">
        <v>65</v>
      </c>
      <c r="B52" s="11">
        <v>78</v>
      </c>
      <c r="C52" s="11">
        <v>58</v>
      </c>
      <c r="D52" s="11">
        <v>77</v>
      </c>
      <c r="E52" s="11">
        <v>58</v>
      </c>
      <c r="F52" s="11">
        <v>63</v>
      </c>
      <c r="G52" s="11">
        <v>47</v>
      </c>
      <c r="H52" s="9">
        <f t="shared" si="0"/>
        <v>3</v>
      </c>
      <c r="I52" s="10">
        <f>SUM(feb!F52 + mrt!L52 + apr!K52+ mei!M52+ jun!L52+ jul!K52+ aug!M52 +  sep!J52 + H52)</f>
        <v>32</v>
      </c>
      <c r="J52" s="17">
        <f t="shared" si="1"/>
        <v>381</v>
      </c>
      <c r="K52" s="21">
        <f>SUM(feb!H52 + mrt!N52 + apr!M52+ mei!O52+ jun!N52+ jul!M52+ aug!O52 +  sep!L52 + J52)</f>
        <v>3734</v>
      </c>
    </row>
    <row r="53" spans="1:11" x14ac:dyDescent="0.2">
      <c r="A53" s="13" t="s">
        <v>108</v>
      </c>
      <c r="B53" s="11"/>
      <c r="C53" s="11">
        <v>68</v>
      </c>
      <c r="D53" s="11"/>
      <c r="E53" s="11">
        <v>72</v>
      </c>
      <c r="F53" s="11">
        <v>90</v>
      </c>
      <c r="G53" s="11">
        <v>55</v>
      </c>
      <c r="H53" s="9">
        <f t="shared" si="0"/>
        <v>3</v>
      </c>
      <c r="I53" s="10">
        <f>SUM(feb!F53 + mrt!L53 + apr!K53+ mei!M53+ jun!L53+ jul!K53+ aug!M53 +  sep!J53 + H53)</f>
        <v>35</v>
      </c>
      <c r="J53" s="17">
        <f t="shared" si="1"/>
        <v>285</v>
      </c>
      <c r="K53" s="21">
        <f>SUM(feb!H53 + mrt!N53 + apr!M53+ mei!O53+ jun!N53+ jul!M53+ aug!O53 +  sep!L53 + J53)</f>
        <v>3315</v>
      </c>
    </row>
    <row r="54" spans="1:11" x14ac:dyDescent="0.2">
      <c r="A54" s="13" t="s">
        <v>91</v>
      </c>
      <c r="B54" s="11"/>
      <c r="C54" s="11"/>
      <c r="D54" s="11"/>
      <c r="E54" s="11"/>
      <c r="F54" s="11"/>
      <c r="G54" s="11"/>
      <c r="H54" s="9">
        <f t="shared" si="0"/>
        <v>0</v>
      </c>
      <c r="I54" s="10">
        <f>SUM(feb!F54 + mrt!L54 + apr!K54+ mei!M54+ jun!L54+ jul!K54+ aug!M54 +  sep!J54 + H54)</f>
        <v>0</v>
      </c>
      <c r="J54" s="17">
        <f t="shared" si="1"/>
        <v>0</v>
      </c>
      <c r="K54" s="21">
        <f>SUM(feb!H54 + mrt!N54 + apr!M54+ mei!O54+ jun!N54+ jul!M54+ aug!O54 +  sep!L54 + J54)</f>
        <v>0</v>
      </c>
    </row>
    <row r="55" spans="1:11" x14ac:dyDescent="0.2">
      <c r="A55" s="13" t="s">
        <v>31</v>
      </c>
      <c r="B55" s="11"/>
      <c r="C55" s="11"/>
      <c r="D55" s="11"/>
      <c r="E55" s="11"/>
      <c r="F55" s="11"/>
      <c r="G55" s="11">
        <v>55</v>
      </c>
      <c r="H55" s="9">
        <f t="shared" si="0"/>
        <v>1</v>
      </c>
      <c r="I55" s="10">
        <f>SUM(feb!F55 + mrt!L55 + apr!K55+ mei!M55+ jun!L55+ jul!K55+ aug!M55 +  sep!J55 + H55)</f>
        <v>15</v>
      </c>
      <c r="J55" s="17">
        <f t="shared" si="1"/>
        <v>55</v>
      </c>
      <c r="K55" s="21">
        <f>SUM(feb!H55 + mrt!N55 + apr!M55+ mei!O55+ jun!N55+ jul!M55+ aug!O55 +  sep!L55 + J55)</f>
        <v>1292</v>
      </c>
    </row>
    <row r="56" spans="1:11" x14ac:dyDescent="0.2">
      <c r="A56" s="13" t="s">
        <v>86</v>
      </c>
      <c r="B56" s="11"/>
      <c r="C56" s="11"/>
      <c r="D56" s="11"/>
      <c r="E56" s="11"/>
      <c r="F56" s="11"/>
      <c r="G56" s="11"/>
      <c r="H56" s="9">
        <f t="shared" si="0"/>
        <v>0</v>
      </c>
      <c r="I56" s="10">
        <f>SUM(feb!F56 + mrt!L56 + apr!K56+ mei!M56+ jun!L56+ jul!K56+ aug!M56 +  sep!J56 + H56)</f>
        <v>1</v>
      </c>
      <c r="J56" s="17">
        <f t="shared" si="1"/>
        <v>0</v>
      </c>
      <c r="K56" s="21">
        <f>SUM(feb!H56 + mrt!N56 + apr!M56+ mei!O56+ jun!N56+ jul!M56+ aug!O56 +  sep!L56 + J56)</f>
        <v>46</v>
      </c>
    </row>
    <row r="57" spans="1:11" x14ac:dyDescent="0.2">
      <c r="A57" s="13" t="s">
        <v>14</v>
      </c>
      <c r="B57" s="11"/>
      <c r="C57" s="11"/>
      <c r="D57" s="11"/>
      <c r="E57" s="11"/>
      <c r="F57" s="11"/>
      <c r="G57" s="11"/>
      <c r="H57" s="9">
        <f t="shared" si="0"/>
        <v>0</v>
      </c>
      <c r="I57" s="10">
        <f>SUM(feb!F57 + mrt!L57 + apr!K57+ mei!M57+ jun!L57+ jul!K57+ aug!M57 +  sep!J57 + H57)</f>
        <v>7</v>
      </c>
      <c r="J57" s="17">
        <f t="shared" si="1"/>
        <v>0</v>
      </c>
      <c r="K57" s="21">
        <f>SUM(feb!H57 + mrt!N57 + apr!M57+ mei!O57+ jun!N57+ jul!M57+ aug!O57 +  sep!L57 + J57)</f>
        <v>451</v>
      </c>
    </row>
    <row r="58" spans="1:11" x14ac:dyDescent="0.2">
      <c r="A58" s="13" t="s">
        <v>106</v>
      </c>
      <c r="B58" s="11">
        <v>100</v>
      </c>
      <c r="C58" s="11">
        <v>68</v>
      </c>
      <c r="D58" s="11">
        <v>98</v>
      </c>
      <c r="E58" s="11">
        <v>72</v>
      </c>
      <c r="F58" s="11"/>
      <c r="G58" s="11">
        <v>55</v>
      </c>
      <c r="H58" s="9">
        <f t="shared" si="0"/>
        <v>3</v>
      </c>
      <c r="I58" s="10">
        <f>SUM(feb!F58 + mrt!L58 + apr!K58+ mei!M58+ jun!L58+ jul!K58+ aug!M58 +  sep!J58 + H58)</f>
        <v>42</v>
      </c>
      <c r="J58" s="17">
        <f t="shared" si="1"/>
        <v>393</v>
      </c>
      <c r="K58" s="21">
        <f>SUM(feb!H58 + mrt!N58 + apr!M58+ mei!O58+ jun!N58+ jul!M58+ aug!O58 +  sep!L58 + J58)</f>
        <v>5922</v>
      </c>
    </row>
    <row r="59" spans="1:11" x14ac:dyDescent="0.2">
      <c r="A59" s="13" t="s">
        <v>15</v>
      </c>
      <c r="B59" s="11">
        <v>100</v>
      </c>
      <c r="C59" s="11">
        <v>68</v>
      </c>
      <c r="D59" s="11"/>
      <c r="E59" s="11">
        <v>72</v>
      </c>
      <c r="F59" s="11">
        <v>90</v>
      </c>
      <c r="G59" s="11">
        <v>55</v>
      </c>
      <c r="H59" s="9">
        <f t="shared" si="0"/>
        <v>3</v>
      </c>
      <c r="I59" s="10">
        <f>SUM(feb!F59 + mrt!L59 + apr!K59+ mei!M59+ jun!L59+ jul!K59+ aug!M59 +  sep!J59 + H59)</f>
        <v>36</v>
      </c>
      <c r="J59" s="17">
        <f t="shared" si="1"/>
        <v>385</v>
      </c>
      <c r="K59" s="21">
        <f>SUM(feb!H59 + mrt!N59 + apr!M59+ mei!O59+ jun!N59+ jul!M59+ aug!O59 +  sep!L59 + J59)</f>
        <v>4679</v>
      </c>
    </row>
    <row r="60" spans="1:11" x14ac:dyDescent="0.2">
      <c r="A60" s="13" t="s">
        <v>68</v>
      </c>
      <c r="B60" s="11">
        <v>55</v>
      </c>
      <c r="C60" s="11">
        <v>58</v>
      </c>
      <c r="D60" s="11"/>
      <c r="E60" s="11">
        <v>54</v>
      </c>
      <c r="F60" s="11">
        <v>63</v>
      </c>
      <c r="G60" s="11">
        <v>47</v>
      </c>
      <c r="H60" s="9">
        <f t="shared" si="0"/>
        <v>3</v>
      </c>
      <c r="I60" s="10">
        <f>SUM(feb!F60 + mrt!L60 + apr!K60+ mei!M60+ jun!L60+ jul!K60+ aug!M60 +  sep!J60 + H60)</f>
        <v>33</v>
      </c>
      <c r="J60" s="17">
        <f t="shared" si="1"/>
        <v>277</v>
      </c>
      <c r="K60" s="21">
        <f>SUM(feb!H60 + mrt!N60 + apr!M60+ mei!O60+ jun!N60+ jul!M60+ aug!O60 +  sep!L60 + J60)</f>
        <v>3063</v>
      </c>
    </row>
    <row r="61" spans="1:11" x14ac:dyDescent="0.2">
      <c r="A61" s="13" t="s">
        <v>16</v>
      </c>
      <c r="B61" s="11"/>
      <c r="C61" s="11"/>
      <c r="D61" s="11"/>
      <c r="E61" s="11">
        <v>54</v>
      </c>
      <c r="F61" s="11"/>
      <c r="G61" s="11">
        <v>47</v>
      </c>
      <c r="H61" s="9">
        <f t="shared" si="0"/>
        <v>2</v>
      </c>
      <c r="I61" s="10">
        <f>SUM(feb!F61 + mrt!L61 + apr!K61+ mei!M61+ jun!L61+ jul!K61+ aug!M61 +  sep!J61 + H61)</f>
        <v>16</v>
      </c>
      <c r="J61" s="17">
        <f t="shared" si="1"/>
        <v>101</v>
      </c>
      <c r="K61" s="21">
        <f>SUM(feb!H61 + mrt!N61 + apr!M61+ mei!O61+ jun!N61+ jul!M61+ aug!O61 +  sep!L61 + J61)</f>
        <v>879</v>
      </c>
    </row>
    <row r="62" spans="1:11" x14ac:dyDescent="0.2">
      <c r="A62" s="13" t="s">
        <v>128</v>
      </c>
      <c r="B62" s="11"/>
      <c r="C62" s="11"/>
      <c r="D62" s="11"/>
      <c r="E62" s="11"/>
      <c r="F62" s="11"/>
      <c r="G62" s="11"/>
      <c r="H62" s="9">
        <f t="shared" si="0"/>
        <v>0</v>
      </c>
      <c r="I62" s="10">
        <f>SUM(feb!F62 + mrt!L62 + apr!K62+ mei!M62+ jun!L62+ jul!K62+ aug!M62 +  sep!J62 + H62)</f>
        <v>0</v>
      </c>
      <c r="J62" s="17">
        <f t="shared" si="1"/>
        <v>0</v>
      </c>
      <c r="K62" s="21">
        <f>SUM(feb!H62 + mrt!N62 + apr!M62+ mei!O62+ jun!N62+ jul!M62+ aug!O62 +  sep!L62 + J62)</f>
        <v>0</v>
      </c>
    </row>
    <row r="63" spans="1:11" x14ac:dyDescent="0.2">
      <c r="A63" s="13" t="s">
        <v>17</v>
      </c>
      <c r="B63" s="11"/>
      <c r="C63" s="11"/>
      <c r="D63" s="11"/>
      <c r="E63" s="11"/>
      <c r="F63" s="11"/>
      <c r="G63" s="11"/>
      <c r="H63" s="9">
        <f t="shared" si="0"/>
        <v>0</v>
      </c>
      <c r="I63" s="10">
        <f>SUM(feb!F63 + mrt!L63 + apr!K63+ mei!M63+ jun!L63+ jul!K63+ aug!M63 +  sep!J63 + H63)</f>
        <v>0</v>
      </c>
      <c r="J63" s="17">
        <f t="shared" si="1"/>
        <v>0</v>
      </c>
      <c r="K63" s="21">
        <f>SUM(feb!H63 + mrt!N63 + apr!M63+ mei!O63+ jun!N63+ jul!M63+ aug!O63 +  sep!L63 + J63)</f>
        <v>0</v>
      </c>
    </row>
    <row r="64" spans="1:11" x14ac:dyDescent="0.2">
      <c r="A64" s="13" t="s">
        <v>63</v>
      </c>
      <c r="B64" s="11">
        <v>100</v>
      </c>
      <c r="C64" s="11">
        <v>68</v>
      </c>
      <c r="D64" s="11"/>
      <c r="E64" s="11">
        <v>72</v>
      </c>
      <c r="F64" s="11">
        <v>90</v>
      </c>
      <c r="G64" s="11">
        <v>55</v>
      </c>
      <c r="H64" s="9">
        <f t="shared" ref="H64:H111" si="7">COUNT(C64,E64,G64)</f>
        <v>3</v>
      </c>
      <c r="I64" s="10">
        <f>SUM(feb!F64 + mrt!L64 + apr!K64+ mei!M64+ jun!L64+ jul!K64+ aug!M64 +  sep!J64 + H64)</f>
        <v>34</v>
      </c>
      <c r="J64" s="17">
        <f t="shared" si="1"/>
        <v>385</v>
      </c>
      <c r="K64" s="21">
        <f>SUM(feb!H64 + mrt!N64 + apr!M64+ mei!O64+ jun!N64+ jul!M64+ aug!O64 +  sep!L64 + J64)</f>
        <v>3196</v>
      </c>
    </row>
    <row r="65" spans="1:11" x14ac:dyDescent="0.2">
      <c r="A65" s="13" t="s">
        <v>30</v>
      </c>
      <c r="B65" s="11"/>
      <c r="C65" s="11"/>
      <c r="D65" s="11"/>
      <c r="E65" s="11">
        <v>58</v>
      </c>
      <c r="F65" s="11"/>
      <c r="G65" s="11">
        <v>47</v>
      </c>
      <c r="H65" s="9">
        <f t="shared" si="7"/>
        <v>2</v>
      </c>
      <c r="I65" s="10">
        <f>SUM(feb!F65 + mrt!L65 + apr!K65+ mei!M65+ jun!L65+ jul!K65+ aug!M65 +  sep!J65 + H65)</f>
        <v>10</v>
      </c>
      <c r="J65" s="17">
        <f t="shared" ref="J65:J113" si="8">SUM(B65:G65)</f>
        <v>105</v>
      </c>
      <c r="K65" s="21">
        <f>SUM(feb!H65 + mrt!N65 + apr!M65+ mei!O65+ jun!N65+ jul!M65+ aug!O65 +  sep!L65 + J65)</f>
        <v>827</v>
      </c>
    </row>
    <row r="66" spans="1:11" x14ac:dyDescent="0.2">
      <c r="A66" s="13" t="s">
        <v>113</v>
      </c>
      <c r="B66" s="11"/>
      <c r="C66" s="11"/>
      <c r="D66" s="11"/>
      <c r="E66" s="11"/>
      <c r="F66" s="11"/>
      <c r="G66" s="11">
        <v>55</v>
      </c>
      <c r="H66" s="9">
        <f t="shared" si="7"/>
        <v>1</v>
      </c>
      <c r="I66" s="10">
        <f>SUM(feb!F66 + mrt!L66 + apr!K66+ mei!M66+ jun!L66+ jul!K66+ aug!M66 +  sep!J66 + H66)</f>
        <v>25</v>
      </c>
      <c r="J66" s="17">
        <f t="shared" si="8"/>
        <v>55</v>
      </c>
      <c r="K66" s="21">
        <f>SUM(feb!H66 + mrt!N66 + apr!M66+ mei!O66+ jun!N66+ jul!M66+ aug!O66 +  sep!L66 + J66)</f>
        <v>3155</v>
      </c>
    </row>
    <row r="67" spans="1:11" x14ac:dyDescent="0.2">
      <c r="A67" s="13" t="s">
        <v>92</v>
      </c>
      <c r="B67" s="11"/>
      <c r="C67" s="11"/>
      <c r="D67" s="11"/>
      <c r="E67" s="11"/>
      <c r="F67" s="11"/>
      <c r="G67" s="11"/>
      <c r="H67" s="9">
        <f t="shared" si="7"/>
        <v>0</v>
      </c>
      <c r="I67" s="10">
        <f>SUM(feb!F67 + mrt!L67 + apr!K67+ mei!M67+ jun!L67+ jul!K67+ aug!M67 +  sep!J67 + H67)</f>
        <v>0</v>
      </c>
      <c r="J67" s="17">
        <f t="shared" si="8"/>
        <v>0</v>
      </c>
      <c r="K67" s="21">
        <f>SUM(feb!H67 + mrt!N67 + apr!M67+ mei!O67+ jun!N67+ jul!M67+ aug!O67 +  sep!L67 + J67)</f>
        <v>0</v>
      </c>
    </row>
    <row r="68" spans="1:11" x14ac:dyDescent="0.2">
      <c r="A68" s="13" t="s">
        <v>93</v>
      </c>
      <c r="B68" s="11">
        <v>78</v>
      </c>
      <c r="C68" s="11"/>
      <c r="D68" s="11"/>
      <c r="E68" s="11"/>
      <c r="F68" s="11"/>
      <c r="G68" s="11"/>
      <c r="H68" s="9">
        <v>1</v>
      </c>
      <c r="I68" s="10">
        <f>SUM(feb!F68 + mrt!L68 + apr!K68+ mei!M68+ jun!L68+ jul!K68+ aug!M68 +  sep!J68 + H68)</f>
        <v>33</v>
      </c>
      <c r="J68" s="17">
        <f t="shared" si="8"/>
        <v>78</v>
      </c>
      <c r="K68" s="21">
        <f>SUM(feb!H68 + mrt!N68 + apr!M68+ mei!O68+ jun!N68+ jul!M68+ aug!O68 +  sep!L68 + J68)</f>
        <v>4258</v>
      </c>
    </row>
    <row r="69" spans="1:11" x14ac:dyDescent="0.2">
      <c r="A69" s="13" t="s">
        <v>155</v>
      </c>
      <c r="B69" s="11"/>
      <c r="C69" s="11">
        <v>58</v>
      </c>
      <c r="D69" s="11"/>
      <c r="E69" s="11"/>
      <c r="F69" s="11"/>
      <c r="G69" s="11">
        <v>47</v>
      </c>
      <c r="H69" s="9">
        <f>COUNT(C69,E69,G69)</f>
        <v>2</v>
      </c>
      <c r="I69" s="10">
        <f>SUM(feb!F69 + mrt!L69 + apr!K69+ mei!M69+ jun!L69+ jul!K69+ aug!M69 +  sep!J69 + H69)</f>
        <v>19</v>
      </c>
      <c r="J69" s="17">
        <f>SUM(B69:G69)</f>
        <v>105</v>
      </c>
      <c r="K69" s="21">
        <f>SUM(feb!H69 + mrt!N69 + apr!M69+ mei!O69+ jun!N69+ jul!M69+ aug!O69 +  sep!L69 + J69)</f>
        <v>1267</v>
      </c>
    </row>
    <row r="70" spans="1:11" x14ac:dyDescent="0.2">
      <c r="A70" s="13" t="s">
        <v>73</v>
      </c>
      <c r="B70" s="11"/>
      <c r="C70" s="11"/>
      <c r="D70" s="11"/>
      <c r="E70" s="11"/>
      <c r="F70" s="11"/>
      <c r="G70" s="11"/>
      <c r="H70" s="9">
        <f t="shared" si="7"/>
        <v>0</v>
      </c>
      <c r="I70" s="10">
        <f>SUM(feb!F70 + mrt!L70 + apr!K70+ mei!M70+ jun!L70+ jul!K70+ aug!M70 +  sep!J70 + H70)</f>
        <v>22</v>
      </c>
      <c r="J70" s="17">
        <f t="shared" si="8"/>
        <v>0</v>
      </c>
      <c r="K70" s="21">
        <f>SUM(feb!H70 + mrt!N70 + apr!M70+ mei!O70+ jun!N70+ jul!M70+ aug!O70 +  sep!L70 + J70)</f>
        <v>3150</v>
      </c>
    </row>
    <row r="71" spans="1:11" x14ac:dyDescent="0.2">
      <c r="A71" s="13" t="s">
        <v>66</v>
      </c>
      <c r="B71" s="11">
        <v>78</v>
      </c>
      <c r="C71" s="11"/>
      <c r="D71" s="11">
        <v>77</v>
      </c>
      <c r="E71" s="11">
        <v>58</v>
      </c>
      <c r="F71" s="11">
        <v>85</v>
      </c>
      <c r="G71" s="11"/>
      <c r="H71" s="9">
        <v>2</v>
      </c>
      <c r="I71" s="10">
        <f>SUM(feb!F71 + mrt!L71 + apr!K71+ mei!M71+ jun!L71+ jul!K71+ aug!M71 +  sep!J71 + H71)</f>
        <v>31</v>
      </c>
      <c r="J71" s="17">
        <f t="shared" si="8"/>
        <v>298</v>
      </c>
      <c r="K71" s="21">
        <f>SUM(feb!H71 + mrt!N71 + apr!M71+ mei!O71+ jun!N71+ jul!M71+ aug!O71 +  sep!L71 + J71)</f>
        <v>4222</v>
      </c>
    </row>
    <row r="72" spans="1:11" x14ac:dyDescent="0.2">
      <c r="A72" s="13" t="s">
        <v>94</v>
      </c>
      <c r="B72" s="11"/>
      <c r="C72" s="11"/>
      <c r="D72" s="11">
        <v>77</v>
      </c>
      <c r="E72" s="11"/>
      <c r="F72" s="11"/>
      <c r="G72" s="11"/>
      <c r="H72" s="9">
        <f t="shared" si="7"/>
        <v>0</v>
      </c>
      <c r="I72" s="10">
        <f>SUM(feb!F72 + mrt!L72 + apr!K72+ mei!M72+ jun!L72+ jul!K72+ aug!M72 +  sep!J72 + H72)</f>
        <v>5</v>
      </c>
      <c r="J72" s="17">
        <f t="shared" si="8"/>
        <v>77</v>
      </c>
      <c r="K72" s="21">
        <f>SUM(feb!H72 + mrt!N72 + apr!M72+ mei!O72+ jun!N72+ jul!M72+ aug!O72 +  sep!L72 + J72)</f>
        <v>1741</v>
      </c>
    </row>
    <row r="73" spans="1:11" x14ac:dyDescent="0.2">
      <c r="A73" s="13" t="s">
        <v>18</v>
      </c>
      <c r="B73" s="11"/>
      <c r="C73" s="11"/>
      <c r="D73" s="11"/>
      <c r="E73" s="11"/>
      <c r="F73" s="11"/>
      <c r="G73" s="11"/>
      <c r="H73" s="9">
        <f t="shared" si="7"/>
        <v>0</v>
      </c>
      <c r="I73" s="10">
        <f>SUM(feb!F73 + mrt!L73 + apr!K73+ mei!M73+ jun!L73+ jul!K73+ aug!M73 +  sep!J73 + H73)</f>
        <v>0</v>
      </c>
      <c r="J73" s="17">
        <f t="shared" si="8"/>
        <v>0</v>
      </c>
      <c r="K73" s="21">
        <f>SUM(feb!H73 + mrt!N73 + apr!M73+ mei!O73+ jun!N73+ jul!M73+ aug!O73 +  sep!L73 + J73)</f>
        <v>0</v>
      </c>
    </row>
    <row r="74" spans="1:11" x14ac:dyDescent="0.2">
      <c r="A74" s="13" t="s">
        <v>19</v>
      </c>
      <c r="B74" s="11"/>
      <c r="C74" s="11"/>
      <c r="D74" s="11"/>
      <c r="E74" s="11"/>
      <c r="F74" s="11"/>
      <c r="G74" s="11">
        <v>47</v>
      </c>
      <c r="H74" s="9">
        <f t="shared" si="7"/>
        <v>1</v>
      </c>
      <c r="I74" s="10">
        <f>SUM(feb!F74 + mrt!L74 + apr!K74+ mei!M74+ jun!L74+ jul!K74+ aug!M74 +  sep!J74 + H74)</f>
        <v>13</v>
      </c>
      <c r="J74" s="17">
        <f t="shared" si="8"/>
        <v>47</v>
      </c>
      <c r="K74" s="21">
        <f>SUM(feb!H74 + mrt!N74 + apr!M74+ mei!O74+ jun!N74+ jul!M74+ aug!O74 +  sep!L74 + J74)</f>
        <v>1120</v>
      </c>
    </row>
    <row r="75" spans="1:11" x14ac:dyDescent="0.2">
      <c r="A75" s="13" t="s">
        <v>64</v>
      </c>
      <c r="B75" s="11"/>
      <c r="C75" s="11">
        <v>58</v>
      </c>
      <c r="D75" s="11"/>
      <c r="E75" s="11">
        <v>54</v>
      </c>
      <c r="F75" s="11"/>
      <c r="G75" s="11">
        <v>55</v>
      </c>
      <c r="H75" s="9">
        <f t="shared" si="7"/>
        <v>3</v>
      </c>
      <c r="I75" s="10">
        <f>SUM(feb!F75 + mrt!L75 + apr!K75+ mei!M75+ jun!L75+ jul!K75+ aug!M75 +  sep!J75 + H75)</f>
        <v>24</v>
      </c>
      <c r="J75" s="17">
        <f t="shared" si="8"/>
        <v>167</v>
      </c>
      <c r="K75" s="21">
        <f>SUM(feb!H75 + mrt!N75 + apr!M75+ mei!O75+ jun!N75+ jul!M75+ aug!O75 +  sep!L75 + J75)</f>
        <v>1580</v>
      </c>
    </row>
    <row r="76" spans="1:11" x14ac:dyDescent="0.2">
      <c r="A76" s="13" t="s">
        <v>82</v>
      </c>
      <c r="B76" s="11"/>
      <c r="C76" s="11"/>
      <c r="D76" s="11"/>
      <c r="E76" s="11"/>
      <c r="F76" s="11"/>
      <c r="G76" s="11"/>
      <c r="H76" s="9">
        <f t="shared" si="7"/>
        <v>0</v>
      </c>
      <c r="I76" s="10">
        <f>SUM(feb!F76 + mrt!L76 + apr!K76+ mei!M76+ jun!L76+ jul!K76+ aug!M76 +  sep!J76 + H76)</f>
        <v>10</v>
      </c>
      <c r="J76" s="17">
        <f t="shared" si="8"/>
        <v>0</v>
      </c>
      <c r="K76" s="21">
        <f>SUM(feb!H76 + mrt!N76 + apr!M76+ mei!O76+ jun!N76+ jul!M76+ aug!O76 +  sep!L76 + J76)</f>
        <v>561</v>
      </c>
    </row>
    <row r="77" spans="1:11" x14ac:dyDescent="0.2">
      <c r="A77" s="13" t="s">
        <v>97</v>
      </c>
      <c r="B77" s="11"/>
      <c r="C77" s="11"/>
      <c r="D77" s="11"/>
      <c r="E77" s="11"/>
      <c r="F77" s="11"/>
      <c r="G77" s="11"/>
      <c r="H77" s="9">
        <f t="shared" si="7"/>
        <v>0</v>
      </c>
      <c r="I77" s="10">
        <f>SUM(feb!F77 + mrt!L77 + apr!K77+ mei!M77+ jun!L77+ jul!K77+ aug!M77 +  sep!J77 + H77)</f>
        <v>11</v>
      </c>
      <c r="J77" s="17">
        <f t="shared" si="8"/>
        <v>0</v>
      </c>
      <c r="K77" s="21">
        <f>SUM(feb!H77 + mrt!N77 + apr!M77+ mei!O77+ jun!N77+ jul!M77+ aug!O77 +  sep!L77 + J77)</f>
        <v>904</v>
      </c>
    </row>
    <row r="78" spans="1:11" x14ac:dyDescent="0.2">
      <c r="A78" s="13" t="s">
        <v>20</v>
      </c>
      <c r="B78" s="11"/>
      <c r="C78" s="11"/>
      <c r="D78" s="11"/>
      <c r="E78" s="11">
        <v>58</v>
      </c>
      <c r="F78" s="11">
        <v>85</v>
      </c>
      <c r="G78" s="11">
        <v>47</v>
      </c>
      <c r="H78" s="9">
        <v>3</v>
      </c>
      <c r="I78" s="10">
        <f>SUM(feb!F78 + mrt!L78 + apr!K78+ mei!M78+ jun!L78+ jul!K78+ aug!M78 +  sep!J78 + H78)</f>
        <v>21</v>
      </c>
      <c r="J78" s="17">
        <f t="shared" si="8"/>
        <v>190</v>
      </c>
      <c r="K78" s="21">
        <f>SUM(feb!H78 + mrt!N78 + apr!M78+ mei!O78+ jun!N78+ jul!M78+ aug!O78 +  sep!L78 + J78)</f>
        <v>1773</v>
      </c>
    </row>
    <row r="79" spans="1:11" x14ac:dyDescent="0.2">
      <c r="A79" s="13" t="s">
        <v>55</v>
      </c>
      <c r="B79" s="11"/>
      <c r="C79" s="11"/>
      <c r="D79" s="11"/>
      <c r="E79" s="11"/>
      <c r="F79" s="11"/>
      <c r="G79" s="11"/>
      <c r="H79" s="9">
        <f t="shared" si="7"/>
        <v>0</v>
      </c>
      <c r="I79" s="10">
        <f>SUM(feb!F79 + mrt!L79 + apr!K79+ mei!M79+ jun!L79+ jul!K79+ aug!M79 +  sep!J79 + H79)</f>
        <v>1</v>
      </c>
      <c r="J79" s="17">
        <f t="shared" si="8"/>
        <v>0</v>
      </c>
      <c r="K79" s="21">
        <f>SUM(feb!H79 + mrt!N79 + apr!M79+ mei!O79+ jun!N79+ jul!M79+ aug!O79 +  sep!L79 + J79)</f>
        <v>216</v>
      </c>
    </row>
    <row r="80" spans="1:11" x14ac:dyDescent="0.2">
      <c r="A80" s="13" t="s">
        <v>60</v>
      </c>
      <c r="B80" s="11">
        <v>100</v>
      </c>
      <c r="C80" s="11">
        <v>68</v>
      </c>
      <c r="D80" s="11">
        <v>98</v>
      </c>
      <c r="E80" s="11">
        <v>78</v>
      </c>
      <c r="F80" s="11">
        <v>90</v>
      </c>
      <c r="G80" s="11">
        <v>55</v>
      </c>
      <c r="H80" s="9">
        <f t="shared" si="7"/>
        <v>3</v>
      </c>
      <c r="I80" s="10">
        <f>SUM(feb!F80 + mrt!L80 + apr!K80+ mei!M80+ jun!L80+ jul!K80+ aug!M80 +  sep!J80 + H80)</f>
        <v>42</v>
      </c>
      <c r="J80" s="17">
        <f t="shared" si="8"/>
        <v>489</v>
      </c>
      <c r="K80" s="21">
        <f>SUM(feb!H80 + mrt!N80 + apr!M80+ mei!O80+ jun!N80+ jul!M80+ aug!O80 +  sep!L80 + J80)</f>
        <v>8140</v>
      </c>
    </row>
    <row r="81" spans="1:11" x14ac:dyDescent="0.2">
      <c r="A81" s="13" t="s">
        <v>114</v>
      </c>
      <c r="B81" s="11">
        <v>55</v>
      </c>
      <c r="C81" s="11">
        <v>58</v>
      </c>
      <c r="D81" s="11"/>
      <c r="E81" s="11"/>
      <c r="F81" s="11"/>
      <c r="G81" s="11">
        <v>47</v>
      </c>
      <c r="H81" s="9">
        <v>3</v>
      </c>
      <c r="I81" s="10">
        <f>SUM(feb!F81 + mrt!L81 + apr!K81+ mei!M81+ jun!L81+ jul!K81+ aug!M81 +  sep!J81 + H81)</f>
        <v>30</v>
      </c>
      <c r="J81" s="17">
        <f t="shared" si="8"/>
        <v>160</v>
      </c>
      <c r="K81" s="21">
        <f>SUM(feb!H81 + mrt!N81 + apr!M81+ mei!O81+ jun!N81+ jul!M81+ aug!O81 +  sep!L81 + J81)</f>
        <v>2151</v>
      </c>
    </row>
    <row r="82" spans="1:11" x14ac:dyDescent="0.2">
      <c r="A82" s="13" t="s">
        <v>21</v>
      </c>
      <c r="B82" s="11">
        <v>100</v>
      </c>
      <c r="C82" s="11">
        <v>68</v>
      </c>
      <c r="D82" s="11">
        <v>98</v>
      </c>
      <c r="E82" s="11">
        <v>72</v>
      </c>
      <c r="F82" s="11">
        <v>90</v>
      </c>
      <c r="G82" s="11">
        <v>55</v>
      </c>
      <c r="H82" s="9">
        <f t="shared" si="7"/>
        <v>3</v>
      </c>
      <c r="I82" s="10">
        <f>SUM(feb!F82 + mrt!L82 + apr!K82+ mei!M82+ jun!L82+ jul!K82+ aug!M82 +  sep!J82 + H82)</f>
        <v>42</v>
      </c>
      <c r="J82" s="17">
        <f t="shared" si="8"/>
        <v>483</v>
      </c>
      <c r="K82" s="21">
        <f>SUM(feb!H82 + mrt!N82 + apr!M82+ mei!O82+ jun!N82+ jul!M82+ aug!O82 +  sep!L82 + J82)</f>
        <v>6936</v>
      </c>
    </row>
    <row r="83" spans="1:11" x14ac:dyDescent="0.2">
      <c r="A83" s="13" t="s">
        <v>59</v>
      </c>
      <c r="B83" s="11"/>
      <c r="C83" s="11"/>
      <c r="D83" s="11"/>
      <c r="E83" s="11">
        <v>58</v>
      </c>
      <c r="F83" s="11"/>
      <c r="G83" s="11"/>
      <c r="H83" s="9">
        <f t="shared" si="7"/>
        <v>1</v>
      </c>
      <c r="I83" s="10">
        <f>SUM(feb!F83 + mrt!L83 + apr!K83+ mei!M83+ jun!L83+ jul!K83+ aug!M83 +  sep!J83 + H83)</f>
        <v>26</v>
      </c>
      <c r="J83" s="17">
        <f t="shared" si="8"/>
        <v>58</v>
      </c>
      <c r="K83" s="21">
        <f>SUM(feb!H83 + mrt!N83 + apr!M83+ mei!O83+ jun!N83+ jul!M83+ aug!O83 +  sep!L83 + J83)</f>
        <v>2102</v>
      </c>
    </row>
    <row r="84" spans="1:11" x14ac:dyDescent="0.2">
      <c r="A84" s="13" t="s">
        <v>22</v>
      </c>
      <c r="B84" s="11"/>
      <c r="C84" s="11"/>
      <c r="D84" s="11"/>
      <c r="E84" s="11"/>
      <c r="F84" s="11"/>
      <c r="G84" s="11"/>
      <c r="H84" s="9">
        <f t="shared" si="7"/>
        <v>0</v>
      </c>
      <c r="I84" s="10">
        <f>SUM(feb!F84 + mrt!L84 + apr!K84+ mei!M84+ jun!L84+ jul!K84+ aug!M84 +  sep!J84 + H84)</f>
        <v>1</v>
      </c>
      <c r="J84" s="17">
        <f t="shared" si="8"/>
        <v>0</v>
      </c>
      <c r="K84" s="21">
        <f>SUM(feb!H84 + mrt!N84 + apr!M84+ mei!O84+ jun!N84+ jul!M84+ aug!O84 +  sep!L84 + J84)</f>
        <v>48</v>
      </c>
    </row>
    <row r="85" spans="1:11" x14ac:dyDescent="0.2">
      <c r="A85" s="13" t="s">
        <v>70</v>
      </c>
      <c r="B85" s="11">
        <v>100</v>
      </c>
      <c r="C85" s="11"/>
      <c r="D85" s="11">
        <v>98</v>
      </c>
      <c r="E85" s="11"/>
      <c r="F85" s="11">
        <v>90</v>
      </c>
      <c r="G85" s="11">
        <v>55</v>
      </c>
      <c r="H85" s="9">
        <v>2</v>
      </c>
      <c r="I85" s="10">
        <f>SUM(feb!F85 + mrt!L85 + apr!K85+ mei!M85+ jun!L85+ jul!K85+ aug!M85 +  sep!J85 + H85)</f>
        <v>30</v>
      </c>
      <c r="J85" s="17">
        <f>SUM(B85:G85)</f>
        <v>343</v>
      </c>
      <c r="K85" s="21">
        <f>SUM(feb!H85 + mrt!N85 + apr!M85+ mei!O85+ jun!N85+ jul!M85+ aug!O85 +  sep!L85 + J85)</f>
        <v>3786</v>
      </c>
    </row>
    <row r="86" spans="1:11" x14ac:dyDescent="0.2">
      <c r="A86" s="13" t="s">
        <v>151</v>
      </c>
      <c r="B86" s="11">
        <v>100</v>
      </c>
      <c r="C86" s="11">
        <v>68</v>
      </c>
      <c r="D86" s="11"/>
      <c r="E86" s="11">
        <v>78</v>
      </c>
      <c r="F86" s="11">
        <v>90</v>
      </c>
      <c r="G86" s="11"/>
      <c r="H86" s="9">
        <v>3</v>
      </c>
      <c r="I86" s="10">
        <f>SUM(feb!F86 + mrt!L86 + apr!K86+ mei!M86+ jun!L86+ jul!K86+ aug!M86 +  sep!J86 + H86)</f>
        <v>27</v>
      </c>
      <c r="J86" s="17">
        <f>SUM(B86:G86)</f>
        <v>336</v>
      </c>
      <c r="K86" s="21">
        <f>SUM(feb!H86 + mrt!N86 + apr!M86+ mei!O86+ jun!N86+ jul!M86+ aug!O86 +  sep!L86 + J86)</f>
        <v>3311</v>
      </c>
    </row>
    <row r="87" spans="1:11" x14ac:dyDescent="0.2">
      <c r="A87" s="13" t="s">
        <v>71</v>
      </c>
      <c r="B87" s="11"/>
      <c r="C87" s="11"/>
      <c r="D87" s="11"/>
      <c r="E87" s="11"/>
      <c r="F87" s="11"/>
      <c r="G87" s="11">
        <v>47</v>
      </c>
      <c r="H87" s="9">
        <v>1</v>
      </c>
      <c r="I87" s="10">
        <f>SUM(feb!F87 + mrt!L87 + apr!K87+ mei!M87+ jun!L87+ jul!K87+ aug!M87 +  sep!J87 + H87)</f>
        <v>18</v>
      </c>
      <c r="J87" s="17">
        <f t="shared" si="8"/>
        <v>47</v>
      </c>
      <c r="K87" s="21">
        <f>SUM(feb!H87 + mrt!N87 + apr!M87+ mei!O87+ jun!N87+ jul!M87+ aug!O87 +  sep!L87 + J87)</f>
        <v>1218</v>
      </c>
    </row>
    <row r="88" spans="1:11" x14ac:dyDescent="0.2">
      <c r="A88" s="13" t="s">
        <v>23</v>
      </c>
      <c r="B88" s="11">
        <v>55</v>
      </c>
      <c r="C88" s="11"/>
      <c r="D88" s="11"/>
      <c r="E88" s="11"/>
      <c r="F88" s="11">
        <v>63</v>
      </c>
      <c r="G88" s="11">
        <v>47</v>
      </c>
      <c r="H88" s="9">
        <v>2</v>
      </c>
      <c r="I88" s="10">
        <f>SUM(feb!F88 + mrt!L88 + apr!K88+ mei!M88+ jun!L88+ jul!K88+ aug!M88 +  sep!J88 + H88)</f>
        <v>21</v>
      </c>
      <c r="J88" s="17">
        <f t="shared" si="8"/>
        <v>165</v>
      </c>
      <c r="K88" s="21">
        <f>SUM(feb!H88 + mrt!N88 + apr!M88+ mei!O88+ jun!N88+ jul!M88+ aug!O88 +  sep!L88 + J88)</f>
        <v>1433</v>
      </c>
    </row>
    <row r="89" spans="1:11" x14ac:dyDescent="0.2">
      <c r="A89" s="13" t="s">
        <v>109</v>
      </c>
      <c r="B89" s="11">
        <v>100</v>
      </c>
      <c r="C89" s="11">
        <v>68</v>
      </c>
      <c r="D89" s="11">
        <v>98</v>
      </c>
      <c r="E89" s="11">
        <v>72</v>
      </c>
      <c r="F89" s="11">
        <v>90</v>
      </c>
      <c r="G89" s="11">
        <v>47</v>
      </c>
      <c r="H89" s="9">
        <f t="shared" si="7"/>
        <v>3</v>
      </c>
      <c r="I89" s="10">
        <f>SUM(feb!F89 + mrt!L89 + apr!K89+ mei!M89+ jun!L89+ jul!K89+ aug!M89 +  sep!J89 + H89)</f>
        <v>34</v>
      </c>
      <c r="J89" s="17">
        <f t="shared" si="8"/>
        <v>475</v>
      </c>
      <c r="K89" s="21">
        <f>SUM(feb!H89 + mrt!N89 + apr!M89+ mei!O89+ jun!N89+ jul!M89+ aug!O89 +  sep!L89 + J89)</f>
        <v>4913</v>
      </c>
    </row>
    <row r="90" spans="1:11" x14ac:dyDescent="0.2">
      <c r="A90" s="13" t="s">
        <v>24</v>
      </c>
      <c r="B90" s="11"/>
      <c r="C90" s="11"/>
      <c r="D90" s="11"/>
      <c r="E90" s="11"/>
      <c r="F90" s="11"/>
      <c r="G90" s="11"/>
      <c r="H90" s="9">
        <f t="shared" si="7"/>
        <v>0</v>
      </c>
      <c r="I90" s="10">
        <f>SUM(feb!F90 + mrt!L90 + apr!K90+ mei!M90+ jun!L90+ jul!K90+ aug!M90 +  sep!J90 + H90)</f>
        <v>24</v>
      </c>
      <c r="J90" s="17">
        <f t="shared" si="8"/>
        <v>0</v>
      </c>
      <c r="K90" s="21">
        <f>SUM(feb!H90 + mrt!N90 + apr!M90+ mei!O90+ jun!N90+ jul!M90+ aug!O90 +  sep!L90 + J90)</f>
        <v>3087</v>
      </c>
    </row>
    <row r="91" spans="1:11" x14ac:dyDescent="0.2">
      <c r="A91" s="13" t="s">
        <v>25</v>
      </c>
      <c r="B91" s="11"/>
      <c r="C91" s="11">
        <v>68</v>
      </c>
      <c r="D91" s="11"/>
      <c r="E91" s="11">
        <v>72</v>
      </c>
      <c r="F91" s="11"/>
      <c r="G91" s="11">
        <v>55</v>
      </c>
      <c r="H91" s="9">
        <f t="shared" si="7"/>
        <v>3</v>
      </c>
      <c r="I91" s="10">
        <f>SUM(feb!F91 + mrt!L91 + apr!K91+ mei!M91+ jun!L91+ jul!K91+ aug!M91 +  sep!J91 + H91)</f>
        <v>35</v>
      </c>
      <c r="J91" s="17">
        <f t="shared" si="8"/>
        <v>195</v>
      </c>
      <c r="K91" s="21">
        <f>SUM(feb!H91 + mrt!N91 + apr!M91+ mei!O91+ jun!N91+ jul!M91+ aug!O91 +  sep!L91 + J91)</f>
        <v>3241</v>
      </c>
    </row>
    <row r="92" spans="1:11" x14ac:dyDescent="0.2">
      <c r="A92" s="13" t="s">
        <v>100</v>
      </c>
      <c r="B92" s="11"/>
      <c r="C92" s="11"/>
      <c r="D92" s="11"/>
      <c r="E92" s="11"/>
      <c r="F92" s="11"/>
      <c r="G92" s="11"/>
      <c r="H92" s="9">
        <f t="shared" si="7"/>
        <v>0</v>
      </c>
      <c r="I92" s="10">
        <f>SUM(feb!F92 + mrt!L92 + apr!K92+ mei!M92+ jun!L92+ jul!K92+ aug!M92 +  sep!J92 + H92)</f>
        <v>0</v>
      </c>
      <c r="J92" s="17">
        <f t="shared" si="8"/>
        <v>0</v>
      </c>
      <c r="K92" s="21">
        <f>SUM(feb!H92 + mrt!N92 + apr!M92+ mei!O92+ jun!N92+ jul!M92+ aug!O92 +  sep!L92 + J92)</f>
        <v>0</v>
      </c>
    </row>
    <row r="93" spans="1:11" x14ac:dyDescent="0.2">
      <c r="A93" s="13" t="s">
        <v>75</v>
      </c>
      <c r="B93" s="11"/>
      <c r="C93" s="11"/>
      <c r="D93" s="11"/>
      <c r="E93" s="11"/>
      <c r="F93" s="11"/>
      <c r="G93" s="11"/>
      <c r="H93" s="9">
        <f t="shared" si="7"/>
        <v>0</v>
      </c>
      <c r="I93" s="10">
        <f>SUM(feb!F93 + mrt!L93 + apr!K93+ mei!M93+ jun!L93+ jul!K93+ aug!M93 +  sep!J93 + H93)</f>
        <v>1</v>
      </c>
      <c r="J93" s="17">
        <f t="shared" si="8"/>
        <v>0</v>
      </c>
      <c r="K93" s="21">
        <f>SUM(feb!H93 + mrt!N93 + apr!M93+ mei!O93+ jun!N93+ jul!M93+ aug!O93 +  sep!L93 + J93)</f>
        <v>83</v>
      </c>
    </row>
    <row r="94" spans="1:11" x14ac:dyDescent="0.2">
      <c r="A94" s="13" t="s">
        <v>26</v>
      </c>
      <c r="B94" s="11"/>
      <c r="C94" s="11">
        <v>58</v>
      </c>
      <c r="D94" s="11">
        <v>77</v>
      </c>
      <c r="E94" s="11"/>
      <c r="F94" s="11">
        <v>90</v>
      </c>
      <c r="G94" s="11">
        <v>55</v>
      </c>
      <c r="H94" s="9">
        <v>3</v>
      </c>
      <c r="I94" s="10">
        <f>SUM(feb!F94 + mrt!L94 + apr!K94+ mei!M94+ jun!L94+ jul!K94+ aug!M94 +  sep!J94 + H94)</f>
        <v>33</v>
      </c>
      <c r="J94" s="17">
        <f t="shared" si="8"/>
        <v>280</v>
      </c>
      <c r="K94" s="21">
        <f>SUM(feb!H94 + mrt!N94 + apr!M94+ mei!O94+ jun!N94+ jul!M94+ aug!O94 +  sep!L94 + J94)</f>
        <v>4500</v>
      </c>
    </row>
    <row r="95" spans="1:11" x14ac:dyDescent="0.2">
      <c r="A95" s="13" t="s">
        <v>103</v>
      </c>
      <c r="B95" s="11">
        <v>100</v>
      </c>
      <c r="C95" s="11"/>
      <c r="D95" s="11"/>
      <c r="E95" s="11">
        <v>72</v>
      </c>
      <c r="F95" s="11">
        <v>90</v>
      </c>
      <c r="G95" s="11">
        <v>55</v>
      </c>
      <c r="H95" s="9">
        <v>3</v>
      </c>
      <c r="I95" s="10">
        <f>SUM(feb!F95 + mrt!L95 + apr!K95+ mei!M95+ jun!L95+ jul!K95+ aug!M95 +  sep!J95 + H95)</f>
        <v>31</v>
      </c>
      <c r="J95" s="17">
        <f t="shared" si="8"/>
        <v>317</v>
      </c>
      <c r="K95" s="21">
        <f>SUM(feb!H95 + mrt!N95 + apr!M95+ mei!O95+ jun!N95+ jul!M95+ aug!O95 +  sep!L95 + J95)</f>
        <v>4432</v>
      </c>
    </row>
    <row r="96" spans="1:11" x14ac:dyDescent="0.2">
      <c r="A96" s="13" t="s">
        <v>27</v>
      </c>
      <c r="B96" s="11"/>
      <c r="C96" s="11">
        <v>58</v>
      </c>
      <c r="D96" s="11"/>
      <c r="E96" s="11">
        <v>54</v>
      </c>
      <c r="F96" s="11"/>
      <c r="G96" s="11">
        <v>47</v>
      </c>
      <c r="H96" s="9">
        <f t="shared" si="7"/>
        <v>3</v>
      </c>
      <c r="I96" s="10">
        <f>SUM(feb!F96 + mrt!L96 + apr!K96+ mei!M96+ jun!L96+ jul!K96+ aug!M96 +  sep!J96 + H96)</f>
        <v>39</v>
      </c>
      <c r="J96" s="17">
        <f t="shared" si="8"/>
        <v>159</v>
      </c>
      <c r="K96" s="21">
        <f>SUM(feb!H96 + mrt!N96 + apr!M96+ mei!O96+ jun!N96+ jul!M96+ aug!O96 +  sep!L96 + J96)</f>
        <v>3634</v>
      </c>
    </row>
    <row r="97" spans="1:11" x14ac:dyDescent="0.2">
      <c r="A97" s="13" t="s">
        <v>87</v>
      </c>
      <c r="B97" s="11"/>
      <c r="C97" s="11"/>
      <c r="D97" s="11"/>
      <c r="E97" s="11"/>
      <c r="F97" s="11"/>
      <c r="G97" s="11"/>
      <c r="H97" s="9">
        <f t="shared" si="7"/>
        <v>0</v>
      </c>
      <c r="I97" s="10">
        <f>SUM(feb!F97 + mrt!L97 + apr!K97+ mei!M97+ jun!L97+ jul!K97+ aug!M97 +  sep!J97 + H97)</f>
        <v>0</v>
      </c>
      <c r="J97" s="17">
        <f t="shared" si="8"/>
        <v>0</v>
      </c>
      <c r="K97" s="21">
        <f>SUM(feb!H97 + mrt!N97 + apr!M97+ mei!O97+ jun!N97+ jul!M97+ aug!O97 +  sep!L97 + J97)</f>
        <v>0</v>
      </c>
    </row>
    <row r="98" spans="1:11" x14ac:dyDescent="0.2">
      <c r="A98" s="13" t="s">
        <v>33</v>
      </c>
      <c r="B98" s="11"/>
      <c r="C98" s="11"/>
      <c r="D98" s="11"/>
      <c r="E98" s="11"/>
      <c r="F98" s="11">
        <v>63</v>
      </c>
      <c r="G98" s="11">
        <v>47</v>
      </c>
      <c r="H98" s="9">
        <v>2</v>
      </c>
      <c r="I98" s="10">
        <f>SUM(feb!F98 + mrt!L98 + apr!K98+ mei!M98+ jun!L98+ jul!K98+ aug!M98 +  sep!J98 + H98)</f>
        <v>26</v>
      </c>
      <c r="J98" s="17">
        <f t="shared" si="8"/>
        <v>110</v>
      </c>
      <c r="K98" s="21">
        <f>SUM(feb!H98 + mrt!N98 + apr!M98+ mei!O98+ jun!N98+ jul!M98+ aug!O98 +  sep!L98 + J98)</f>
        <v>2337</v>
      </c>
    </row>
    <row r="99" spans="1:11" x14ac:dyDescent="0.2">
      <c r="A99" s="13" t="s">
        <v>53</v>
      </c>
      <c r="B99" s="11">
        <v>100</v>
      </c>
      <c r="C99" s="11">
        <v>68</v>
      </c>
      <c r="D99" s="11">
        <v>98</v>
      </c>
      <c r="E99" s="11">
        <v>72</v>
      </c>
      <c r="F99" s="11">
        <v>90</v>
      </c>
      <c r="G99" s="11">
        <v>55</v>
      </c>
      <c r="H99" s="9">
        <f t="shared" si="7"/>
        <v>3</v>
      </c>
      <c r="I99" s="10">
        <f>SUM(feb!F99 + mrt!L99 + apr!K99+ mei!M99+ jun!L99+ jul!K99+ aug!M99 +  sep!J99 + H99)</f>
        <v>42</v>
      </c>
      <c r="J99" s="17">
        <f t="shared" si="8"/>
        <v>483</v>
      </c>
      <c r="K99" s="21">
        <f>SUM(feb!H99 + mrt!N99 + apr!M99+ mei!O99+ jun!N99+ jul!M99+ aug!O99 +  sep!L99 + J99)</f>
        <v>7208</v>
      </c>
    </row>
    <row r="100" spans="1:11" x14ac:dyDescent="0.2">
      <c r="A100" s="13" t="s">
        <v>77</v>
      </c>
      <c r="B100" s="11"/>
      <c r="C100" s="11"/>
      <c r="D100" s="11"/>
      <c r="E100" s="11"/>
      <c r="F100" s="11"/>
      <c r="G100" s="11"/>
      <c r="H100" s="9">
        <f t="shared" si="7"/>
        <v>0</v>
      </c>
      <c r="I100" s="10">
        <f>SUM(feb!F100 + mrt!L100 + apr!K100+ mei!M100+ jun!L100+ jul!K100+ aug!M100 +  sep!J100 + H100)</f>
        <v>1</v>
      </c>
      <c r="J100" s="17">
        <f t="shared" si="8"/>
        <v>0</v>
      </c>
      <c r="K100" s="21">
        <f>SUM(feb!H100 + mrt!N100 + apr!M100+ mei!O100+ jun!N100+ jul!M100+ aug!O100 +  sep!L100 + J100)</f>
        <v>50</v>
      </c>
    </row>
    <row r="101" spans="1:11" x14ac:dyDescent="0.2">
      <c r="A101" s="13" t="s">
        <v>84</v>
      </c>
      <c r="B101" s="11"/>
      <c r="C101" s="11"/>
      <c r="D101" s="11"/>
      <c r="E101" s="11"/>
      <c r="F101" s="11"/>
      <c r="G101" s="11"/>
      <c r="H101" s="9">
        <f t="shared" si="7"/>
        <v>0</v>
      </c>
      <c r="I101" s="10">
        <f>SUM(feb!F101 + mrt!L101 + apr!K101+ mei!M101+ jun!L101+ jul!K101+ aug!M101 +  sep!J101 + H101)</f>
        <v>22</v>
      </c>
      <c r="J101" s="17">
        <f t="shared" si="8"/>
        <v>0</v>
      </c>
      <c r="K101" s="21">
        <f>SUM(feb!H101 + mrt!N101 + apr!M101+ mei!O101+ jun!N101+ jul!M101+ aug!O101 +  sep!L101 + J101)</f>
        <v>1460</v>
      </c>
    </row>
    <row r="102" spans="1:11" x14ac:dyDescent="0.2">
      <c r="A102" s="13" t="s">
        <v>58</v>
      </c>
      <c r="B102" s="11"/>
      <c r="C102" s="11"/>
      <c r="D102" s="11"/>
      <c r="E102" s="11"/>
      <c r="F102" s="11"/>
      <c r="G102" s="11"/>
      <c r="H102" s="9">
        <f t="shared" si="7"/>
        <v>0</v>
      </c>
      <c r="I102" s="10">
        <f>SUM(feb!F102 + mrt!L102 + apr!K102+ mei!M102+ jun!L102+ jul!K102+ aug!M102 +  sep!J102 + H102)</f>
        <v>0</v>
      </c>
      <c r="J102" s="17">
        <f t="shared" si="8"/>
        <v>0</v>
      </c>
      <c r="K102" s="21">
        <f>SUM(feb!H102 + mrt!N102 + apr!M102+ mei!O102+ jun!N102+ jul!M102+ aug!O102 +  sep!L102 + J102)</f>
        <v>0</v>
      </c>
    </row>
    <row r="103" spans="1:11" x14ac:dyDescent="0.2">
      <c r="A103" s="13" t="s">
        <v>129</v>
      </c>
      <c r="B103" s="11"/>
      <c r="C103" s="11"/>
      <c r="D103" s="11"/>
      <c r="E103" s="11"/>
      <c r="F103" s="11"/>
      <c r="G103" s="11"/>
      <c r="H103" s="9">
        <f t="shared" si="7"/>
        <v>0</v>
      </c>
      <c r="I103" s="10">
        <f>SUM(feb!F103 + mrt!L103 + apr!K103+ mei!M103+ jun!L103+ jul!K103+ aug!M103 +  sep!J103 + H103)</f>
        <v>0</v>
      </c>
      <c r="J103" s="17">
        <f t="shared" si="8"/>
        <v>0</v>
      </c>
      <c r="K103" s="21">
        <f>SUM(feb!H103 + mrt!N103 + apr!M103+ mei!O103+ jun!N103+ jul!M103+ aug!O103 +  sep!L103 + J103)</f>
        <v>0</v>
      </c>
    </row>
    <row r="104" spans="1:11" x14ac:dyDescent="0.2">
      <c r="A104" s="13" t="s">
        <v>130</v>
      </c>
      <c r="B104" s="11"/>
      <c r="C104" s="11"/>
      <c r="D104" s="11"/>
      <c r="E104" s="11"/>
      <c r="F104" s="11"/>
      <c r="G104" s="11"/>
      <c r="H104" s="9">
        <f t="shared" si="7"/>
        <v>0</v>
      </c>
      <c r="I104" s="10">
        <f>SUM(feb!F104 + mrt!L104 + apr!K104+ mei!M104+ jun!L104+ jul!K104+ aug!M104 +  sep!J104 + H104)</f>
        <v>0</v>
      </c>
      <c r="J104" s="17">
        <f t="shared" si="8"/>
        <v>0</v>
      </c>
      <c r="K104" s="21">
        <f>SUM(feb!H104 + mrt!N104 + apr!M104+ mei!O104+ jun!N104+ jul!M104+ aug!O104 +  sep!L104 + J104)</f>
        <v>0</v>
      </c>
    </row>
    <row r="105" spans="1:11" x14ac:dyDescent="0.2">
      <c r="A105" s="13" t="s">
        <v>111</v>
      </c>
      <c r="B105" s="11"/>
      <c r="C105" s="11"/>
      <c r="D105" s="11"/>
      <c r="E105" s="11"/>
      <c r="F105" s="11"/>
      <c r="G105" s="11"/>
      <c r="H105" s="9">
        <f t="shared" si="7"/>
        <v>0</v>
      </c>
      <c r="I105" s="10">
        <f>SUM(feb!F105 + mrt!L105 + apr!K105+ mei!M105+ jun!L105+ jul!K105+ aug!M105 +  sep!J105 + H105)</f>
        <v>13</v>
      </c>
      <c r="J105" s="17">
        <f t="shared" si="8"/>
        <v>0</v>
      </c>
      <c r="K105" s="21">
        <f>SUM(feb!H105 + mrt!N105 + apr!M105+ mei!O105+ jun!N105+ jul!M105+ aug!O105 +  sep!L105 + J105)</f>
        <v>1199</v>
      </c>
    </row>
    <row r="106" spans="1:11" x14ac:dyDescent="0.2">
      <c r="A106" s="13" t="s">
        <v>98</v>
      </c>
      <c r="B106" s="11"/>
      <c r="C106" s="11"/>
      <c r="D106" s="11"/>
      <c r="E106" s="11"/>
      <c r="F106" s="11"/>
      <c r="G106" s="11"/>
      <c r="H106" s="9">
        <f t="shared" si="7"/>
        <v>0</v>
      </c>
      <c r="I106" s="10">
        <f>SUM(feb!F106 + mrt!L106 + apr!K106+ mei!M106+ jun!L106+ jul!K106+ aug!M106 +  sep!J106 + H106)</f>
        <v>0</v>
      </c>
      <c r="J106" s="17">
        <f t="shared" si="8"/>
        <v>0</v>
      </c>
      <c r="K106" s="21">
        <f>SUM(feb!H106 + mrt!N106 + apr!M106+ mei!O106+ jun!N106+ jul!M106+ aug!O106 +  sep!L106 + J106)</f>
        <v>0</v>
      </c>
    </row>
    <row r="107" spans="1:11" x14ac:dyDescent="0.2">
      <c r="A107" s="13" t="s">
        <v>105</v>
      </c>
      <c r="B107" s="11"/>
      <c r="C107" s="11"/>
      <c r="D107" s="11"/>
      <c r="E107" s="11"/>
      <c r="F107" s="11"/>
      <c r="G107" s="11"/>
      <c r="H107" s="9">
        <f t="shared" si="7"/>
        <v>0</v>
      </c>
      <c r="I107" s="10">
        <f>SUM(feb!F107 + mrt!L107 + apr!K107+ mei!M107+ jun!L107+ jul!K107+ aug!M107 +  sep!J107 + H107)</f>
        <v>5</v>
      </c>
      <c r="J107" s="17">
        <f t="shared" si="8"/>
        <v>0</v>
      </c>
      <c r="K107" s="21">
        <f>SUM(feb!H107 + mrt!N107 + apr!M107+ mei!O107+ jun!N107+ jul!M107+ aug!O107 +  sep!L107 + J107)</f>
        <v>356</v>
      </c>
    </row>
    <row r="108" spans="1:11" x14ac:dyDescent="0.2">
      <c r="A108" s="24" t="s">
        <v>131</v>
      </c>
      <c r="B108" s="11"/>
      <c r="C108" s="11"/>
      <c r="D108" s="11"/>
      <c r="E108" s="11"/>
      <c r="F108" s="11"/>
      <c r="G108" s="11"/>
      <c r="H108" s="9">
        <f t="shared" si="7"/>
        <v>0</v>
      </c>
      <c r="I108" s="10">
        <f>SUM(feb!F108 + mrt!L108 + apr!K108+ mei!M108+ jun!L108+ jul!K108+ aug!M108 +  sep!J108 + H108)</f>
        <v>19</v>
      </c>
      <c r="J108" s="17">
        <f t="shared" si="8"/>
        <v>0</v>
      </c>
      <c r="K108" s="21">
        <f>SUM(feb!H108 + mrt!N108 + apr!M108+ mei!O108+ jun!N108+ jul!M108+ aug!O108 +  sep!L108 + J108)</f>
        <v>1400</v>
      </c>
    </row>
    <row r="109" spans="1:11" x14ac:dyDescent="0.2">
      <c r="A109" s="24" t="s">
        <v>83</v>
      </c>
      <c r="B109" s="11">
        <v>78</v>
      </c>
      <c r="C109" s="11"/>
      <c r="D109" s="11">
        <v>77</v>
      </c>
      <c r="E109" s="11">
        <v>58</v>
      </c>
      <c r="F109" s="11">
        <v>85</v>
      </c>
      <c r="G109" s="11">
        <v>47</v>
      </c>
      <c r="H109" s="9">
        <v>3</v>
      </c>
      <c r="I109" s="10">
        <f>SUM(feb!F109 + mrt!L109 + apr!K109+ mei!M109+ jun!L109+ jul!K109+ aug!M109 +  sep!J109 + H109)</f>
        <v>30</v>
      </c>
      <c r="J109" s="17">
        <f t="shared" si="8"/>
        <v>345</v>
      </c>
      <c r="K109" s="21">
        <f>SUM(feb!H109 + mrt!N109 + apr!M109+ mei!O109+ jun!N109+ jul!M109+ aug!O109 +  sep!L109 + J109)</f>
        <v>3882</v>
      </c>
    </row>
    <row r="110" spans="1:11" x14ac:dyDescent="0.2">
      <c r="A110" s="24" t="s">
        <v>133</v>
      </c>
      <c r="B110" s="11">
        <v>100</v>
      </c>
      <c r="C110" s="11"/>
      <c r="D110" s="11"/>
      <c r="E110" s="11"/>
      <c r="F110" s="11">
        <v>90</v>
      </c>
      <c r="G110" s="11">
        <v>55</v>
      </c>
      <c r="H110" s="9">
        <v>2</v>
      </c>
      <c r="I110" s="10">
        <f>SUM(feb!F110 + mrt!L110 + apr!K110+ mei!M110+ jun!L110+ jul!K110+ aug!M110 +  sep!J110 + H110)</f>
        <v>27</v>
      </c>
      <c r="J110" s="17">
        <f t="shared" si="8"/>
        <v>245</v>
      </c>
      <c r="K110" s="21">
        <f>SUM(feb!H110 + mrt!N110 + apr!M110+ mei!O110+ jun!N110+ jul!M110+ aug!O110 +  sep!L110 + J110)</f>
        <v>3371</v>
      </c>
    </row>
    <row r="111" spans="1:11" x14ac:dyDescent="0.2">
      <c r="A111" s="34" t="s">
        <v>101</v>
      </c>
      <c r="B111" s="11"/>
      <c r="C111" s="11"/>
      <c r="D111" s="11"/>
      <c r="E111" s="11"/>
      <c r="F111" s="11"/>
      <c r="G111" s="11"/>
      <c r="H111" s="9">
        <f t="shared" si="7"/>
        <v>0</v>
      </c>
      <c r="I111" s="10">
        <f>SUM(feb!F111 + mrt!L111 + apr!K111+ mei!M111+ jun!L111+ jul!K111+ aug!M111 +  sep!J111 + H111)</f>
        <v>2</v>
      </c>
      <c r="J111" s="17">
        <f t="shared" si="8"/>
        <v>0</v>
      </c>
      <c r="K111" s="21">
        <f>SUM(feb!H111 + mrt!N111 + apr!M111+ mei!O111+ jun!N111+ jul!M111+ aug!O111 +  sep!L111 + J111)</f>
        <v>116</v>
      </c>
    </row>
    <row r="112" spans="1:11" x14ac:dyDescent="0.2">
      <c r="A112" s="24" t="s">
        <v>99</v>
      </c>
      <c r="B112" s="11">
        <v>55</v>
      </c>
      <c r="C112" s="11"/>
      <c r="D112" s="11">
        <v>54</v>
      </c>
      <c r="E112" s="11">
        <v>54</v>
      </c>
      <c r="F112" s="11">
        <v>63</v>
      </c>
      <c r="G112" s="11">
        <v>47</v>
      </c>
      <c r="H112" s="9">
        <v>3</v>
      </c>
      <c r="I112" s="10">
        <f>SUM(feb!F112 + mrt!L112 + apr!K112+ mei!M112+ jun!L112+ jul!K112+ aug!M112 +  sep!J112 + H112)</f>
        <v>37</v>
      </c>
      <c r="J112" s="17">
        <f t="shared" si="8"/>
        <v>273</v>
      </c>
      <c r="K112" s="21">
        <f>SUM(feb!H112 + mrt!N112 + apr!M112+ mei!O112+ jun!N112+ jul!M112+ aug!O112 +  sep!L112 + J112)</f>
        <v>3468</v>
      </c>
    </row>
    <row r="113" spans="1:11" ht="14.25" customHeight="1" thickBot="1" x14ac:dyDescent="0.25">
      <c r="A113" s="14" t="s">
        <v>28</v>
      </c>
      <c r="B113" s="28">
        <v>78</v>
      </c>
      <c r="C113" s="28"/>
      <c r="D113" s="28"/>
      <c r="E113" s="28">
        <v>58</v>
      </c>
      <c r="F113" s="28"/>
      <c r="G113" s="28">
        <v>47</v>
      </c>
      <c r="H113" s="59">
        <v>3</v>
      </c>
      <c r="I113" s="25">
        <f>SUM(feb!F113 + mrt!L113 + apr!K113+ mei!M113+ jun!L113+ jul!K113+ aug!M113 +  sep!J113 + H113)</f>
        <v>36</v>
      </c>
      <c r="J113" s="26">
        <f t="shared" si="8"/>
        <v>183</v>
      </c>
      <c r="K113" s="27">
        <f>SUM(feb!H113 + mrt!N113 + apr!M113+ mei!O113+ jun!N113+ jul!M113+ aug!O113 +  sep!L113 + J113)</f>
        <v>3403</v>
      </c>
    </row>
  </sheetData>
  <mergeCells count="4">
    <mergeCell ref="J2:J3"/>
    <mergeCell ref="K2:K3"/>
    <mergeCell ref="H2:H3"/>
    <mergeCell ref="I2:I3"/>
  </mergeCells>
  <phoneticPr fontId="7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G11" sqref="G11"/>
    </sheetView>
  </sheetViews>
  <sheetFormatPr defaultRowHeight="12.75" x14ac:dyDescent="0.2"/>
  <cols>
    <col min="2" max="2" width="3.140625" customWidth="1"/>
    <col min="3" max="3" width="42.28515625" customWidth="1"/>
    <col min="4" max="4" width="16.7109375" customWidth="1"/>
  </cols>
  <sheetData>
    <row r="1" spans="1:4" ht="27" x14ac:dyDescent="0.35">
      <c r="A1" s="63" t="s">
        <v>157</v>
      </c>
      <c r="B1" s="63"/>
    </row>
    <row r="2" spans="1:4" ht="27" x14ac:dyDescent="0.35">
      <c r="A2" s="63" t="s">
        <v>158</v>
      </c>
      <c r="B2" s="63"/>
    </row>
    <row r="3" spans="1:4" ht="27" x14ac:dyDescent="0.35">
      <c r="A3" s="63" t="s">
        <v>159</v>
      </c>
      <c r="B3" s="63"/>
    </row>
    <row r="5" spans="1:4" x14ac:dyDescent="0.2">
      <c r="C5" s="67"/>
      <c r="D5" s="67"/>
    </row>
    <row r="6" spans="1:4" ht="23.25" x14ac:dyDescent="0.35">
      <c r="A6" s="62">
        <v>1</v>
      </c>
      <c r="B6" s="62"/>
      <c r="C6" s="76" t="s">
        <v>60</v>
      </c>
      <c r="D6" s="87">
        <v>8140</v>
      </c>
    </row>
    <row r="7" spans="1:4" ht="23.25" x14ac:dyDescent="0.35">
      <c r="A7" s="62">
        <v>2</v>
      </c>
      <c r="B7" s="62"/>
      <c r="C7" s="64" t="s">
        <v>53</v>
      </c>
      <c r="D7" s="65">
        <v>7208</v>
      </c>
    </row>
    <row r="8" spans="1:4" ht="23.25" x14ac:dyDescent="0.35">
      <c r="A8" s="62">
        <v>3</v>
      </c>
      <c r="B8" s="62"/>
      <c r="C8" s="64" t="s">
        <v>21</v>
      </c>
      <c r="D8" s="65">
        <v>6936</v>
      </c>
    </row>
    <row r="9" spans="1:4" ht="23.25" x14ac:dyDescent="0.35">
      <c r="A9" s="62">
        <v>4</v>
      </c>
      <c r="B9" s="62"/>
      <c r="C9" s="64" t="s">
        <v>11</v>
      </c>
      <c r="D9" s="65">
        <v>6119</v>
      </c>
    </row>
    <row r="10" spans="1:4" ht="23.25" x14ac:dyDescent="0.35">
      <c r="A10" s="62">
        <v>5</v>
      </c>
      <c r="B10" s="62"/>
      <c r="C10" s="64" t="s">
        <v>106</v>
      </c>
      <c r="D10" s="65">
        <v>5922</v>
      </c>
    </row>
    <row r="11" spans="1:4" ht="23.25" x14ac:dyDescent="0.35">
      <c r="A11" s="62">
        <v>6</v>
      </c>
      <c r="B11" s="62"/>
      <c r="C11" s="64" t="s">
        <v>61</v>
      </c>
      <c r="D11" s="65">
        <v>5570</v>
      </c>
    </row>
    <row r="12" spans="1:4" ht="23.25" x14ac:dyDescent="0.35">
      <c r="A12" s="62">
        <v>7</v>
      </c>
      <c r="B12" s="62"/>
      <c r="C12" s="64" t="s">
        <v>109</v>
      </c>
      <c r="D12" s="65">
        <v>4913</v>
      </c>
    </row>
    <row r="13" spans="1:4" ht="23.25" x14ac:dyDescent="0.35">
      <c r="A13" s="62">
        <v>8</v>
      </c>
      <c r="B13" s="62"/>
      <c r="C13" s="64" t="s">
        <v>15</v>
      </c>
      <c r="D13" s="65">
        <v>4679</v>
      </c>
    </row>
    <row r="14" spans="1:4" ht="23.25" x14ac:dyDescent="0.35">
      <c r="A14" s="62">
        <v>9</v>
      </c>
      <c r="B14" s="62"/>
      <c r="C14" s="64" t="s">
        <v>8</v>
      </c>
      <c r="D14" s="65">
        <v>4559</v>
      </c>
    </row>
    <row r="15" spans="1:4" ht="23.25" x14ac:dyDescent="0.35">
      <c r="A15" s="62">
        <v>10</v>
      </c>
      <c r="B15" s="62"/>
      <c r="C15" s="64" t="s">
        <v>56</v>
      </c>
      <c r="D15" s="65">
        <v>4522</v>
      </c>
    </row>
    <row r="16" spans="1:4" ht="23.25" x14ac:dyDescent="0.35">
      <c r="A16" s="62">
        <v>11</v>
      </c>
      <c r="B16" s="62"/>
      <c r="C16" s="64" t="s">
        <v>26</v>
      </c>
      <c r="D16" s="65">
        <v>4500</v>
      </c>
    </row>
    <row r="17" spans="1:4" ht="23.25" x14ac:dyDescent="0.35">
      <c r="A17" s="62">
        <v>12</v>
      </c>
      <c r="B17" s="62"/>
      <c r="C17" s="64" t="s">
        <v>103</v>
      </c>
      <c r="D17" s="65">
        <v>4432</v>
      </c>
    </row>
    <row r="18" spans="1:4" ht="23.25" x14ac:dyDescent="0.35">
      <c r="A18" s="62">
        <v>13</v>
      </c>
      <c r="B18" s="62"/>
      <c r="C18" s="64" t="s">
        <v>134</v>
      </c>
      <c r="D18" s="65">
        <v>4274</v>
      </c>
    </row>
    <row r="19" spans="1:4" ht="23.25" x14ac:dyDescent="0.35">
      <c r="A19" s="62">
        <v>14</v>
      </c>
      <c r="B19" s="62"/>
      <c r="C19" s="64" t="s">
        <v>93</v>
      </c>
      <c r="D19" s="65">
        <v>4258</v>
      </c>
    </row>
    <row r="20" spans="1:4" ht="23.25" x14ac:dyDescent="0.35">
      <c r="A20" s="62">
        <v>15</v>
      </c>
      <c r="B20" s="62"/>
      <c r="C20" s="64" t="s">
        <v>66</v>
      </c>
      <c r="D20" s="65">
        <v>4222</v>
      </c>
    </row>
    <row r="21" spans="1:4" ht="23.25" x14ac:dyDescent="0.35">
      <c r="A21" s="62">
        <v>16</v>
      </c>
      <c r="B21" s="62"/>
      <c r="C21" s="64" t="s">
        <v>83</v>
      </c>
      <c r="D21" s="65">
        <v>3882</v>
      </c>
    </row>
    <row r="22" spans="1:4" ht="23.25" x14ac:dyDescent="0.35">
      <c r="A22" s="62">
        <v>17</v>
      </c>
      <c r="B22" s="62"/>
      <c r="C22" s="64" t="s">
        <v>70</v>
      </c>
      <c r="D22" s="65">
        <v>3786</v>
      </c>
    </row>
    <row r="23" spans="1:4" ht="23.25" x14ac:dyDescent="0.35">
      <c r="A23" s="62">
        <v>18</v>
      </c>
      <c r="B23" s="62"/>
      <c r="C23" s="64" t="s">
        <v>65</v>
      </c>
      <c r="D23" s="65">
        <v>3734</v>
      </c>
    </row>
    <row r="24" spans="1:4" ht="23.25" x14ac:dyDescent="0.35">
      <c r="A24" s="62">
        <v>19</v>
      </c>
      <c r="B24" s="62"/>
      <c r="C24" s="64" t="s">
        <v>27</v>
      </c>
      <c r="D24" s="65">
        <v>3634</v>
      </c>
    </row>
    <row r="25" spans="1:4" ht="23.25" x14ac:dyDescent="0.35">
      <c r="A25" s="62">
        <v>20</v>
      </c>
      <c r="B25" s="62"/>
      <c r="C25" s="64" t="s">
        <v>9</v>
      </c>
      <c r="D25" s="65">
        <v>3584</v>
      </c>
    </row>
    <row r="26" spans="1:4" ht="23.25" x14ac:dyDescent="0.35">
      <c r="A26" s="62">
        <v>21</v>
      </c>
      <c r="B26" s="62"/>
      <c r="C26" s="64" t="s">
        <v>99</v>
      </c>
      <c r="D26" s="65">
        <v>3468</v>
      </c>
    </row>
    <row r="27" spans="1:4" ht="23.25" x14ac:dyDescent="0.35">
      <c r="A27" s="62">
        <v>22</v>
      </c>
      <c r="B27" s="62"/>
      <c r="C27" s="64" t="s">
        <v>28</v>
      </c>
      <c r="D27" s="65">
        <v>3403</v>
      </c>
    </row>
    <row r="28" spans="1:4" ht="23.25" x14ac:dyDescent="0.35">
      <c r="A28" s="62">
        <v>23</v>
      </c>
      <c r="B28" s="62"/>
      <c r="C28" s="64" t="s">
        <v>133</v>
      </c>
      <c r="D28" s="65">
        <v>3371</v>
      </c>
    </row>
    <row r="29" spans="1:4" ht="23.25" x14ac:dyDescent="0.35">
      <c r="A29" s="62">
        <v>24</v>
      </c>
      <c r="B29" s="62"/>
      <c r="C29" s="64" t="s">
        <v>108</v>
      </c>
      <c r="D29" s="65">
        <v>3315</v>
      </c>
    </row>
    <row r="30" spans="1:4" ht="23.25" x14ac:dyDescent="0.35">
      <c r="A30" s="62">
        <v>25</v>
      </c>
      <c r="B30" s="62"/>
      <c r="C30" s="64" t="s">
        <v>151</v>
      </c>
      <c r="D30" s="65">
        <v>3311</v>
      </c>
    </row>
    <row r="31" spans="1:4" ht="23.25" x14ac:dyDescent="0.35">
      <c r="A31" s="62">
        <v>26</v>
      </c>
      <c r="B31" s="62"/>
      <c r="C31" s="66" t="s">
        <v>120</v>
      </c>
      <c r="D31" s="65">
        <v>3302</v>
      </c>
    </row>
    <row r="32" spans="1:4" ht="23.25" x14ac:dyDescent="0.35">
      <c r="A32" s="62">
        <v>27</v>
      </c>
      <c r="B32" s="62"/>
      <c r="C32" s="64" t="s">
        <v>25</v>
      </c>
      <c r="D32" s="65">
        <v>3241</v>
      </c>
    </row>
    <row r="33" spans="1:4" ht="23.25" x14ac:dyDescent="0.35">
      <c r="A33" s="62">
        <v>28</v>
      </c>
      <c r="B33" s="62"/>
      <c r="C33" s="64" t="s">
        <v>63</v>
      </c>
      <c r="D33" s="65">
        <v>3196</v>
      </c>
    </row>
    <row r="34" spans="1:4" ht="23.25" x14ac:dyDescent="0.35">
      <c r="A34" s="62">
        <v>29</v>
      </c>
      <c r="B34" s="62"/>
      <c r="C34" s="66" t="s">
        <v>152</v>
      </c>
      <c r="D34" s="65">
        <v>3157</v>
      </c>
    </row>
    <row r="35" spans="1:4" ht="23.25" x14ac:dyDescent="0.35">
      <c r="A35" s="62">
        <v>30</v>
      </c>
      <c r="B35" s="62"/>
      <c r="C35" s="64" t="s">
        <v>113</v>
      </c>
      <c r="D35" s="65">
        <v>3155</v>
      </c>
    </row>
    <row r="36" spans="1:4" ht="23.25" x14ac:dyDescent="0.35">
      <c r="A36" s="62">
        <v>31</v>
      </c>
      <c r="B36" s="62"/>
      <c r="C36" s="64" t="s">
        <v>73</v>
      </c>
      <c r="D36" s="65">
        <v>3150</v>
      </c>
    </row>
    <row r="37" spans="1:4" ht="23.25" x14ac:dyDescent="0.35">
      <c r="A37" s="62">
        <v>32</v>
      </c>
      <c r="B37" s="62"/>
      <c r="C37" s="64" t="s">
        <v>90</v>
      </c>
      <c r="D37" s="65">
        <v>3149</v>
      </c>
    </row>
    <row r="38" spans="1:4" ht="23.25" x14ac:dyDescent="0.35">
      <c r="A38" s="62">
        <v>33</v>
      </c>
      <c r="B38" s="62"/>
      <c r="C38" s="64" t="s">
        <v>24</v>
      </c>
      <c r="D38" s="65">
        <v>3087</v>
      </c>
    </row>
    <row r="39" spans="1:4" ht="23.25" x14ac:dyDescent="0.35">
      <c r="A39" s="62">
        <v>34</v>
      </c>
      <c r="B39" s="62"/>
      <c r="C39" s="64" t="s">
        <v>68</v>
      </c>
      <c r="D39" s="65">
        <v>3063</v>
      </c>
    </row>
    <row r="40" spans="1:4" ht="23.25" x14ac:dyDescent="0.35">
      <c r="A40" s="62">
        <v>35</v>
      </c>
      <c r="B40" s="62"/>
      <c r="C40" s="64" t="s">
        <v>76</v>
      </c>
      <c r="D40" s="65">
        <v>2936</v>
      </c>
    </row>
    <row r="41" spans="1:4" ht="23.25" x14ac:dyDescent="0.35">
      <c r="A41" s="62">
        <v>36</v>
      </c>
      <c r="B41" s="62"/>
      <c r="C41" s="64" t="s">
        <v>115</v>
      </c>
      <c r="D41" s="65">
        <v>2764</v>
      </c>
    </row>
    <row r="42" spans="1:4" ht="23.25" x14ac:dyDescent="0.35">
      <c r="A42" s="62">
        <v>37</v>
      </c>
      <c r="B42" s="62"/>
      <c r="C42" s="64" t="s">
        <v>110</v>
      </c>
      <c r="D42" s="65">
        <v>2694</v>
      </c>
    </row>
    <row r="43" spans="1:4" ht="23.25" x14ac:dyDescent="0.35">
      <c r="A43" s="62">
        <v>38</v>
      </c>
      <c r="B43" s="62"/>
      <c r="C43" s="64" t="s">
        <v>126</v>
      </c>
      <c r="D43" s="65">
        <v>2573</v>
      </c>
    </row>
    <row r="44" spans="1:4" ht="23.25" x14ac:dyDescent="0.35">
      <c r="A44" s="62">
        <v>39</v>
      </c>
      <c r="B44" s="62"/>
      <c r="C44" s="64" t="s">
        <v>112</v>
      </c>
      <c r="D44" s="65">
        <v>2551</v>
      </c>
    </row>
    <row r="45" spans="1:4" ht="23.25" x14ac:dyDescent="0.35">
      <c r="A45" s="62">
        <v>40</v>
      </c>
      <c r="B45" s="62"/>
      <c r="C45" s="64" t="s">
        <v>5</v>
      </c>
      <c r="D45" s="65">
        <v>2541</v>
      </c>
    </row>
    <row r="46" spans="1:4" ht="23.25" x14ac:dyDescent="0.35">
      <c r="A46" s="62">
        <v>41</v>
      </c>
      <c r="B46" s="62"/>
      <c r="C46" s="64" t="s">
        <v>67</v>
      </c>
      <c r="D46" s="65">
        <v>2539</v>
      </c>
    </row>
    <row r="47" spans="1:4" ht="23.25" x14ac:dyDescent="0.35">
      <c r="A47" s="62">
        <v>42</v>
      </c>
      <c r="B47" s="62"/>
      <c r="C47" s="64" t="s">
        <v>10</v>
      </c>
      <c r="D47" s="65">
        <v>2425</v>
      </c>
    </row>
    <row r="48" spans="1:4" ht="23.25" x14ac:dyDescent="0.35">
      <c r="A48" s="62">
        <v>43</v>
      </c>
      <c r="B48" s="62"/>
      <c r="C48" s="64" t="s">
        <v>69</v>
      </c>
      <c r="D48" s="65">
        <v>2404</v>
      </c>
    </row>
    <row r="49" spans="1:4" ht="23.25" x14ac:dyDescent="0.35">
      <c r="A49" s="62">
        <v>44</v>
      </c>
      <c r="B49" s="62"/>
      <c r="C49" s="64" t="s">
        <v>33</v>
      </c>
      <c r="D49" s="65">
        <v>2337</v>
      </c>
    </row>
    <row r="50" spans="1:4" ht="23.25" x14ac:dyDescent="0.35">
      <c r="A50" s="62">
        <v>45</v>
      </c>
      <c r="B50" s="62"/>
      <c r="C50" s="64" t="s">
        <v>114</v>
      </c>
      <c r="D50" s="65">
        <v>2151</v>
      </c>
    </row>
    <row r="51" spans="1:4" ht="23.25" x14ac:dyDescent="0.35">
      <c r="A51" s="62">
        <v>46</v>
      </c>
      <c r="B51" s="62"/>
      <c r="C51" s="64" t="s">
        <v>59</v>
      </c>
      <c r="D51" s="65">
        <v>2102</v>
      </c>
    </row>
    <row r="52" spans="1:4" ht="23.25" x14ac:dyDescent="0.35">
      <c r="A52" s="62">
        <v>47</v>
      </c>
      <c r="B52" s="62"/>
      <c r="C52" s="64" t="s">
        <v>13</v>
      </c>
      <c r="D52" s="65">
        <v>2032</v>
      </c>
    </row>
    <row r="53" spans="1:4" ht="23.25" x14ac:dyDescent="0.35">
      <c r="A53" s="62">
        <v>48</v>
      </c>
      <c r="B53" s="62"/>
      <c r="C53" s="64" t="s">
        <v>88</v>
      </c>
      <c r="D53" s="65">
        <v>1965</v>
      </c>
    </row>
    <row r="54" spans="1:4" ht="23.25" x14ac:dyDescent="0.35">
      <c r="A54" s="62">
        <v>49</v>
      </c>
      <c r="B54" s="62"/>
      <c r="C54" s="64" t="s">
        <v>154</v>
      </c>
      <c r="D54" s="65">
        <v>1943</v>
      </c>
    </row>
    <row r="55" spans="1:4" ht="23.25" x14ac:dyDescent="0.35">
      <c r="A55" s="62">
        <v>50</v>
      </c>
      <c r="B55" s="62"/>
      <c r="C55" s="66" t="s">
        <v>107</v>
      </c>
      <c r="D55" s="65">
        <v>1929</v>
      </c>
    </row>
    <row r="56" spans="1:4" ht="23.25" x14ac:dyDescent="0.35">
      <c r="A56" s="62">
        <v>51</v>
      </c>
      <c r="B56" s="62"/>
      <c r="C56" s="64" t="s">
        <v>20</v>
      </c>
      <c r="D56" s="65">
        <v>1773</v>
      </c>
    </row>
    <row r="57" spans="1:4" ht="23.25" x14ac:dyDescent="0.35">
      <c r="A57" s="62">
        <v>52</v>
      </c>
      <c r="B57" s="62"/>
      <c r="C57" s="64" t="s">
        <v>94</v>
      </c>
      <c r="D57" s="65">
        <v>1741</v>
      </c>
    </row>
    <row r="58" spans="1:4" ht="23.25" x14ac:dyDescent="0.35">
      <c r="A58" s="62">
        <v>53</v>
      </c>
      <c r="B58" s="62"/>
      <c r="C58" s="66" t="s">
        <v>127</v>
      </c>
      <c r="D58" s="65">
        <v>1660</v>
      </c>
    </row>
    <row r="59" spans="1:4" ht="23.25" x14ac:dyDescent="0.35">
      <c r="A59" s="62">
        <v>54</v>
      </c>
      <c r="B59" s="62"/>
      <c r="C59" s="64" t="s">
        <v>6</v>
      </c>
      <c r="D59" s="65">
        <v>1584</v>
      </c>
    </row>
    <row r="60" spans="1:4" ht="23.25" x14ac:dyDescent="0.35">
      <c r="A60" s="62">
        <v>55</v>
      </c>
      <c r="B60" s="62"/>
      <c r="C60" s="64" t="s">
        <v>64</v>
      </c>
      <c r="D60" s="65">
        <v>1580</v>
      </c>
    </row>
    <row r="61" spans="1:4" ht="23.25" x14ac:dyDescent="0.35">
      <c r="A61" s="62">
        <v>56</v>
      </c>
      <c r="B61" s="62"/>
      <c r="C61" s="64" t="s">
        <v>72</v>
      </c>
      <c r="D61" s="65">
        <v>1569</v>
      </c>
    </row>
    <row r="62" spans="1:4" ht="23.25" x14ac:dyDescent="0.35">
      <c r="A62" s="62">
        <v>57</v>
      </c>
      <c r="B62" s="62"/>
      <c r="C62" s="64" t="s">
        <v>84</v>
      </c>
      <c r="D62" s="65">
        <v>1460</v>
      </c>
    </row>
    <row r="63" spans="1:4" ht="23.25" x14ac:dyDescent="0.35">
      <c r="A63" s="62">
        <v>58</v>
      </c>
      <c r="B63" s="62"/>
      <c r="C63" s="64" t="s">
        <v>23</v>
      </c>
      <c r="D63" s="65">
        <v>1433</v>
      </c>
    </row>
    <row r="64" spans="1:4" ht="23.25" x14ac:dyDescent="0.35">
      <c r="A64" s="62">
        <v>59</v>
      </c>
      <c r="B64" s="62"/>
      <c r="C64" s="64" t="s">
        <v>131</v>
      </c>
      <c r="D64" s="65">
        <v>1400</v>
      </c>
    </row>
    <row r="65" spans="1:4" ht="23.25" x14ac:dyDescent="0.35">
      <c r="A65" s="62">
        <v>60</v>
      </c>
      <c r="B65" s="62"/>
      <c r="C65" s="64" t="s">
        <v>150</v>
      </c>
      <c r="D65" s="65">
        <v>1292</v>
      </c>
    </row>
    <row r="66" spans="1:4" ht="23.25" x14ac:dyDescent="0.35">
      <c r="A66" s="62">
        <v>61</v>
      </c>
      <c r="B66" s="62"/>
      <c r="C66" s="64" t="s">
        <v>31</v>
      </c>
      <c r="D66" s="65">
        <v>1292</v>
      </c>
    </row>
    <row r="67" spans="1:4" ht="23.25" x14ac:dyDescent="0.35">
      <c r="A67" s="62">
        <v>62</v>
      </c>
      <c r="B67" s="62"/>
      <c r="C67" s="64" t="s">
        <v>155</v>
      </c>
      <c r="D67" s="65">
        <v>1267</v>
      </c>
    </row>
    <row r="68" spans="1:4" ht="23.25" x14ac:dyDescent="0.35">
      <c r="A68" s="62">
        <v>63</v>
      </c>
      <c r="B68" s="62"/>
      <c r="C68" s="64" t="s">
        <v>71</v>
      </c>
      <c r="D68" s="65">
        <v>1218</v>
      </c>
    </row>
    <row r="69" spans="1:4" ht="23.25" x14ac:dyDescent="0.35">
      <c r="A69" s="62">
        <v>64</v>
      </c>
      <c r="B69" s="62"/>
      <c r="C69" s="64" t="s">
        <v>57</v>
      </c>
      <c r="D69" s="65">
        <v>1201</v>
      </c>
    </row>
    <row r="70" spans="1:4" ht="23.25" x14ac:dyDescent="0.35">
      <c r="A70" s="62">
        <v>65</v>
      </c>
      <c r="B70" s="62"/>
      <c r="C70" s="64" t="s">
        <v>111</v>
      </c>
      <c r="D70" s="65">
        <v>1199</v>
      </c>
    </row>
    <row r="71" spans="1:4" ht="23.25" x14ac:dyDescent="0.35">
      <c r="A71" s="62">
        <v>66</v>
      </c>
      <c r="B71" s="62"/>
      <c r="C71" s="64" t="s">
        <v>19</v>
      </c>
      <c r="D71" s="65">
        <v>1120</v>
      </c>
    </row>
    <row r="72" spans="1:4" ht="23.25" x14ac:dyDescent="0.35">
      <c r="A72" s="62">
        <v>67</v>
      </c>
      <c r="B72" s="62"/>
      <c r="C72" s="64" t="s">
        <v>104</v>
      </c>
      <c r="D72" s="65">
        <v>1002</v>
      </c>
    </row>
    <row r="73" spans="1:4" ht="23.25" x14ac:dyDescent="0.35">
      <c r="A73" s="62">
        <v>68</v>
      </c>
      <c r="B73" s="62"/>
      <c r="C73" s="64" t="s">
        <v>97</v>
      </c>
      <c r="D73" s="65">
        <v>904</v>
      </c>
    </row>
    <row r="74" spans="1:4" ht="23.25" x14ac:dyDescent="0.35">
      <c r="A74" s="62">
        <v>69</v>
      </c>
      <c r="B74" s="62"/>
      <c r="C74" s="64" t="s">
        <v>16</v>
      </c>
      <c r="D74" s="65">
        <v>879</v>
      </c>
    </row>
    <row r="75" spans="1:4" ht="23.25" x14ac:dyDescent="0.35">
      <c r="A75" s="62">
        <v>70</v>
      </c>
      <c r="B75" s="62"/>
      <c r="C75" s="64" t="s">
        <v>85</v>
      </c>
      <c r="D75" s="65">
        <v>864</v>
      </c>
    </row>
    <row r="76" spans="1:4" ht="23.25" x14ac:dyDescent="0.35">
      <c r="A76" s="62">
        <v>71</v>
      </c>
      <c r="B76" s="62"/>
      <c r="C76" s="64" t="s">
        <v>30</v>
      </c>
      <c r="D76" s="65">
        <v>827</v>
      </c>
    </row>
    <row r="77" spans="1:4" ht="23.25" x14ac:dyDescent="0.35">
      <c r="A77" s="62">
        <v>72</v>
      </c>
      <c r="B77" s="62"/>
      <c r="C77" s="66" t="s">
        <v>125</v>
      </c>
      <c r="D77" s="65">
        <v>658</v>
      </c>
    </row>
    <row r="78" spans="1:4" ht="23.25" x14ac:dyDescent="0.35">
      <c r="A78" s="62">
        <v>73</v>
      </c>
      <c r="B78" s="62"/>
      <c r="C78" s="64" t="s">
        <v>156</v>
      </c>
      <c r="D78" s="65">
        <v>593</v>
      </c>
    </row>
    <row r="79" spans="1:4" ht="23.25" x14ac:dyDescent="0.35">
      <c r="A79" s="62">
        <v>74</v>
      </c>
      <c r="B79" s="62"/>
      <c r="C79" s="64" t="s">
        <v>82</v>
      </c>
      <c r="D79" s="65">
        <v>561</v>
      </c>
    </row>
    <row r="80" spans="1:4" ht="23.25" x14ac:dyDescent="0.35">
      <c r="A80" s="62">
        <v>75</v>
      </c>
      <c r="B80" s="62"/>
      <c r="C80" s="64" t="s">
        <v>32</v>
      </c>
      <c r="D80" s="65">
        <v>491</v>
      </c>
    </row>
    <row r="81" spans="1:4" ht="23.25" x14ac:dyDescent="0.35">
      <c r="A81" s="62">
        <v>76</v>
      </c>
      <c r="B81" s="62"/>
      <c r="C81" s="64" t="s">
        <v>29</v>
      </c>
      <c r="D81" s="65">
        <v>456</v>
      </c>
    </row>
    <row r="82" spans="1:4" ht="23.25" x14ac:dyDescent="0.35">
      <c r="A82" s="62">
        <v>77</v>
      </c>
      <c r="B82" s="62"/>
      <c r="C82" s="64" t="s">
        <v>14</v>
      </c>
      <c r="D82" s="65">
        <v>451</v>
      </c>
    </row>
    <row r="83" spans="1:4" ht="23.25" x14ac:dyDescent="0.35">
      <c r="A83" s="62">
        <v>78</v>
      </c>
      <c r="B83" s="62"/>
      <c r="C83" s="64" t="s">
        <v>95</v>
      </c>
      <c r="D83" s="65">
        <v>450</v>
      </c>
    </row>
    <row r="84" spans="1:4" ht="23.25" x14ac:dyDescent="0.35">
      <c r="A84" s="62">
        <v>79</v>
      </c>
      <c r="B84" s="62"/>
      <c r="C84" s="64" t="s">
        <v>79</v>
      </c>
      <c r="D84" s="65">
        <v>356</v>
      </c>
    </row>
    <row r="85" spans="1:4" ht="23.25" x14ac:dyDescent="0.35">
      <c r="A85" s="62">
        <v>80</v>
      </c>
      <c r="B85" s="62"/>
      <c r="C85" s="64" t="s">
        <v>105</v>
      </c>
      <c r="D85" s="65">
        <v>356</v>
      </c>
    </row>
    <row r="86" spans="1:4" ht="23.25" x14ac:dyDescent="0.35">
      <c r="A86" s="62">
        <v>81</v>
      </c>
      <c r="B86" s="62"/>
      <c r="C86" s="64" t="s">
        <v>4</v>
      </c>
      <c r="D86" s="65">
        <v>297</v>
      </c>
    </row>
    <row r="87" spans="1:4" ht="23.25" x14ac:dyDescent="0.35">
      <c r="A87" s="62">
        <v>82</v>
      </c>
      <c r="B87" s="62"/>
      <c r="C87" s="64" t="s">
        <v>55</v>
      </c>
      <c r="D87" s="65">
        <v>216</v>
      </c>
    </row>
    <row r="88" spans="1:4" ht="23.25" x14ac:dyDescent="0.35">
      <c r="A88" s="62">
        <v>83</v>
      </c>
      <c r="B88" s="62"/>
      <c r="C88" s="64" t="s">
        <v>80</v>
      </c>
      <c r="D88" s="65">
        <v>144</v>
      </c>
    </row>
    <row r="89" spans="1:4" ht="23.25" x14ac:dyDescent="0.35">
      <c r="A89" s="62">
        <v>84</v>
      </c>
      <c r="B89" s="62"/>
      <c r="C89" s="66" t="s">
        <v>101</v>
      </c>
      <c r="D89" s="65">
        <v>116</v>
      </c>
    </row>
    <row r="90" spans="1:4" ht="23.25" x14ac:dyDescent="0.35">
      <c r="A90" s="62">
        <v>85</v>
      </c>
      <c r="B90" s="62"/>
      <c r="C90" s="64" t="s">
        <v>89</v>
      </c>
      <c r="D90" s="65">
        <v>83</v>
      </c>
    </row>
    <row r="91" spans="1:4" ht="23.25" x14ac:dyDescent="0.35">
      <c r="A91" s="62">
        <v>86</v>
      </c>
      <c r="B91" s="62"/>
      <c r="C91" s="64" t="s">
        <v>75</v>
      </c>
      <c r="D91" s="65">
        <v>83</v>
      </c>
    </row>
    <row r="92" spans="1:4" ht="23.25" x14ac:dyDescent="0.35">
      <c r="A92" s="62">
        <v>87</v>
      </c>
      <c r="B92" s="62"/>
      <c r="C92" s="64" t="s">
        <v>54</v>
      </c>
      <c r="D92" s="65">
        <v>75</v>
      </c>
    </row>
    <row r="93" spans="1:4" ht="23.25" x14ac:dyDescent="0.35">
      <c r="A93" s="62">
        <v>88</v>
      </c>
      <c r="B93" s="62"/>
      <c r="C93" s="64" t="s">
        <v>77</v>
      </c>
      <c r="D93" s="65">
        <v>50</v>
      </c>
    </row>
    <row r="94" spans="1:4" ht="23.25" x14ac:dyDescent="0.35">
      <c r="A94" s="62">
        <v>89</v>
      </c>
      <c r="B94" s="62"/>
      <c r="C94" s="64" t="s">
        <v>22</v>
      </c>
      <c r="D94" s="65">
        <v>48</v>
      </c>
    </row>
    <row r="95" spans="1:4" ht="23.25" x14ac:dyDescent="0.35">
      <c r="A95" s="62">
        <v>90</v>
      </c>
      <c r="B95" s="62"/>
      <c r="C95" s="64" t="s">
        <v>86</v>
      </c>
      <c r="D95" s="65">
        <v>46</v>
      </c>
    </row>
    <row r="96" spans="1:4" ht="20.25" x14ac:dyDescent="0.3">
      <c r="A96" s="62"/>
      <c r="B96" s="62"/>
    </row>
  </sheetData>
  <sortState ref="C6:D115">
    <sortCondition descending="1" ref="D6:D115"/>
    <sortCondition ref="C6:C11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workbookViewId="0">
      <selection activeCell="F4" sqref="F4"/>
    </sheetView>
  </sheetViews>
  <sheetFormatPr defaultRowHeight="12.75" x14ac:dyDescent="0.2"/>
  <cols>
    <col min="2" max="2" width="3.140625" customWidth="1"/>
    <col min="3" max="3" width="42" customWidth="1"/>
  </cols>
  <sheetData>
    <row r="1" spans="1:5" ht="27" x14ac:dyDescent="0.35">
      <c r="A1" s="63" t="s">
        <v>157</v>
      </c>
      <c r="B1" s="63"/>
    </row>
    <row r="2" spans="1:5" ht="27" x14ac:dyDescent="0.35">
      <c r="A2" s="63" t="s">
        <v>158</v>
      </c>
      <c r="B2" s="63"/>
    </row>
    <row r="3" spans="1:5" ht="27" x14ac:dyDescent="0.35">
      <c r="A3" s="63" t="s">
        <v>160</v>
      </c>
      <c r="B3" s="63"/>
    </row>
    <row r="5" spans="1:5" ht="13.5" thickBot="1" x14ac:dyDescent="0.25">
      <c r="C5" s="67"/>
      <c r="D5" s="67"/>
    </row>
    <row r="6" spans="1:5" ht="23.25" x14ac:dyDescent="0.35">
      <c r="A6" s="62">
        <v>1</v>
      </c>
      <c r="B6" s="62"/>
      <c r="C6" s="70" t="s">
        <v>53</v>
      </c>
      <c r="D6" s="71">
        <v>42</v>
      </c>
      <c r="E6" s="72">
        <v>7208</v>
      </c>
    </row>
    <row r="7" spans="1:5" ht="23.25" x14ac:dyDescent="0.35">
      <c r="A7" s="62">
        <v>2</v>
      </c>
      <c r="B7" s="62"/>
      <c r="C7" s="73" t="s">
        <v>60</v>
      </c>
      <c r="D7" s="74">
        <v>42</v>
      </c>
      <c r="E7" s="75">
        <v>8140</v>
      </c>
    </row>
    <row r="8" spans="1:5" ht="23.25" x14ac:dyDescent="0.35">
      <c r="A8" s="62">
        <v>3</v>
      </c>
      <c r="B8" s="62"/>
      <c r="C8" s="73" t="s">
        <v>21</v>
      </c>
      <c r="D8" s="74">
        <v>42</v>
      </c>
      <c r="E8" s="75">
        <v>6936</v>
      </c>
    </row>
    <row r="9" spans="1:5" ht="23.25" x14ac:dyDescent="0.35">
      <c r="A9" s="62">
        <v>4</v>
      </c>
      <c r="B9" s="62"/>
      <c r="C9" s="73" t="s">
        <v>106</v>
      </c>
      <c r="D9" s="74">
        <v>42</v>
      </c>
      <c r="E9" s="75">
        <v>5922</v>
      </c>
    </row>
    <row r="10" spans="1:5" ht="23.25" x14ac:dyDescent="0.35">
      <c r="A10" s="62">
        <v>5</v>
      </c>
      <c r="B10" s="62"/>
      <c r="C10" s="73" t="s">
        <v>56</v>
      </c>
      <c r="D10" s="74">
        <v>42</v>
      </c>
      <c r="E10" s="75">
        <v>4522</v>
      </c>
    </row>
    <row r="11" spans="1:5" ht="23.25" x14ac:dyDescent="0.35">
      <c r="A11" s="62">
        <v>6</v>
      </c>
      <c r="B11" s="62"/>
      <c r="C11" s="73" t="s">
        <v>11</v>
      </c>
      <c r="D11" s="74">
        <v>40</v>
      </c>
      <c r="E11" s="75">
        <v>6119</v>
      </c>
    </row>
    <row r="12" spans="1:5" ht="23.25" x14ac:dyDescent="0.35">
      <c r="A12" s="62">
        <v>7</v>
      </c>
      <c r="B12" s="62"/>
      <c r="C12" s="73" t="s">
        <v>27</v>
      </c>
      <c r="D12" s="74">
        <v>39</v>
      </c>
      <c r="E12" s="75">
        <v>3634</v>
      </c>
    </row>
    <row r="13" spans="1:5" ht="23.25" x14ac:dyDescent="0.35">
      <c r="A13" s="62">
        <v>8</v>
      </c>
      <c r="B13" s="62"/>
      <c r="C13" s="73" t="s">
        <v>115</v>
      </c>
      <c r="D13" s="74">
        <v>39</v>
      </c>
      <c r="E13" s="75">
        <v>2764</v>
      </c>
    </row>
    <row r="14" spans="1:5" ht="23.25" x14ac:dyDescent="0.35">
      <c r="A14" s="62">
        <v>9</v>
      </c>
      <c r="B14" s="62"/>
      <c r="C14" s="76" t="s">
        <v>134</v>
      </c>
      <c r="D14" s="77">
        <v>38</v>
      </c>
      <c r="E14" s="78">
        <v>4274</v>
      </c>
    </row>
    <row r="15" spans="1:5" ht="23.25" x14ac:dyDescent="0.35">
      <c r="A15" s="62">
        <v>10</v>
      </c>
      <c r="B15" s="62"/>
      <c r="C15" s="76" t="s">
        <v>61</v>
      </c>
      <c r="D15" s="77">
        <v>37</v>
      </c>
      <c r="E15" s="78">
        <v>5570</v>
      </c>
    </row>
    <row r="16" spans="1:5" ht="23.25" x14ac:dyDescent="0.35">
      <c r="A16" s="62">
        <v>11</v>
      </c>
      <c r="B16" s="62"/>
      <c r="C16" s="76" t="s">
        <v>99</v>
      </c>
      <c r="D16" s="77">
        <v>37</v>
      </c>
      <c r="E16" s="78">
        <v>3468</v>
      </c>
    </row>
    <row r="17" spans="1:5" ht="23.25" x14ac:dyDescent="0.35">
      <c r="A17" s="62">
        <v>12</v>
      </c>
      <c r="B17" s="62"/>
      <c r="C17" s="76" t="s">
        <v>15</v>
      </c>
      <c r="D17" s="77">
        <v>36</v>
      </c>
      <c r="E17" s="78">
        <v>4679</v>
      </c>
    </row>
    <row r="18" spans="1:5" ht="23.25" x14ac:dyDescent="0.35">
      <c r="A18" s="62">
        <v>13</v>
      </c>
      <c r="B18" s="62"/>
      <c r="C18" s="76" t="s">
        <v>9</v>
      </c>
      <c r="D18" s="77">
        <v>36</v>
      </c>
      <c r="E18" s="78">
        <v>3584</v>
      </c>
    </row>
    <row r="19" spans="1:5" ht="23.25" x14ac:dyDescent="0.35">
      <c r="A19" s="62">
        <v>14</v>
      </c>
      <c r="B19" s="62"/>
      <c r="C19" s="76" t="s">
        <v>28</v>
      </c>
      <c r="D19" s="77">
        <v>36</v>
      </c>
      <c r="E19" s="78">
        <v>3403</v>
      </c>
    </row>
    <row r="20" spans="1:5" ht="23.25" x14ac:dyDescent="0.35">
      <c r="A20" s="62">
        <v>15</v>
      </c>
      <c r="B20" s="62"/>
      <c r="C20" s="76" t="s">
        <v>108</v>
      </c>
      <c r="D20" s="77">
        <v>35</v>
      </c>
      <c r="E20" s="78">
        <v>3315</v>
      </c>
    </row>
    <row r="21" spans="1:5" ht="23.25" x14ac:dyDescent="0.35">
      <c r="A21" s="62">
        <v>16</v>
      </c>
      <c r="B21" s="62"/>
      <c r="C21" s="76" t="s">
        <v>25</v>
      </c>
      <c r="D21" s="77">
        <v>35</v>
      </c>
      <c r="E21" s="78">
        <v>3241</v>
      </c>
    </row>
    <row r="22" spans="1:5" ht="23.25" x14ac:dyDescent="0.35">
      <c r="A22" s="62">
        <v>17</v>
      </c>
      <c r="B22" s="62"/>
      <c r="C22" s="76" t="s">
        <v>109</v>
      </c>
      <c r="D22" s="77">
        <v>34</v>
      </c>
      <c r="E22" s="78">
        <v>4913</v>
      </c>
    </row>
    <row r="23" spans="1:5" ht="23.25" x14ac:dyDescent="0.35">
      <c r="A23" s="62">
        <v>18</v>
      </c>
      <c r="B23" s="62"/>
      <c r="C23" s="76" t="s">
        <v>63</v>
      </c>
      <c r="D23" s="77">
        <v>34</v>
      </c>
      <c r="E23" s="78">
        <v>3196</v>
      </c>
    </row>
    <row r="24" spans="1:5" ht="23.25" x14ac:dyDescent="0.35">
      <c r="A24" s="62">
        <v>19</v>
      </c>
      <c r="B24" s="62"/>
      <c r="C24" s="79" t="s">
        <v>26</v>
      </c>
      <c r="D24" s="80">
        <v>33</v>
      </c>
      <c r="E24" s="81">
        <v>4500</v>
      </c>
    </row>
    <row r="25" spans="1:5" ht="23.25" x14ac:dyDescent="0.35">
      <c r="A25" s="62">
        <v>20</v>
      </c>
      <c r="B25" s="62"/>
      <c r="C25" s="79" t="s">
        <v>93</v>
      </c>
      <c r="D25" s="80">
        <v>33</v>
      </c>
      <c r="E25" s="81">
        <v>4258</v>
      </c>
    </row>
    <row r="26" spans="1:5" ht="23.25" x14ac:dyDescent="0.35">
      <c r="A26" s="62">
        <v>21</v>
      </c>
      <c r="B26" s="62"/>
      <c r="C26" s="79" t="s">
        <v>68</v>
      </c>
      <c r="D26" s="80">
        <v>33</v>
      </c>
      <c r="E26" s="81">
        <v>3063</v>
      </c>
    </row>
    <row r="27" spans="1:5" ht="23.25" x14ac:dyDescent="0.35">
      <c r="A27" s="62">
        <v>22</v>
      </c>
      <c r="B27" s="62"/>
      <c r="C27" s="79" t="s">
        <v>65</v>
      </c>
      <c r="D27" s="80">
        <v>32</v>
      </c>
      <c r="E27" s="81">
        <v>3734</v>
      </c>
    </row>
    <row r="28" spans="1:5" ht="23.25" x14ac:dyDescent="0.35">
      <c r="A28" s="62">
        <v>23</v>
      </c>
      <c r="B28" s="62"/>
      <c r="C28" s="82" t="s">
        <v>152</v>
      </c>
      <c r="D28" s="80">
        <v>32</v>
      </c>
      <c r="E28" s="81">
        <v>3157</v>
      </c>
    </row>
    <row r="29" spans="1:5" ht="23.25" x14ac:dyDescent="0.35">
      <c r="A29" s="62">
        <v>24</v>
      </c>
      <c r="B29" s="62"/>
      <c r="C29" s="79" t="s">
        <v>103</v>
      </c>
      <c r="D29" s="80">
        <v>31</v>
      </c>
      <c r="E29" s="81">
        <v>4432</v>
      </c>
    </row>
    <row r="30" spans="1:5" ht="23.25" x14ac:dyDescent="0.35">
      <c r="A30" s="62">
        <v>25</v>
      </c>
      <c r="B30" s="62"/>
      <c r="C30" s="79" t="s">
        <v>66</v>
      </c>
      <c r="D30" s="80">
        <v>31</v>
      </c>
      <c r="E30" s="81">
        <v>4222</v>
      </c>
    </row>
    <row r="31" spans="1:5" ht="23.25" x14ac:dyDescent="0.35">
      <c r="A31" s="62">
        <v>26</v>
      </c>
      <c r="B31" s="62"/>
      <c r="C31" s="79" t="s">
        <v>90</v>
      </c>
      <c r="D31" s="80">
        <v>31</v>
      </c>
      <c r="E31" s="81">
        <v>3149</v>
      </c>
    </row>
    <row r="32" spans="1:5" ht="23.25" x14ac:dyDescent="0.35">
      <c r="A32" s="62">
        <v>27</v>
      </c>
      <c r="B32" s="62"/>
      <c r="C32" s="79" t="s">
        <v>8</v>
      </c>
      <c r="D32" s="80">
        <v>30</v>
      </c>
      <c r="E32" s="81">
        <v>4559</v>
      </c>
    </row>
    <row r="33" spans="1:5" ht="23.25" x14ac:dyDescent="0.35">
      <c r="A33" s="62">
        <v>28</v>
      </c>
      <c r="B33" s="62"/>
      <c r="C33" s="79" t="s">
        <v>83</v>
      </c>
      <c r="D33" s="80">
        <v>30</v>
      </c>
      <c r="E33" s="81">
        <v>3882</v>
      </c>
    </row>
    <row r="34" spans="1:5" ht="23.25" x14ac:dyDescent="0.35">
      <c r="A34" s="62">
        <v>29</v>
      </c>
      <c r="B34" s="62"/>
      <c r="C34" s="79" t="s">
        <v>70</v>
      </c>
      <c r="D34" s="80">
        <v>30</v>
      </c>
      <c r="E34" s="81">
        <v>3786</v>
      </c>
    </row>
    <row r="35" spans="1:5" ht="23.25" x14ac:dyDescent="0.35">
      <c r="A35" s="62">
        <v>30</v>
      </c>
      <c r="B35" s="62"/>
      <c r="C35" s="79" t="s">
        <v>126</v>
      </c>
      <c r="D35" s="80">
        <v>30</v>
      </c>
      <c r="E35" s="81">
        <v>2573</v>
      </c>
    </row>
    <row r="36" spans="1:5" ht="23.25" x14ac:dyDescent="0.35">
      <c r="A36" s="62">
        <v>31</v>
      </c>
      <c r="B36" s="62"/>
      <c r="C36" s="79" t="s">
        <v>114</v>
      </c>
      <c r="D36" s="80">
        <v>30</v>
      </c>
      <c r="E36" s="81">
        <v>2151</v>
      </c>
    </row>
    <row r="37" spans="1:5" ht="23.25" x14ac:dyDescent="0.35">
      <c r="A37" s="62">
        <v>32</v>
      </c>
      <c r="B37" s="62"/>
      <c r="C37" s="79" t="s">
        <v>76</v>
      </c>
      <c r="D37" s="80">
        <v>29</v>
      </c>
      <c r="E37" s="81">
        <v>2936</v>
      </c>
    </row>
    <row r="38" spans="1:5" ht="23.25" x14ac:dyDescent="0.35">
      <c r="A38" s="62">
        <v>33</v>
      </c>
      <c r="B38" s="62"/>
      <c r="C38" s="79" t="s">
        <v>10</v>
      </c>
      <c r="D38" s="80">
        <v>29</v>
      </c>
      <c r="E38" s="81">
        <v>2425</v>
      </c>
    </row>
    <row r="39" spans="1:5" ht="23.25" x14ac:dyDescent="0.35">
      <c r="A39" s="62">
        <v>34</v>
      </c>
      <c r="B39" s="62"/>
      <c r="C39" s="83" t="s">
        <v>88</v>
      </c>
      <c r="D39" s="84">
        <v>28</v>
      </c>
      <c r="E39" s="85">
        <v>1965</v>
      </c>
    </row>
    <row r="40" spans="1:5" ht="23.25" x14ac:dyDescent="0.35">
      <c r="A40" s="62">
        <v>35</v>
      </c>
      <c r="B40" s="62"/>
      <c r="C40" s="83" t="s">
        <v>133</v>
      </c>
      <c r="D40" s="84">
        <v>27</v>
      </c>
      <c r="E40" s="85">
        <v>3371</v>
      </c>
    </row>
    <row r="41" spans="1:5" ht="23.25" x14ac:dyDescent="0.35">
      <c r="A41" s="62">
        <v>36</v>
      </c>
      <c r="B41" s="62"/>
      <c r="C41" s="83" t="s">
        <v>151</v>
      </c>
      <c r="D41" s="84">
        <v>27</v>
      </c>
      <c r="E41" s="85">
        <v>3311</v>
      </c>
    </row>
    <row r="42" spans="1:5" ht="23.25" x14ac:dyDescent="0.35">
      <c r="A42" s="62">
        <v>37</v>
      </c>
      <c r="B42" s="62"/>
      <c r="C42" s="86" t="s">
        <v>120</v>
      </c>
      <c r="D42" s="84">
        <v>26</v>
      </c>
      <c r="E42" s="85">
        <v>3302</v>
      </c>
    </row>
    <row r="43" spans="1:5" ht="23.25" x14ac:dyDescent="0.35">
      <c r="A43" s="62">
        <v>38</v>
      </c>
      <c r="B43" s="62"/>
      <c r="C43" s="83" t="s">
        <v>33</v>
      </c>
      <c r="D43" s="84">
        <v>26</v>
      </c>
      <c r="E43" s="85">
        <v>2337</v>
      </c>
    </row>
    <row r="44" spans="1:5" ht="23.25" x14ac:dyDescent="0.35">
      <c r="A44" s="62">
        <v>39</v>
      </c>
      <c r="B44" s="62"/>
      <c r="C44" s="83" t="s">
        <v>59</v>
      </c>
      <c r="D44" s="84">
        <v>26</v>
      </c>
      <c r="E44" s="85">
        <v>2102</v>
      </c>
    </row>
    <row r="45" spans="1:5" ht="23.25" x14ac:dyDescent="0.35">
      <c r="A45" s="62">
        <v>40</v>
      </c>
      <c r="B45" s="62"/>
      <c r="C45" s="83" t="s">
        <v>13</v>
      </c>
      <c r="D45" s="84">
        <v>26</v>
      </c>
      <c r="E45" s="85">
        <v>2032</v>
      </c>
    </row>
    <row r="46" spans="1:5" ht="23.25" x14ac:dyDescent="0.35">
      <c r="A46" s="62">
        <v>41</v>
      </c>
      <c r="B46" s="62"/>
      <c r="C46" s="83" t="s">
        <v>113</v>
      </c>
      <c r="D46" s="84">
        <v>25</v>
      </c>
      <c r="E46" s="85">
        <v>3155</v>
      </c>
    </row>
    <row r="47" spans="1:5" ht="23.25" x14ac:dyDescent="0.35">
      <c r="A47" s="62">
        <v>42</v>
      </c>
      <c r="B47" s="62"/>
      <c r="C47" s="83" t="s">
        <v>24</v>
      </c>
      <c r="D47" s="84">
        <v>24</v>
      </c>
      <c r="E47" s="85">
        <v>3087</v>
      </c>
    </row>
    <row r="48" spans="1:5" ht="23.25" x14ac:dyDescent="0.35">
      <c r="A48" s="62">
        <v>43</v>
      </c>
      <c r="B48" s="62"/>
      <c r="C48" s="83" t="s">
        <v>110</v>
      </c>
      <c r="D48" s="84">
        <v>24</v>
      </c>
      <c r="E48" s="85">
        <v>2694</v>
      </c>
    </row>
    <row r="49" spans="1:5" ht="23.25" x14ac:dyDescent="0.35">
      <c r="A49" s="62">
        <v>44</v>
      </c>
      <c r="B49" s="62"/>
      <c r="C49" s="83" t="s">
        <v>67</v>
      </c>
      <c r="D49" s="84">
        <v>24</v>
      </c>
      <c r="E49" s="85">
        <v>2539</v>
      </c>
    </row>
    <row r="50" spans="1:5" ht="23.25" x14ac:dyDescent="0.35">
      <c r="A50" s="62">
        <v>45</v>
      </c>
      <c r="B50" s="62"/>
      <c r="C50" s="83" t="s">
        <v>6</v>
      </c>
      <c r="D50" s="84">
        <v>24</v>
      </c>
      <c r="E50" s="85">
        <v>1584</v>
      </c>
    </row>
    <row r="51" spans="1:5" ht="23.25" x14ac:dyDescent="0.35">
      <c r="A51" s="62">
        <v>46</v>
      </c>
      <c r="B51" s="62"/>
      <c r="C51" s="83" t="s">
        <v>64</v>
      </c>
      <c r="D51" s="84">
        <v>24</v>
      </c>
      <c r="E51" s="85">
        <v>1580</v>
      </c>
    </row>
    <row r="52" spans="1:5" ht="23.25" x14ac:dyDescent="0.35">
      <c r="A52" s="62">
        <v>47</v>
      </c>
      <c r="B52" s="62"/>
      <c r="C52" s="64" t="s">
        <v>5</v>
      </c>
      <c r="D52" s="69">
        <v>23</v>
      </c>
      <c r="E52" s="68">
        <v>2541</v>
      </c>
    </row>
    <row r="53" spans="1:5" ht="23.25" x14ac:dyDescent="0.35">
      <c r="A53" s="62">
        <v>48</v>
      </c>
      <c r="B53" s="62"/>
      <c r="C53" s="64" t="s">
        <v>73</v>
      </c>
      <c r="D53" s="69">
        <v>22</v>
      </c>
      <c r="E53" s="68">
        <v>3150</v>
      </c>
    </row>
    <row r="54" spans="1:5" ht="23.25" x14ac:dyDescent="0.35">
      <c r="A54" s="62">
        <v>49</v>
      </c>
      <c r="B54" s="62"/>
      <c r="C54" s="64" t="s">
        <v>154</v>
      </c>
      <c r="D54" s="69">
        <v>22</v>
      </c>
      <c r="E54" s="68">
        <v>1943</v>
      </c>
    </row>
    <row r="55" spans="1:5" ht="23.25" x14ac:dyDescent="0.35">
      <c r="A55" s="62">
        <v>50</v>
      </c>
      <c r="B55" s="62"/>
      <c r="C55" s="66" t="s">
        <v>107</v>
      </c>
      <c r="D55" s="69">
        <v>22</v>
      </c>
      <c r="E55" s="68">
        <v>1929</v>
      </c>
    </row>
    <row r="56" spans="1:5" ht="23.25" x14ac:dyDescent="0.35">
      <c r="A56" s="62">
        <v>51</v>
      </c>
      <c r="B56" s="62"/>
      <c r="C56" s="64" t="s">
        <v>84</v>
      </c>
      <c r="D56" s="69">
        <v>22</v>
      </c>
      <c r="E56" s="68">
        <v>1460</v>
      </c>
    </row>
    <row r="57" spans="1:5" ht="23.25" x14ac:dyDescent="0.35">
      <c r="A57" s="62">
        <v>52</v>
      </c>
      <c r="B57" s="62"/>
      <c r="C57" s="64" t="s">
        <v>20</v>
      </c>
      <c r="D57" s="69">
        <v>21</v>
      </c>
      <c r="E57" s="68">
        <v>1773</v>
      </c>
    </row>
    <row r="58" spans="1:5" ht="23.25" x14ac:dyDescent="0.35">
      <c r="A58" s="62">
        <v>53</v>
      </c>
      <c r="B58" s="62"/>
      <c r="C58" s="64" t="s">
        <v>23</v>
      </c>
      <c r="D58" s="69">
        <v>21</v>
      </c>
      <c r="E58" s="68">
        <v>1433</v>
      </c>
    </row>
    <row r="59" spans="1:5" ht="23.25" x14ac:dyDescent="0.35">
      <c r="A59" s="62">
        <v>54</v>
      </c>
      <c r="B59" s="62"/>
      <c r="C59" s="64" t="s">
        <v>112</v>
      </c>
      <c r="D59" s="69">
        <v>20</v>
      </c>
      <c r="E59" s="68">
        <v>2551</v>
      </c>
    </row>
    <row r="60" spans="1:5" ht="23.25" x14ac:dyDescent="0.35">
      <c r="A60" s="62">
        <v>55</v>
      </c>
      <c r="B60" s="62"/>
      <c r="C60" s="66" t="s">
        <v>127</v>
      </c>
      <c r="D60" s="69">
        <v>19</v>
      </c>
      <c r="E60" s="68">
        <v>1660</v>
      </c>
    </row>
    <row r="61" spans="1:5" ht="23.25" x14ac:dyDescent="0.35">
      <c r="A61" s="62">
        <v>56</v>
      </c>
      <c r="B61" s="62"/>
      <c r="C61" s="64" t="s">
        <v>131</v>
      </c>
      <c r="D61" s="69">
        <v>19</v>
      </c>
      <c r="E61" s="68">
        <v>1400</v>
      </c>
    </row>
    <row r="62" spans="1:5" ht="23.25" x14ac:dyDescent="0.35">
      <c r="A62" s="62">
        <v>57</v>
      </c>
      <c r="B62" s="62"/>
      <c r="C62" s="64" t="s">
        <v>155</v>
      </c>
      <c r="D62" s="69">
        <v>19</v>
      </c>
      <c r="E62" s="68">
        <v>1267</v>
      </c>
    </row>
    <row r="63" spans="1:5" ht="23.25" x14ac:dyDescent="0.35">
      <c r="A63" s="62">
        <v>58</v>
      </c>
      <c r="B63" s="62"/>
      <c r="C63" s="64" t="s">
        <v>104</v>
      </c>
      <c r="D63" s="69">
        <v>19</v>
      </c>
      <c r="E63" s="68">
        <v>1002</v>
      </c>
    </row>
    <row r="64" spans="1:5" ht="23.25" x14ac:dyDescent="0.35">
      <c r="A64" s="62">
        <v>59</v>
      </c>
      <c r="B64" s="62"/>
      <c r="C64" s="64" t="s">
        <v>69</v>
      </c>
      <c r="D64" s="69">
        <v>18</v>
      </c>
      <c r="E64" s="68">
        <v>2404</v>
      </c>
    </row>
    <row r="65" spans="1:5" ht="23.25" x14ac:dyDescent="0.35">
      <c r="A65" s="62">
        <v>60</v>
      </c>
      <c r="B65" s="62"/>
      <c r="C65" s="64" t="s">
        <v>71</v>
      </c>
      <c r="D65" s="69">
        <v>18</v>
      </c>
      <c r="E65" s="68">
        <v>1218</v>
      </c>
    </row>
    <row r="66" spans="1:5" ht="23.25" x14ac:dyDescent="0.35">
      <c r="A66" s="62">
        <v>61</v>
      </c>
      <c r="B66" s="62"/>
      <c r="C66" s="64" t="s">
        <v>72</v>
      </c>
      <c r="D66" s="69">
        <v>16</v>
      </c>
      <c r="E66" s="68">
        <v>1569</v>
      </c>
    </row>
    <row r="67" spans="1:5" ht="23.25" x14ac:dyDescent="0.35">
      <c r="A67" s="62">
        <v>62</v>
      </c>
      <c r="B67" s="62"/>
      <c r="C67" s="64" t="s">
        <v>57</v>
      </c>
      <c r="D67" s="69">
        <v>16</v>
      </c>
      <c r="E67" s="68">
        <v>1201</v>
      </c>
    </row>
    <row r="68" spans="1:5" ht="23.25" x14ac:dyDescent="0.35">
      <c r="A68" s="62">
        <v>63</v>
      </c>
      <c r="B68" s="62"/>
      <c r="C68" s="64" t="s">
        <v>16</v>
      </c>
      <c r="D68" s="69">
        <v>16</v>
      </c>
      <c r="E68" s="68">
        <v>879</v>
      </c>
    </row>
    <row r="69" spans="1:5" ht="23.25" x14ac:dyDescent="0.35">
      <c r="A69" s="62">
        <v>64</v>
      </c>
      <c r="B69" s="62"/>
      <c r="C69" s="64" t="s">
        <v>31</v>
      </c>
      <c r="D69" s="69">
        <v>15</v>
      </c>
      <c r="E69" s="68">
        <v>1292</v>
      </c>
    </row>
    <row r="70" spans="1:5" ht="23.25" x14ac:dyDescent="0.35">
      <c r="A70" s="62">
        <v>65</v>
      </c>
      <c r="B70" s="62"/>
      <c r="C70" s="64" t="s">
        <v>111</v>
      </c>
      <c r="D70" s="69">
        <v>13</v>
      </c>
      <c r="E70" s="68">
        <v>1199</v>
      </c>
    </row>
    <row r="71" spans="1:5" ht="23.25" x14ac:dyDescent="0.35">
      <c r="A71" s="62">
        <v>66</v>
      </c>
      <c r="B71" s="62"/>
      <c r="C71" s="64" t="s">
        <v>19</v>
      </c>
      <c r="D71" s="69">
        <v>13</v>
      </c>
      <c r="E71" s="68">
        <v>1120</v>
      </c>
    </row>
    <row r="72" spans="1:5" ht="23.25" x14ac:dyDescent="0.35">
      <c r="A72" s="62">
        <v>67</v>
      </c>
      <c r="B72" s="62"/>
      <c r="C72" s="64" t="s">
        <v>150</v>
      </c>
      <c r="D72" s="69">
        <v>12</v>
      </c>
      <c r="E72" s="68">
        <v>1292</v>
      </c>
    </row>
    <row r="73" spans="1:5" ht="23.25" x14ac:dyDescent="0.35">
      <c r="A73" s="62">
        <v>68</v>
      </c>
      <c r="B73" s="62"/>
      <c r="C73" s="64" t="s">
        <v>97</v>
      </c>
      <c r="D73" s="69">
        <v>11</v>
      </c>
      <c r="E73" s="68">
        <v>904</v>
      </c>
    </row>
    <row r="74" spans="1:5" ht="23.25" x14ac:dyDescent="0.35">
      <c r="A74" s="62">
        <v>69</v>
      </c>
      <c r="B74" s="62"/>
      <c r="C74" s="64" t="s">
        <v>85</v>
      </c>
      <c r="D74" s="69">
        <v>10</v>
      </c>
      <c r="E74" s="68">
        <v>864</v>
      </c>
    </row>
    <row r="75" spans="1:5" ht="23.25" x14ac:dyDescent="0.35">
      <c r="A75" s="62">
        <v>70</v>
      </c>
      <c r="B75" s="62"/>
      <c r="C75" s="64" t="s">
        <v>30</v>
      </c>
      <c r="D75" s="69">
        <v>10</v>
      </c>
      <c r="E75" s="68">
        <v>827</v>
      </c>
    </row>
    <row r="76" spans="1:5" ht="23.25" x14ac:dyDescent="0.35">
      <c r="A76" s="62">
        <v>71</v>
      </c>
      <c r="B76" s="62"/>
      <c r="C76" s="64" t="s">
        <v>82</v>
      </c>
      <c r="D76" s="69">
        <v>10</v>
      </c>
      <c r="E76" s="68">
        <v>561</v>
      </c>
    </row>
    <row r="77" spans="1:5" ht="23.25" x14ac:dyDescent="0.35">
      <c r="A77" s="62">
        <v>72</v>
      </c>
      <c r="B77" s="62"/>
      <c r="C77" s="64" t="s">
        <v>156</v>
      </c>
      <c r="D77" s="69">
        <v>8</v>
      </c>
      <c r="E77" s="68">
        <v>593</v>
      </c>
    </row>
    <row r="78" spans="1:5" ht="23.25" x14ac:dyDescent="0.35">
      <c r="A78" s="62">
        <v>73</v>
      </c>
      <c r="B78" s="62"/>
      <c r="C78" s="66" t="s">
        <v>125</v>
      </c>
      <c r="D78" s="69">
        <v>7</v>
      </c>
      <c r="E78" s="68">
        <v>658</v>
      </c>
    </row>
    <row r="79" spans="1:5" ht="23.25" x14ac:dyDescent="0.35">
      <c r="A79" s="62">
        <v>74</v>
      </c>
      <c r="B79" s="62"/>
      <c r="C79" s="64" t="s">
        <v>14</v>
      </c>
      <c r="D79" s="69">
        <v>7</v>
      </c>
      <c r="E79" s="68">
        <v>451</v>
      </c>
    </row>
    <row r="80" spans="1:5" ht="23.25" x14ac:dyDescent="0.35">
      <c r="A80" s="62">
        <v>75</v>
      </c>
      <c r="B80" s="62"/>
      <c r="C80" s="64" t="s">
        <v>95</v>
      </c>
      <c r="D80" s="69">
        <v>6</v>
      </c>
      <c r="E80" s="68">
        <v>450</v>
      </c>
    </row>
    <row r="81" spans="1:5" ht="23.25" x14ac:dyDescent="0.35">
      <c r="A81" s="62">
        <v>76</v>
      </c>
      <c r="B81" s="62"/>
      <c r="C81" s="64" t="s">
        <v>94</v>
      </c>
      <c r="D81" s="69">
        <v>5</v>
      </c>
      <c r="E81" s="68">
        <v>1741</v>
      </c>
    </row>
    <row r="82" spans="1:5" ht="23.25" x14ac:dyDescent="0.35">
      <c r="A82" s="62">
        <v>77</v>
      </c>
      <c r="B82" s="62"/>
      <c r="C82" s="64" t="s">
        <v>32</v>
      </c>
      <c r="D82" s="69">
        <v>5</v>
      </c>
      <c r="E82" s="68">
        <v>491</v>
      </c>
    </row>
    <row r="83" spans="1:5" ht="23.25" x14ac:dyDescent="0.35">
      <c r="A83" s="62">
        <v>78</v>
      </c>
      <c r="B83" s="62"/>
      <c r="C83" s="64" t="s">
        <v>79</v>
      </c>
      <c r="D83" s="69">
        <v>5</v>
      </c>
      <c r="E83" s="68">
        <v>356</v>
      </c>
    </row>
    <row r="84" spans="1:5" ht="23.25" x14ac:dyDescent="0.35">
      <c r="A84" s="62">
        <v>79</v>
      </c>
      <c r="B84" s="62"/>
      <c r="C84" s="64" t="s">
        <v>105</v>
      </c>
      <c r="D84" s="69">
        <v>5</v>
      </c>
      <c r="E84" s="68">
        <v>356</v>
      </c>
    </row>
    <row r="85" spans="1:5" ht="23.25" x14ac:dyDescent="0.35">
      <c r="A85" s="62">
        <v>80</v>
      </c>
      <c r="B85" s="62"/>
      <c r="C85" s="64" t="s">
        <v>29</v>
      </c>
      <c r="D85" s="69">
        <v>4</v>
      </c>
      <c r="E85" s="68">
        <v>456</v>
      </c>
    </row>
    <row r="86" spans="1:5" ht="23.25" x14ac:dyDescent="0.35">
      <c r="A86" s="62">
        <v>81</v>
      </c>
      <c r="B86" s="62"/>
      <c r="C86" s="64" t="s">
        <v>4</v>
      </c>
      <c r="D86" s="69">
        <v>2</v>
      </c>
      <c r="E86" s="68">
        <v>297</v>
      </c>
    </row>
    <row r="87" spans="1:5" ht="23.25" x14ac:dyDescent="0.35">
      <c r="A87" s="62">
        <v>82</v>
      </c>
      <c r="B87" s="62"/>
      <c r="C87" s="64" t="s">
        <v>80</v>
      </c>
      <c r="D87" s="69">
        <v>2</v>
      </c>
      <c r="E87" s="68">
        <v>144</v>
      </c>
    </row>
    <row r="88" spans="1:5" ht="23.25" x14ac:dyDescent="0.35">
      <c r="A88" s="62">
        <v>83</v>
      </c>
      <c r="B88" s="62"/>
      <c r="C88" s="66" t="s">
        <v>101</v>
      </c>
      <c r="D88" s="69">
        <v>2</v>
      </c>
      <c r="E88" s="68">
        <v>116</v>
      </c>
    </row>
    <row r="89" spans="1:5" ht="23.25" x14ac:dyDescent="0.35">
      <c r="A89" s="62">
        <v>84</v>
      </c>
      <c r="B89" s="62"/>
      <c r="C89" s="64" t="s">
        <v>55</v>
      </c>
      <c r="D89" s="69">
        <v>1</v>
      </c>
      <c r="E89" s="68">
        <v>216</v>
      </c>
    </row>
    <row r="90" spans="1:5" ht="23.25" x14ac:dyDescent="0.35">
      <c r="A90" s="62">
        <v>85</v>
      </c>
      <c r="B90" s="62"/>
      <c r="C90" s="64" t="s">
        <v>89</v>
      </c>
      <c r="D90" s="69">
        <v>1</v>
      </c>
      <c r="E90" s="68">
        <v>83</v>
      </c>
    </row>
    <row r="91" spans="1:5" ht="23.25" x14ac:dyDescent="0.35">
      <c r="A91" s="62">
        <v>86</v>
      </c>
      <c r="B91" s="62"/>
      <c r="C91" s="64" t="s">
        <v>75</v>
      </c>
      <c r="D91" s="69">
        <v>1</v>
      </c>
      <c r="E91" s="68">
        <v>83</v>
      </c>
    </row>
    <row r="92" spans="1:5" ht="23.25" x14ac:dyDescent="0.35">
      <c r="A92" s="62">
        <v>87</v>
      </c>
      <c r="B92" s="62"/>
      <c r="C92" s="64" t="s">
        <v>54</v>
      </c>
      <c r="D92" s="69">
        <v>1</v>
      </c>
      <c r="E92" s="68">
        <v>75</v>
      </c>
    </row>
    <row r="93" spans="1:5" ht="23.25" x14ac:dyDescent="0.35">
      <c r="A93" s="62">
        <v>88</v>
      </c>
      <c r="B93" s="62"/>
      <c r="C93" s="64" t="s">
        <v>77</v>
      </c>
      <c r="D93" s="69">
        <v>1</v>
      </c>
      <c r="E93" s="68">
        <v>50</v>
      </c>
    </row>
    <row r="94" spans="1:5" ht="23.25" x14ac:dyDescent="0.35">
      <c r="A94" s="62">
        <v>89</v>
      </c>
      <c r="B94" s="62"/>
      <c r="C94" s="64" t="s">
        <v>22</v>
      </c>
      <c r="D94" s="69">
        <v>1</v>
      </c>
      <c r="E94" s="68">
        <v>48</v>
      </c>
    </row>
    <row r="95" spans="1:5" ht="23.25" x14ac:dyDescent="0.35">
      <c r="A95" s="62">
        <v>90</v>
      </c>
      <c r="B95" s="62"/>
      <c r="C95" s="64" t="s">
        <v>86</v>
      </c>
      <c r="D95" s="69">
        <v>1</v>
      </c>
      <c r="E95" s="68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zoomScale="130" zoomScaleNormal="130" workbookViewId="0">
      <pane ySplit="3" topLeftCell="A76" activePane="bottomLeft" state="frozen"/>
      <selection pane="bottomLeft" activeCell="D96" sqref="D96"/>
    </sheetView>
  </sheetViews>
  <sheetFormatPr defaultRowHeight="12.75" x14ac:dyDescent="0.2"/>
  <cols>
    <col min="1" max="1" width="18.140625" customWidth="1"/>
    <col min="2" max="3" width="3" bestFit="1" customWidth="1"/>
    <col min="4" max="4" width="2.85546875" bestFit="1" customWidth="1"/>
    <col min="5" max="5" width="3" bestFit="1" customWidth="1"/>
    <col min="6" max="9" width="5.7109375" customWidth="1"/>
  </cols>
  <sheetData>
    <row r="1" spans="1:9" ht="27.75" customHeight="1" thickBot="1" x14ac:dyDescent="0.3">
      <c r="A1" s="39" t="s">
        <v>136</v>
      </c>
      <c r="I1" s="40" t="s">
        <v>34</v>
      </c>
    </row>
    <row r="2" spans="1:9" s="1" customFormat="1" ht="48.75" customHeight="1" x14ac:dyDescent="0.2">
      <c r="A2" s="15"/>
      <c r="B2" s="16" t="s">
        <v>1</v>
      </c>
      <c r="C2" s="16" t="s">
        <v>2</v>
      </c>
      <c r="D2" s="16" t="s">
        <v>1</v>
      </c>
      <c r="E2" s="16" t="s">
        <v>2</v>
      </c>
      <c r="F2" s="92" t="s">
        <v>37</v>
      </c>
      <c r="G2" s="94" t="s">
        <v>38</v>
      </c>
      <c r="H2" s="88" t="s">
        <v>35</v>
      </c>
      <c r="I2" s="90" t="s">
        <v>36</v>
      </c>
    </row>
    <row r="3" spans="1:9" ht="18" customHeight="1" thickBot="1" x14ac:dyDescent="0.25">
      <c r="A3" s="12"/>
      <c r="B3" s="5">
        <v>15</v>
      </c>
      <c r="C3" s="5">
        <v>16</v>
      </c>
      <c r="D3" s="5">
        <v>22</v>
      </c>
      <c r="E3" s="5">
        <v>23</v>
      </c>
      <c r="F3" s="93"/>
      <c r="G3" s="95"/>
      <c r="H3" s="89"/>
      <c r="I3" s="91"/>
    </row>
    <row r="4" spans="1:9" x14ac:dyDescent="0.2">
      <c r="A4" s="13" t="s">
        <v>112</v>
      </c>
      <c r="B4" s="11"/>
      <c r="C4" s="11"/>
      <c r="D4" s="11">
        <v>82</v>
      </c>
      <c r="E4" s="11">
        <v>63</v>
      </c>
      <c r="F4" s="29">
        <v>2</v>
      </c>
      <c r="G4" s="10">
        <f>SUM(F4)</f>
        <v>2</v>
      </c>
      <c r="H4" s="17">
        <f>SUM(B4:E4)</f>
        <v>145</v>
      </c>
      <c r="I4" s="21">
        <f>SUM(H4)</f>
        <v>145</v>
      </c>
    </row>
    <row r="5" spans="1:9" x14ac:dyDescent="0.2">
      <c r="A5" s="13" t="s">
        <v>4</v>
      </c>
      <c r="B5" s="11"/>
      <c r="C5" s="11"/>
      <c r="D5" s="11"/>
      <c r="E5" s="11"/>
      <c r="F5" s="29">
        <f t="shared" ref="F5:F63" si="0">COUNT(C5,E5)</f>
        <v>0</v>
      </c>
      <c r="G5" s="10">
        <f t="shared" ref="G5:G68" si="1">SUM(F5)</f>
        <v>0</v>
      </c>
      <c r="H5" s="17">
        <f t="shared" ref="H5:H68" si="2">SUM(B5:E5)</f>
        <v>0</v>
      </c>
      <c r="I5" s="21">
        <f t="shared" ref="I5:I68" si="3">SUM(H5)</f>
        <v>0</v>
      </c>
    </row>
    <row r="6" spans="1:9" x14ac:dyDescent="0.2">
      <c r="A6" s="13" t="s">
        <v>29</v>
      </c>
      <c r="B6" s="11"/>
      <c r="C6" s="11"/>
      <c r="D6" s="11"/>
      <c r="E6" s="11"/>
      <c r="F6" s="29">
        <f t="shared" si="0"/>
        <v>0</v>
      </c>
      <c r="G6" s="10">
        <f t="shared" si="1"/>
        <v>0</v>
      </c>
      <c r="H6" s="17">
        <f t="shared" si="2"/>
        <v>0</v>
      </c>
      <c r="I6" s="21">
        <f t="shared" si="3"/>
        <v>0</v>
      </c>
    </row>
    <row r="7" spans="1:9" x14ac:dyDescent="0.2">
      <c r="A7" s="13" t="s">
        <v>85</v>
      </c>
      <c r="B7" s="11"/>
      <c r="C7" s="11">
        <v>62</v>
      </c>
      <c r="D7" s="11">
        <v>82</v>
      </c>
      <c r="E7" s="11">
        <v>63</v>
      </c>
      <c r="F7" s="29">
        <f t="shared" si="0"/>
        <v>2</v>
      </c>
      <c r="G7" s="10">
        <f t="shared" si="1"/>
        <v>2</v>
      </c>
      <c r="H7" s="17">
        <f t="shared" si="2"/>
        <v>207</v>
      </c>
      <c r="I7" s="21">
        <f t="shared" si="3"/>
        <v>207</v>
      </c>
    </row>
    <row r="8" spans="1:9" x14ac:dyDescent="0.2">
      <c r="A8" s="13" t="s">
        <v>72</v>
      </c>
      <c r="B8" s="11"/>
      <c r="C8" s="11">
        <v>40</v>
      </c>
      <c r="D8" s="11"/>
      <c r="E8" s="11"/>
      <c r="F8" s="29">
        <f t="shared" si="0"/>
        <v>1</v>
      </c>
      <c r="G8" s="10">
        <f t="shared" si="1"/>
        <v>1</v>
      </c>
      <c r="H8" s="17">
        <f t="shared" si="2"/>
        <v>40</v>
      </c>
      <c r="I8" s="21">
        <f t="shared" si="3"/>
        <v>40</v>
      </c>
    </row>
    <row r="9" spans="1:9" x14ac:dyDescent="0.2">
      <c r="A9" s="13" t="s">
        <v>81</v>
      </c>
      <c r="B9" s="11"/>
      <c r="C9" s="11"/>
      <c r="D9" s="11"/>
      <c r="E9" s="11"/>
      <c r="F9" s="29">
        <f t="shared" si="0"/>
        <v>0</v>
      </c>
      <c r="G9" s="10">
        <f t="shared" si="1"/>
        <v>0</v>
      </c>
      <c r="H9" s="17">
        <f t="shared" si="2"/>
        <v>0</v>
      </c>
      <c r="I9" s="21">
        <f t="shared" si="3"/>
        <v>0</v>
      </c>
    </row>
    <row r="10" spans="1:9" x14ac:dyDescent="0.2">
      <c r="A10" s="13" t="s">
        <v>5</v>
      </c>
      <c r="B10" s="11"/>
      <c r="C10" s="11">
        <v>62</v>
      </c>
      <c r="D10" s="11"/>
      <c r="E10" s="11">
        <v>63</v>
      </c>
      <c r="F10" s="29">
        <f t="shared" si="0"/>
        <v>2</v>
      </c>
      <c r="G10" s="10">
        <f t="shared" si="1"/>
        <v>2</v>
      </c>
      <c r="H10" s="17">
        <f t="shared" si="2"/>
        <v>125</v>
      </c>
      <c r="I10" s="21">
        <f t="shared" si="3"/>
        <v>125</v>
      </c>
    </row>
    <row r="11" spans="1:9" x14ac:dyDescent="0.2">
      <c r="A11" s="13" t="s">
        <v>76</v>
      </c>
      <c r="B11" s="11"/>
      <c r="C11" s="11">
        <v>62</v>
      </c>
      <c r="D11" s="11"/>
      <c r="E11" s="11">
        <v>63</v>
      </c>
      <c r="F11" s="29">
        <f t="shared" si="0"/>
        <v>2</v>
      </c>
      <c r="G11" s="10">
        <f t="shared" si="1"/>
        <v>2</v>
      </c>
      <c r="H11" s="17">
        <f t="shared" si="2"/>
        <v>125</v>
      </c>
      <c r="I11" s="21">
        <f t="shared" si="3"/>
        <v>125</v>
      </c>
    </row>
    <row r="12" spans="1:9" x14ac:dyDescent="0.2">
      <c r="A12" s="13" t="s">
        <v>56</v>
      </c>
      <c r="B12" s="11"/>
      <c r="C12" s="11"/>
      <c r="D12" s="11">
        <v>82</v>
      </c>
      <c r="E12" s="11">
        <v>63</v>
      </c>
      <c r="F12" s="29">
        <v>2</v>
      </c>
      <c r="G12" s="10">
        <f t="shared" si="1"/>
        <v>2</v>
      </c>
      <c r="H12" s="17">
        <f t="shared" si="2"/>
        <v>145</v>
      </c>
      <c r="I12" s="21">
        <f t="shared" si="3"/>
        <v>145</v>
      </c>
    </row>
    <row r="13" spans="1:9" x14ac:dyDescent="0.2">
      <c r="A13" s="13" t="s">
        <v>6</v>
      </c>
      <c r="B13" s="11"/>
      <c r="C13" s="11">
        <v>40</v>
      </c>
      <c r="D13" s="11"/>
      <c r="E13" s="11"/>
      <c r="F13" s="29">
        <f t="shared" si="0"/>
        <v>1</v>
      </c>
      <c r="G13" s="10">
        <f t="shared" si="1"/>
        <v>1</v>
      </c>
      <c r="H13" s="17">
        <f t="shared" si="2"/>
        <v>40</v>
      </c>
      <c r="I13" s="21">
        <f t="shared" si="3"/>
        <v>40</v>
      </c>
    </row>
    <row r="14" spans="1:9" x14ac:dyDescent="0.2">
      <c r="A14" s="13" t="s">
        <v>61</v>
      </c>
      <c r="B14" s="11"/>
      <c r="C14" s="11">
        <v>62</v>
      </c>
      <c r="D14" s="11">
        <v>82</v>
      </c>
      <c r="E14" s="11">
        <v>53</v>
      </c>
      <c r="F14" s="29">
        <f t="shared" si="0"/>
        <v>2</v>
      </c>
      <c r="G14" s="10">
        <f t="shared" si="1"/>
        <v>2</v>
      </c>
      <c r="H14" s="17">
        <f t="shared" si="2"/>
        <v>197</v>
      </c>
      <c r="I14" s="21">
        <f t="shared" si="3"/>
        <v>197</v>
      </c>
    </row>
    <row r="15" spans="1:9" x14ac:dyDescent="0.2">
      <c r="A15" s="13" t="s">
        <v>57</v>
      </c>
      <c r="B15" s="11"/>
      <c r="C15" s="11">
        <v>62</v>
      </c>
      <c r="D15" s="11"/>
      <c r="E15" s="11"/>
      <c r="F15" s="29">
        <f t="shared" si="0"/>
        <v>1</v>
      </c>
      <c r="G15" s="10">
        <f t="shared" si="1"/>
        <v>1</v>
      </c>
      <c r="H15" s="17">
        <f t="shared" si="2"/>
        <v>62</v>
      </c>
      <c r="I15" s="21">
        <f t="shared" si="3"/>
        <v>62</v>
      </c>
    </row>
    <row r="16" spans="1:9" x14ac:dyDescent="0.2">
      <c r="A16" s="13" t="s">
        <v>67</v>
      </c>
      <c r="B16" s="11"/>
      <c r="C16" s="11">
        <v>62</v>
      </c>
      <c r="D16" s="11"/>
      <c r="E16" s="11"/>
      <c r="F16" s="29">
        <f t="shared" si="0"/>
        <v>1</v>
      </c>
      <c r="G16" s="10">
        <f t="shared" si="1"/>
        <v>1</v>
      </c>
      <c r="H16" s="17">
        <f t="shared" si="2"/>
        <v>62</v>
      </c>
      <c r="I16" s="21">
        <f t="shared" si="3"/>
        <v>62</v>
      </c>
    </row>
    <row r="17" spans="1:9" x14ac:dyDescent="0.2">
      <c r="A17" s="13" t="s">
        <v>154</v>
      </c>
      <c r="B17" s="11"/>
      <c r="C17" s="11"/>
      <c r="D17" s="11"/>
      <c r="E17" s="11"/>
      <c r="F17" s="29">
        <f t="shared" ref="F17" si="4">COUNT(C17,E17)</f>
        <v>0</v>
      </c>
      <c r="G17" s="10">
        <f t="shared" ref="G17" si="5">SUM(F17)</f>
        <v>0</v>
      </c>
      <c r="H17" s="17">
        <f t="shared" ref="H17" si="6">SUM(B17:E17)</f>
        <v>0</v>
      </c>
      <c r="I17" s="21">
        <f t="shared" ref="I17" si="7">SUM(H17)</f>
        <v>0</v>
      </c>
    </row>
    <row r="18" spans="1:9" x14ac:dyDescent="0.2">
      <c r="A18" s="13" t="s">
        <v>78</v>
      </c>
      <c r="B18" s="11"/>
      <c r="C18" s="11"/>
      <c r="D18" s="11"/>
      <c r="E18" s="11"/>
      <c r="F18" s="29">
        <f t="shared" si="0"/>
        <v>0</v>
      </c>
      <c r="G18" s="10">
        <f t="shared" si="1"/>
        <v>0</v>
      </c>
      <c r="H18" s="17">
        <f t="shared" si="2"/>
        <v>0</v>
      </c>
      <c r="I18" s="21">
        <f t="shared" si="3"/>
        <v>0</v>
      </c>
    </row>
    <row r="19" spans="1:9" x14ac:dyDescent="0.2">
      <c r="A19" s="13" t="s">
        <v>79</v>
      </c>
      <c r="B19" s="11"/>
      <c r="C19" s="11">
        <v>62</v>
      </c>
      <c r="D19" s="11">
        <v>82</v>
      </c>
      <c r="E19" s="11"/>
      <c r="F19" s="29">
        <v>2</v>
      </c>
      <c r="G19" s="10">
        <f t="shared" si="1"/>
        <v>2</v>
      </c>
      <c r="H19" s="17">
        <f t="shared" si="2"/>
        <v>144</v>
      </c>
      <c r="I19" s="21">
        <f t="shared" si="3"/>
        <v>144</v>
      </c>
    </row>
    <row r="20" spans="1:9" x14ac:dyDescent="0.2">
      <c r="A20" s="13" t="s">
        <v>80</v>
      </c>
      <c r="B20" s="11"/>
      <c r="C20" s="11">
        <v>62</v>
      </c>
      <c r="D20" s="11">
        <v>82</v>
      </c>
      <c r="E20" s="11"/>
      <c r="F20" s="29">
        <v>2</v>
      </c>
      <c r="G20" s="10">
        <f t="shared" si="1"/>
        <v>2</v>
      </c>
      <c r="H20" s="17">
        <f t="shared" si="2"/>
        <v>144</v>
      </c>
      <c r="I20" s="21">
        <f t="shared" si="3"/>
        <v>144</v>
      </c>
    </row>
    <row r="21" spans="1:9" x14ac:dyDescent="0.2">
      <c r="A21" s="13" t="s">
        <v>88</v>
      </c>
      <c r="B21" s="11"/>
      <c r="C21" s="11"/>
      <c r="D21" s="11"/>
      <c r="E21" s="11"/>
      <c r="F21" s="29">
        <f t="shared" si="0"/>
        <v>0</v>
      </c>
      <c r="G21" s="10">
        <f t="shared" si="1"/>
        <v>0</v>
      </c>
      <c r="H21" s="17">
        <f t="shared" si="2"/>
        <v>0</v>
      </c>
      <c r="I21" s="21">
        <f t="shared" si="3"/>
        <v>0</v>
      </c>
    </row>
    <row r="22" spans="1:9" x14ac:dyDescent="0.2">
      <c r="A22" s="13" t="s">
        <v>156</v>
      </c>
      <c r="B22" s="11"/>
      <c r="C22" s="11"/>
      <c r="D22" s="11"/>
      <c r="E22" s="11"/>
      <c r="F22" s="29">
        <f t="shared" ref="F22" si="8">COUNT(C22,E22)</f>
        <v>0</v>
      </c>
      <c r="G22" s="10">
        <f t="shared" ref="G22" si="9">SUM(F22)</f>
        <v>0</v>
      </c>
      <c r="H22" s="17">
        <f t="shared" ref="H22" si="10">SUM(B22:E22)</f>
        <v>0</v>
      </c>
      <c r="I22" s="21">
        <f t="shared" ref="I22" si="11">SUM(H22)</f>
        <v>0</v>
      </c>
    </row>
    <row r="23" spans="1:9" x14ac:dyDescent="0.2">
      <c r="A23" s="13" t="s">
        <v>126</v>
      </c>
      <c r="B23" s="11"/>
      <c r="C23" s="11"/>
      <c r="D23" s="11">
        <v>46</v>
      </c>
      <c r="E23" s="11">
        <v>53</v>
      </c>
      <c r="F23" s="29">
        <v>2</v>
      </c>
      <c r="G23" s="10">
        <f>SUM(F23)</f>
        <v>2</v>
      </c>
      <c r="H23" s="17">
        <f>SUM(B23:E23)</f>
        <v>99</v>
      </c>
      <c r="I23" s="21">
        <f>SUM(H23)</f>
        <v>99</v>
      </c>
    </row>
    <row r="24" spans="1:9" x14ac:dyDescent="0.2">
      <c r="A24" s="13" t="s">
        <v>7</v>
      </c>
      <c r="B24" s="11"/>
      <c r="C24" s="11"/>
      <c r="D24" s="11"/>
      <c r="E24" s="11"/>
      <c r="F24" s="29">
        <f t="shared" si="0"/>
        <v>0</v>
      </c>
      <c r="G24" s="10">
        <f t="shared" si="1"/>
        <v>0</v>
      </c>
      <c r="H24" s="17">
        <f t="shared" si="2"/>
        <v>0</v>
      </c>
      <c r="I24" s="21">
        <f t="shared" si="3"/>
        <v>0</v>
      </c>
    </row>
    <row r="25" spans="1:9" x14ac:dyDescent="0.2">
      <c r="A25" s="13" t="s">
        <v>95</v>
      </c>
      <c r="B25" s="11"/>
      <c r="C25" s="11"/>
      <c r="D25" s="11"/>
      <c r="E25" s="11">
        <v>53</v>
      </c>
      <c r="F25" s="29">
        <f t="shared" si="0"/>
        <v>1</v>
      </c>
      <c r="G25" s="10">
        <f>SUM(F25)</f>
        <v>1</v>
      </c>
      <c r="H25" s="17">
        <f>SUM(B25:E25)</f>
        <v>53</v>
      </c>
      <c r="I25" s="21">
        <f>SUM(H25)</f>
        <v>53</v>
      </c>
    </row>
    <row r="26" spans="1:9" x14ac:dyDescent="0.2">
      <c r="A26" s="13" t="s">
        <v>110</v>
      </c>
      <c r="B26" s="11"/>
      <c r="C26" s="11"/>
      <c r="D26" s="11"/>
      <c r="E26" s="11"/>
      <c r="F26" s="29">
        <f t="shared" si="0"/>
        <v>0</v>
      </c>
      <c r="G26" s="10">
        <f>SUM(F26)</f>
        <v>0</v>
      </c>
      <c r="H26" s="17">
        <f>SUM(B26:E26)</f>
        <v>0</v>
      </c>
      <c r="I26" s="21">
        <f>SUM(H26)</f>
        <v>0</v>
      </c>
    </row>
    <row r="27" spans="1:9" x14ac:dyDescent="0.2">
      <c r="A27" s="13" t="s">
        <v>8</v>
      </c>
      <c r="B27" s="11"/>
      <c r="C27" s="11"/>
      <c r="D27" s="11"/>
      <c r="E27" s="11">
        <v>63</v>
      </c>
      <c r="F27" s="29">
        <f t="shared" si="0"/>
        <v>1</v>
      </c>
      <c r="G27" s="10">
        <f t="shared" si="1"/>
        <v>1</v>
      </c>
      <c r="H27" s="17">
        <f t="shared" si="2"/>
        <v>63</v>
      </c>
      <c r="I27" s="21">
        <f t="shared" si="3"/>
        <v>63</v>
      </c>
    </row>
    <row r="28" spans="1:9" x14ac:dyDescent="0.2">
      <c r="A28" s="13" t="s">
        <v>115</v>
      </c>
      <c r="B28" s="11"/>
      <c r="C28" s="11">
        <v>40</v>
      </c>
      <c r="D28" s="11"/>
      <c r="E28" s="11">
        <v>53</v>
      </c>
      <c r="F28" s="29">
        <f t="shared" si="0"/>
        <v>2</v>
      </c>
      <c r="G28" s="10">
        <f t="shared" ref="G28:G42" si="12">SUM(F28)</f>
        <v>2</v>
      </c>
      <c r="H28" s="17">
        <f t="shared" ref="H28:H42" si="13">SUM(B28:E28)</f>
        <v>93</v>
      </c>
      <c r="I28" s="21">
        <f t="shared" ref="I28:I42" si="14">SUM(H28)</f>
        <v>93</v>
      </c>
    </row>
    <row r="29" spans="1:9" x14ac:dyDescent="0.2">
      <c r="A29" s="13" t="s">
        <v>32</v>
      </c>
      <c r="B29" s="11"/>
      <c r="C29" s="11"/>
      <c r="D29" s="11"/>
      <c r="E29" s="11">
        <v>63</v>
      </c>
      <c r="F29" s="29">
        <f t="shared" si="0"/>
        <v>1</v>
      </c>
      <c r="G29" s="10">
        <f t="shared" si="12"/>
        <v>1</v>
      </c>
      <c r="H29" s="17">
        <f t="shared" si="13"/>
        <v>63</v>
      </c>
      <c r="I29" s="21">
        <f t="shared" si="14"/>
        <v>63</v>
      </c>
    </row>
    <row r="30" spans="1:9" x14ac:dyDescent="0.2">
      <c r="A30" s="13" t="s">
        <v>134</v>
      </c>
      <c r="B30" s="11"/>
      <c r="C30" s="11">
        <v>40</v>
      </c>
      <c r="D30" s="11"/>
      <c r="E30" s="11">
        <v>53</v>
      </c>
      <c r="F30" s="29">
        <f t="shared" si="0"/>
        <v>2</v>
      </c>
      <c r="G30" s="10">
        <f t="shared" si="12"/>
        <v>2</v>
      </c>
      <c r="H30" s="17">
        <f t="shared" si="13"/>
        <v>93</v>
      </c>
      <c r="I30" s="21">
        <f t="shared" si="14"/>
        <v>93</v>
      </c>
    </row>
    <row r="31" spans="1:9" x14ac:dyDescent="0.2">
      <c r="A31" s="13" t="s">
        <v>89</v>
      </c>
      <c r="B31" s="11"/>
      <c r="C31" s="11"/>
      <c r="D31" s="11"/>
      <c r="E31" s="11"/>
      <c r="F31" s="29">
        <f t="shared" si="0"/>
        <v>0</v>
      </c>
      <c r="G31" s="10">
        <f t="shared" si="12"/>
        <v>0</v>
      </c>
      <c r="H31" s="17">
        <f t="shared" si="13"/>
        <v>0</v>
      </c>
      <c r="I31" s="21">
        <f t="shared" si="14"/>
        <v>0</v>
      </c>
    </row>
    <row r="32" spans="1:9" x14ac:dyDescent="0.2">
      <c r="A32" s="13" t="s">
        <v>54</v>
      </c>
      <c r="B32" s="11"/>
      <c r="C32" s="11"/>
      <c r="D32" s="11"/>
      <c r="E32" s="11"/>
      <c r="F32" s="29">
        <f t="shared" si="0"/>
        <v>0</v>
      </c>
      <c r="G32" s="10">
        <f t="shared" si="12"/>
        <v>0</v>
      </c>
      <c r="H32" s="17">
        <f t="shared" si="13"/>
        <v>0</v>
      </c>
      <c r="I32" s="21">
        <f t="shared" si="14"/>
        <v>0</v>
      </c>
    </row>
    <row r="33" spans="1:9" x14ac:dyDescent="0.2">
      <c r="A33" s="13" t="s">
        <v>132</v>
      </c>
      <c r="B33" s="11"/>
      <c r="C33" s="11"/>
      <c r="D33" s="11"/>
      <c r="E33" s="11"/>
      <c r="F33" s="29">
        <f t="shared" si="0"/>
        <v>0</v>
      </c>
      <c r="G33" s="10">
        <f t="shared" si="12"/>
        <v>0</v>
      </c>
      <c r="H33" s="17">
        <f t="shared" si="13"/>
        <v>0</v>
      </c>
      <c r="I33" s="21">
        <f t="shared" si="14"/>
        <v>0</v>
      </c>
    </row>
    <row r="34" spans="1:9" x14ac:dyDescent="0.2">
      <c r="A34" s="13" t="s">
        <v>90</v>
      </c>
      <c r="B34" s="11"/>
      <c r="C34" s="11">
        <v>40</v>
      </c>
      <c r="D34" s="11"/>
      <c r="E34" s="11"/>
      <c r="F34" s="29">
        <f t="shared" si="0"/>
        <v>1</v>
      </c>
      <c r="G34" s="10">
        <f t="shared" si="12"/>
        <v>1</v>
      </c>
      <c r="H34" s="17">
        <f t="shared" si="13"/>
        <v>40</v>
      </c>
      <c r="I34" s="21">
        <f t="shared" si="14"/>
        <v>40</v>
      </c>
    </row>
    <row r="35" spans="1:9" x14ac:dyDescent="0.2">
      <c r="A35" s="13" t="s">
        <v>9</v>
      </c>
      <c r="B35" s="11"/>
      <c r="C35" s="11">
        <v>62</v>
      </c>
      <c r="D35" s="11"/>
      <c r="E35" s="11">
        <v>63</v>
      </c>
      <c r="F35" s="29">
        <f t="shared" si="0"/>
        <v>2</v>
      </c>
      <c r="G35" s="10">
        <f t="shared" si="12"/>
        <v>2</v>
      </c>
      <c r="H35" s="17">
        <f t="shared" si="13"/>
        <v>125</v>
      </c>
      <c r="I35" s="21">
        <f t="shared" si="14"/>
        <v>125</v>
      </c>
    </row>
    <row r="36" spans="1:9" x14ac:dyDescent="0.2">
      <c r="A36" s="13" t="s">
        <v>10</v>
      </c>
      <c r="B36" s="11"/>
      <c r="C36" s="11"/>
      <c r="D36" s="11"/>
      <c r="E36" s="11"/>
      <c r="F36" s="29">
        <f t="shared" si="0"/>
        <v>0</v>
      </c>
      <c r="G36" s="10">
        <f t="shared" si="12"/>
        <v>0</v>
      </c>
      <c r="H36" s="17">
        <f t="shared" si="13"/>
        <v>0</v>
      </c>
      <c r="I36" s="21">
        <f t="shared" si="14"/>
        <v>0</v>
      </c>
    </row>
    <row r="37" spans="1:9" x14ac:dyDescent="0.2">
      <c r="A37" s="13" t="s">
        <v>74</v>
      </c>
      <c r="B37" s="11"/>
      <c r="C37" s="11"/>
      <c r="D37" s="11"/>
      <c r="E37" s="11"/>
      <c r="F37" s="29">
        <f t="shared" si="0"/>
        <v>0</v>
      </c>
      <c r="G37" s="10">
        <f t="shared" si="12"/>
        <v>0</v>
      </c>
      <c r="H37" s="17">
        <f t="shared" si="13"/>
        <v>0</v>
      </c>
      <c r="I37" s="21">
        <f t="shared" si="14"/>
        <v>0</v>
      </c>
    </row>
    <row r="38" spans="1:9" x14ac:dyDescent="0.2">
      <c r="A38" s="33" t="s">
        <v>102</v>
      </c>
      <c r="B38" s="11"/>
      <c r="C38" s="11"/>
      <c r="D38" s="11"/>
      <c r="E38" s="11"/>
      <c r="F38" s="29">
        <f>COUNT(C38,E38)</f>
        <v>0</v>
      </c>
      <c r="G38" s="10">
        <f>SUM(F38)</f>
        <v>0</v>
      </c>
      <c r="H38" s="17">
        <f>SUM(B38:E38)</f>
        <v>0</v>
      </c>
      <c r="I38" s="21">
        <f>SUM(H38)</f>
        <v>0</v>
      </c>
    </row>
    <row r="39" spans="1:9" x14ac:dyDescent="0.2">
      <c r="A39" s="13" t="s">
        <v>11</v>
      </c>
      <c r="B39" s="11"/>
      <c r="C39" s="11">
        <v>62</v>
      </c>
      <c r="D39" s="11"/>
      <c r="E39" s="11">
        <v>63</v>
      </c>
      <c r="F39" s="29">
        <f>COUNT(C39,E39)</f>
        <v>2</v>
      </c>
      <c r="G39" s="10">
        <f>SUM(F39)</f>
        <v>2</v>
      </c>
      <c r="H39" s="17">
        <f>SUM(B39:E39)</f>
        <v>125</v>
      </c>
      <c r="I39" s="21">
        <f>SUM(H39)</f>
        <v>125</v>
      </c>
    </row>
    <row r="40" spans="1:9" x14ac:dyDescent="0.2">
      <c r="A40" s="13" t="s">
        <v>150</v>
      </c>
      <c r="B40" s="11"/>
      <c r="C40" s="11">
        <v>62</v>
      </c>
      <c r="D40" s="11"/>
      <c r="E40" s="11"/>
      <c r="F40" s="29">
        <f>COUNT(C40,E40)</f>
        <v>1</v>
      </c>
      <c r="G40" s="10">
        <f>SUM(F40)</f>
        <v>1</v>
      </c>
      <c r="H40" s="17">
        <f>SUM(B40:E40)</f>
        <v>62</v>
      </c>
      <c r="I40" s="21">
        <f>SUM(H40)</f>
        <v>62</v>
      </c>
    </row>
    <row r="41" spans="1:9" x14ac:dyDescent="0.2">
      <c r="A41" s="33" t="s">
        <v>107</v>
      </c>
      <c r="B41" s="11"/>
      <c r="C41" s="11">
        <v>62</v>
      </c>
      <c r="D41" s="11"/>
      <c r="E41" s="11">
        <v>63</v>
      </c>
      <c r="F41" s="29">
        <f>COUNT(C41,E41)</f>
        <v>2</v>
      </c>
      <c r="G41" s="10">
        <f>SUM(F41)</f>
        <v>2</v>
      </c>
      <c r="H41" s="17">
        <f>SUM(B41:E41)</f>
        <v>125</v>
      </c>
      <c r="I41" s="21">
        <f>SUM(H41)</f>
        <v>125</v>
      </c>
    </row>
    <row r="42" spans="1:9" x14ac:dyDescent="0.2">
      <c r="A42" s="33" t="s">
        <v>125</v>
      </c>
      <c r="B42" s="11"/>
      <c r="C42" s="11"/>
      <c r="D42" s="11"/>
      <c r="E42" s="11"/>
      <c r="F42" s="29">
        <f t="shared" si="0"/>
        <v>0</v>
      </c>
      <c r="G42" s="10">
        <f t="shared" si="12"/>
        <v>0</v>
      </c>
      <c r="H42" s="17">
        <f t="shared" si="13"/>
        <v>0</v>
      </c>
      <c r="I42" s="21">
        <f t="shared" si="14"/>
        <v>0</v>
      </c>
    </row>
    <row r="43" spans="1:9" x14ac:dyDescent="0.2">
      <c r="A43" s="33" t="s">
        <v>127</v>
      </c>
      <c r="B43" s="11"/>
      <c r="C43" s="11">
        <v>62</v>
      </c>
      <c r="D43" s="11"/>
      <c r="E43" s="11">
        <v>63</v>
      </c>
      <c r="F43" s="29">
        <f t="shared" si="0"/>
        <v>2</v>
      </c>
      <c r="G43" s="10">
        <f>SUM(F43)</f>
        <v>2</v>
      </c>
      <c r="H43" s="17">
        <f>SUM(B43:E43)</f>
        <v>125</v>
      </c>
      <c r="I43" s="21">
        <f>SUM(H43)</f>
        <v>125</v>
      </c>
    </row>
    <row r="44" spans="1:9" x14ac:dyDescent="0.2">
      <c r="A44" s="33" t="s">
        <v>152</v>
      </c>
      <c r="B44" s="11"/>
      <c r="C44" s="11"/>
      <c r="D44" s="11"/>
      <c r="E44" s="11"/>
      <c r="F44" s="29">
        <f t="shared" si="0"/>
        <v>0</v>
      </c>
      <c r="G44" s="10">
        <f>SUM(F44)</f>
        <v>0</v>
      </c>
      <c r="H44" s="17">
        <f>SUM(B44:E44)</f>
        <v>0</v>
      </c>
      <c r="I44" s="21">
        <f>SUM(H44)</f>
        <v>0</v>
      </c>
    </row>
    <row r="45" spans="1:9" x14ac:dyDescent="0.2">
      <c r="A45" s="33" t="s">
        <v>96</v>
      </c>
      <c r="B45" s="11"/>
      <c r="C45" s="11"/>
      <c r="D45" s="11"/>
      <c r="E45" s="11"/>
      <c r="F45" s="29">
        <f t="shared" si="0"/>
        <v>0</v>
      </c>
      <c r="G45" s="10">
        <f t="shared" si="1"/>
        <v>0</v>
      </c>
      <c r="H45" s="17">
        <f t="shared" si="2"/>
        <v>0</v>
      </c>
      <c r="I45" s="21">
        <f t="shared" si="3"/>
        <v>0</v>
      </c>
    </row>
    <row r="46" spans="1:9" x14ac:dyDescent="0.2">
      <c r="A46" s="33" t="s">
        <v>120</v>
      </c>
      <c r="B46" s="11"/>
      <c r="C46" s="11"/>
      <c r="D46" s="11"/>
      <c r="E46" s="11"/>
      <c r="F46" s="29">
        <f t="shared" si="0"/>
        <v>0</v>
      </c>
      <c r="G46" s="10">
        <f t="shared" si="1"/>
        <v>0</v>
      </c>
      <c r="H46" s="17">
        <f t="shared" si="2"/>
        <v>0</v>
      </c>
      <c r="I46" s="21">
        <f t="shared" si="3"/>
        <v>0</v>
      </c>
    </row>
    <row r="47" spans="1:9" x14ac:dyDescent="0.2">
      <c r="A47" s="13" t="s">
        <v>12</v>
      </c>
      <c r="B47" s="11"/>
      <c r="C47" s="11"/>
      <c r="D47" s="11"/>
      <c r="E47" s="11"/>
      <c r="F47" s="29">
        <f t="shared" si="0"/>
        <v>0</v>
      </c>
      <c r="G47" s="10">
        <f t="shared" si="1"/>
        <v>0</v>
      </c>
      <c r="H47" s="17">
        <f t="shared" si="2"/>
        <v>0</v>
      </c>
      <c r="I47" s="21">
        <f t="shared" si="3"/>
        <v>0</v>
      </c>
    </row>
    <row r="48" spans="1:9" x14ac:dyDescent="0.2">
      <c r="A48" s="13" t="s">
        <v>104</v>
      </c>
      <c r="B48" s="11"/>
      <c r="C48" s="11"/>
      <c r="D48" s="11"/>
      <c r="E48" s="11">
        <v>53</v>
      </c>
      <c r="F48" s="29">
        <f t="shared" si="0"/>
        <v>1</v>
      </c>
      <c r="G48" s="10">
        <f t="shared" si="1"/>
        <v>1</v>
      </c>
      <c r="H48" s="17">
        <f t="shared" si="2"/>
        <v>53</v>
      </c>
      <c r="I48" s="21">
        <f t="shared" si="3"/>
        <v>53</v>
      </c>
    </row>
    <row r="49" spans="1:9" x14ac:dyDescent="0.2">
      <c r="A49" s="13" t="s">
        <v>13</v>
      </c>
      <c r="B49" s="11"/>
      <c r="C49" s="11">
        <v>40</v>
      </c>
      <c r="D49" s="11"/>
      <c r="E49" s="11"/>
      <c r="F49" s="29">
        <f t="shared" si="0"/>
        <v>1</v>
      </c>
      <c r="G49" s="10">
        <f t="shared" si="1"/>
        <v>1</v>
      </c>
      <c r="H49" s="17">
        <f t="shared" si="2"/>
        <v>40</v>
      </c>
      <c r="I49" s="21">
        <f t="shared" si="3"/>
        <v>40</v>
      </c>
    </row>
    <row r="50" spans="1:9" x14ac:dyDescent="0.2">
      <c r="A50" s="13" t="s">
        <v>69</v>
      </c>
      <c r="B50" s="11"/>
      <c r="C50" s="11">
        <v>62</v>
      </c>
      <c r="D50" s="11"/>
      <c r="E50" s="11">
        <v>63</v>
      </c>
      <c r="F50" s="29">
        <f t="shared" si="0"/>
        <v>2</v>
      </c>
      <c r="G50" s="10">
        <f t="shared" si="1"/>
        <v>2</v>
      </c>
      <c r="H50" s="17">
        <f t="shared" si="2"/>
        <v>125</v>
      </c>
      <c r="I50" s="21">
        <f t="shared" si="3"/>
        <v>125</v>
      </c>
    </row>
    <row r="51" spans="1:9" x14ac:dyDescent="0.2">
      <c r="A51" s="13" t="s">
        <v>62</v>
      </c>
      <c r="B51" s="11"/>
      <c r="C51" s="11"/>
      <c r="D51" s="11"/>
      <c r="E51" s="11"/>
      <c r="F51" s="29">
        <f t="shared" si="0"/>
        <v>0</v>
      </c>
      <c r="G51" s="10">
        <f t="shared" si="1"/>
        <v>0</v>
      </c>
      <c r="H51" s="17">
        <f t="shared" si="2"/>
        <v>0</v>
      </c>
      <c r="I51" s="21">
        <f t="shared" si="3"/>
        <v>0</v>
      </c>
    </row>
    <row r="52" spans="1:9" x14ac:dyDescent="0.2">
      <c r="A52" s="13" t="s">
        <v>65</v>
      </c>
      <c r="B52" s="11"/>
      <c r="C52" s="11">
        <v>40</v>
      </c>
      <c r="D52" s="11">
        <v>46</v>
      </c>
      <c r="E52" s="11">
        <v>53</v>
      </c>
      <c r="F52" s="29">
        <f t="shared" si="0"/>
        <v>2</v>
      </c>
      <c r="G52" s="10">
        <f t="shared" si="1"/>
        <v>2</v>
      </c>
      <c r="H52" s="17">
        <f t="shared" si="2"/>
        <v>139</v>
      </c>
      <c r="I52" s="21">
        <f t="shared" si="3"/>
        <v>139</v>
      </c>
    </row>
    <row r="53" spans="1:9" x14ac:dyDescent="0.2">
      <c r="A53" s="13" t="s">
        <v>108</v>
      </c>
      <c r="B53" s="11"/>
      <c r="C53" s="11">
        <v>62</v>
      </c>
      <c r="D53" s="11"/>
      <c r="E53" s="11">
        <v>63</v>
      </c>
      <c r="F53" s="29">
        <f t="shared" si="0"/>
        <v>2</v>
      </c>
      <c r="G53" s="10">
        <f t="shared" si="1"/>
        <v>2</v>
      </c>
      <c r="H53" s="17">
        <f t="shared" si="2"/>
        <v>125</v>
      </c>
      <c r="I53" s="21">
        <f t="shared" si="3"/>
        <v>125</v>
      </c>
    </row>
    <row r="54" spans="1:9" x14ac:dyDescent="0.2">
      <c r="A54" s="13" t="s">
        <v>91</v>
      </c>
      <c r="B54" s="11"/>
      <c r="C54" s="11"/>
      <c r="D54" s="11"/>
      <c r="E54" s="11"/>
      <c r="F54" s="29">
        <f t="shared" si="0"/>
        <v>0</v>
      </c>
      <c r="G54" s="10">
        <f t="shared" si="1"/>
        <v>0</v>
      </c>
      <c r="H54" s="17">
        <f t="shared" si="2"/>
        <v>0</v>
      </c>
      <c r="I54" s="21">
        <f t="shared" si="3"/>
        <v>0</v>
      </c>
    </row>
    <row r="55" spans="1:9" x14ac:dyDescent="0.2">
      <c r="A55" s="13" t="s">
        <v>31</v>
      </c>
      <c r="B55" s="11"/>
      <c r="C55" s="11">
        <v>62</v>
      </c>
      <c r="D55" s="11"/>
      <c r="E55" s="11">
        <v>63</v>
      </c>
      <c r="F55" s="29">
        <f t="shared" si="0"/>
        <v>2</v>
      </c>
      <c r="G55" s="10">
        <f t="shared" si="1"/>
        <v>2</v>
      </c>
      <c r="H55" s="17">
        <f t="shared" si="2"/>
        <v>125</v>
      </c>
      <c r="I55" s="21">
        <f t="shared" si="3"/>
        <v>125</v>
      </c>
    </row>
    <row r="56" spans="1:9" x14ac:dyDescent="0.2">
      <c r="A56" s="13" t="s">
        <v>86</v>
      </c>
      <c r="B56" s="11"/>
      <c r="C56" s="11"/>
      <c r="D56" s="11">
        <v>46</v>
      </c>
      <c r="E56" s="11"/>
      <c r="F56" s="29">
        <v>1</v>
      </c>
      <c r="G56" s="10">
        <f t="shared" si="1"/>
        <v>1</v>
      </c>
      <c r="H56" s="17">
        <f t="shared" si="2"/>
        <v>46</v>
      </c>
      <c r="I56" s="21">
        <f t="shared" si="3"/>
        <v>46</v>
      </c>
    </row>
    <row r="57" spans="1:9" x14ac:dyDescent="0.2">
      <c r="A57" s="13" t="s">
        <v>14</v>
      </c>
      <c r="B57" s="11"/>
      <c r="C57" s="11"/>
      <c r="D57" s="11"/>
      <c r="E57" s="11"/>
      <c r="F57" s="29">
        <f t="shared" si="0"/>
        <v>0</v>
      </c>
      <c r="G57" s="10">
        <f t="shared" si="1"/>
        <v>0</v>
      </c>
      <c r="H57" s="17">
        <f t="shared" si="2"/>
        <v>0</v>
      </c>
      <c r="I57" s="21">
        <f t="shared" si="3"/>
        <v>0</v>
      </c>
    </row>
    <row r="58" spans="1:9" x14ac:dyDescent="0.2">
      <c r="A58" s="13" t="s">
        <v>106</v>
      </c>
      <c r="B58" s="11"/>
      <c r="C58" s="11">
        <v>62</v>
      </c>
      <c r="D58" s="11"/>
      <c r="E58" s="11">
        <v>63</v>
      </c>
      <c r="F58" s="29">
        <f t="shared" si="0"/>
        <v>2</v>
      </c>
      <c r="G58" s="10">
        <f t="shared" si="1"/>
        <v>2</v>
      </c>
      <c r="H58" s="17">
        <f t="shared" si="2"/>
        <v>125</v>
      </c>
      <c r="I58" s="21">
        <f t="shared" si="3"/>
        <v>125</v>
      </c>
    </row>
    <row r="59" spans="1:9" x14ac:dyDescent="0.2">
      <c r="A59" s="13" t="s">
        <v>15</v>
      </c>
      <c r="B59" s="11"/>
      <c r="C59" s="11">
        <v>62</v>
      </c>
      <c r="D59" s="11">
        <v>82</v>
      </c>
      <c r="E59" s="11">
        <v>63</v>
      </c>
      <c r="F59" s="29">
        <f t="shared" si="0"/>
        <v>2</v>
      </c>
      <c r="G59" s="10">
        <f t="shared" si="1"/>
        <v>2</v>
      </c>
      <c r="H59" s="17">
        <f t="shared" si="2"/>
        <v>207</v>
      </c>
      <c r="I59" s="21">
        <f t="shared" si="3"/>
        <v>207</v>
      </c>
    </row>
    <row r="60" spans="1:9" x14ac:dyDescent="0.2">
      <c r="A60" s="13" t="s">
        <v>68</v>
      </c>
      <c r="B60" s="11"/>
      <c r="C60" s="11">
        <v>40</v>
      </c>
      <c r="D60" s="11">
        <v>46</v>
      </c>
      <c r="E60" s="11">
        <v>53</v>
      </c>
      <c r="F60" s="29">
        <f t="shared" si="0"/>
        <v>2</v>
      </c>
      <c r="G60" s="10">
        <f t="shared" si="1"/>
        <v>2</v>
      </c>
      <c r="H60" s="17">
        <f t="shared" si="2"/>
        <v>139</v>
      </c>
      <c r="I60" s="21">
        <f t="shared" si="3"/>
        <v>139</v>
      </c>
    </row>
    <row r="61" spans="1:9" x14ac:dyDescent="0.2">
      <c r="A61" s="13" t="s">
        <v>16</v>
      </c>
      <c r="B61" s="11"/>
      <c r="C61" s="11"/>
      <c r="D61" s="11"/>
      <c r="E61" s="11"/>
      <c r="F61" s="29">
        <f t="shared" si="0"/>
        <v>0</v>
      </c>
      <c r="G61" s="10">
        <f t="shared" si="1"/>
        <v>0</v>
      </c>
      <c r="H61" s="17">
        <f t="shared" si="2"/>
        <v>0</v>
      </c>
      <c r="I61" s="21">
        <f t="shared" si="3"/>
        <v>0</v>
      </c>
    </row>
    <row r="62" spans="1:9" x14ac:dyDescent="0.2">
      <c r="A62" s="13" t="s">
        <v>128</v>
      </c>
      <c r="B62" s="11"/>
      <c r="C62" s="11"/>
      <c r="D62" s="11"/>
      <c r="E62" s="11"/>
      <c r="F62" s="29">
        <f t="shared" si="0"/>
        <v>0</v>
      </c>
      <c r="G62" s="10">
        <f>SUM(F62)</f>
        <v>0</v>
      </c>
      <c r="H62" s="17">
        <f>SUM(B62:E62)</f>
        <v>0</v>
      </c>
      <c r="I62" s="21">
        <f>SUM(H62)</f>
        <v>0</v>
      </c>
    </row>
    <row r="63" spans="1:9" x14ac:dyDescent="0.2">
      <c r="A63" s="13" t="s">
        <v>17</v>
      </c>
      <c r="B63" s="11"/>
      <c r="C63" s="11"/>
      <c r="D63" s="11"/>
      <c r="E63" s="11"/>
      <c r="F63" s="29">
        <f t="shared" si="0"/>
        <v>0</v>
      </c>
      <c r="G63" s="10">
        <f t="shared" si="1"/>
        <v>0</v>
      </c>
      <c r="H63" s="17">
        <f t="shared" si="2"/>
        <v>0</v>
      </c>
      <c r="I63" s="21">
        <f t="shared" si="3"/>
        <v>0</v>
      </c>
    </row>
    <row r="64" spans="1:9" x14ac:dyDescent="0.2">
      <c r="A64" s="13" t="s">
        <v>63</v>
      </c>
      <c r="B64" s="11"/>
      <c r="C64" s="11">
        <v>62</v>
      </c>
      <c r="D64" s="11"/>
      <c r="E64" s="11">
        <v>63</v>
      </c>
      <c r="F64" s="29">
        <f t="shared" ref="F64:F113" si="15">COUNT(C64,E64)</f>
        <v>2</v>
      </c>
      <c r="G64" s="10">
        <f t="shared" si="1"/>
        <v>2</v>
      </c>
      <c r="H64" s="17">
        <f t="shared" si="2"/>
        <v>125</v>
      </c>
      <c r="I64" s="21">
        <f t="shared" si="3"/>
        <v>125</v>
      </c>
    </row>
    <row r="65" spans="1:9" x14ac:dyDescent="0.2">
      <c r="A65" s="13" t="s">
        <v>30</v>
      </c>
      <c r="B65" s="11">
        <v>45</v>
      </c>
      <c r="C65" s="11">
        <v>40</v>
      </c>
      <c r="D65" s="11"/>
      <c r="E65" s="11">
        <v>53</v>
      </c>
      <c r="F65" s="29">
        <f t="shared" si="15"/>
        <v>2</v>
      </c>
      <c r="G65" s="10">
        <f t="shared" si="1"/>
        <v>2</v>
      </c>
      <c r="H65" s="17">
        <f t="shared" si="2"/>
        <v>138</v>
      </c>
      <c r="I65" s="21">
        <f t="shared" si="3"/>
        <v>138</v>
      </c>
    </row>
    <row r="66" spans="1:9" x14ac:dyDescent="0.2">
      <c r="A66" s="13" t="s">
        <v>113</v>
      </c>
      <c r="B66" s="11">
        <v>64</v>
      </c>
      <c r="C66" s="11">
        <v>40</v>
      </c>
      <c r="D66" s="11">
        <v>82</v>
      </c>
      <c r="E66" s="11">
        <v>53</v>
      </c>
      <c r="F66" s="29">
        <f t="shared" si="15"/>
        <v>2</v>
      </c>
      <c r="G66" s="10">
        <f t="shared" si="1"/>
        <v>2</v>
      </c>
      <c r="H66" s="17">
        <f t="shared" si="2"/>
        <v>239</v>
      </c>
      <c r="I66" s="21">
        <f t="shared" si="3"/>
        <v>239</v>
      </c>
    </row>
    <row r="67" spans="1:9" x14ac:dyDescent="0.2">
      <c r="A67" s="13" t="s">
        <v>92</v>
      </c>
      <c r="B67" s="11"/>
      <c r="C67" s="11"/>
      <c r="D67" s="11"/>
      <c r="E67" s="11"/>
      <c r="F67" s="29">
        <f t="shared" si="15"/>
        <v>0</v>
      </c>
      <c r="G67" s="10">
        <f t="shared" si="1"/>
        <v>0</v>
      </c>
      <c r="H67" s="17">
        <f t="shared" si="2"/>
        <v>0</v>
      </c>
      <c r="I67" s="21">
        <f t="shared" si="3"/>
        <v>0</v>
      </c>
    </row>
    <row r="68" spans="1:9" x14ac:dyDescent="0.2">
      <c r="A68" s="13" t="s">
        <v>93</v>
      </c>
      <c r="B68" s="11"/>
      <c r="C68" s="11">
        <v>62</v>
      </c>
      <c r="D68" s="11"/>
      <c r="E68" s="11">
        <v>63</v>
      </c>
      <c r="F68" s="29">
        <f t="shared" si="15"/>
        <v>2</v>
      </c>
      <c r="G68" s="10">
        <f t="shared" si="1"/>
        <v>2</v>
      </c>
      <c r="H68" s="17">
        <f t="shared" si="2"/>
        <v>125</v>
      </c>
      <c r="I68" s="21">
        <f t="shared" si="3"/>
        <v>125</v>
      </c>
    </row>
    <row r="69" spans="1:9" x14ac:dyDescent="0.2">
      <c r="A69" s="13" t="s">
        <v>153</v>
      </c>
      <c r="B69" s="11"/>
      <c r="C69" s="11"/>
      <c r="D69" s="11"/>
      <c r="E69" s="11"/>
      <c r="F69" s="29">
        <f>COUNT(C69,E69)</f>
        <v>0</v>
      </c>
      <c r="G69" s="10">
        <f>SUM(F69)</f>
        <v>0</v>
      </c>
      <c r="H69" s="17">
        <f>SUM(B69:E69)</f>
        <v>0</v>
      </c>
      <c r="I69" s="21">
        <f>SUM(H69)</f>
        <v>0</v>
      </c>
    </row>
    <row r="70" spans="1:9" x14ac:dyDescent="0.2">
      <c r="A70" s="13" t="s">
        <v>73</v>
      </c>
      <c r="B70" s="11">
        <v>64</v>
      </c>
      <c r="C70" s="11">
        <v>40</v>
      </c>
      <c r="D70" s="11"/>
      <c r="E70" s="11">
        <v>53</v>
      </c>
      <c r="F70" s="29">
        <f t="shared" si="15"/>
        <v>2</v>
      </c>
      <c r="G70" s="10">
        <f t="shared" ref="G70:G113" si="16">SUM(F70)</f>
        <v>2</v>
      </c>
      <c r="H70" s="17">
        <f t="shared" ref="H70:H113" si="17">SUM(B70:E70)</f>
        <v>157</v>
      </c>
      <c r="I70" s="21">
        <f t="shared" ref="I70:I113" si="18">SUM(H70)</f>
        <v>157</v>
      </c>
    </row>
    <row r="71" spans="1:9" x14ac:dyDescent="0.2">
      <c r="A71" s="13" t="s">
        <v>66</v>
      </c>
      <c r="B71" s="11">
        <v>64</v>
      </c>
      <c r="C71" s="11">
        <v>40</v>
      </c>
      <c r="D71" s="11">
        <v>46</v>
      </c>
      <c r="E71" s="11"/>
      <c r="F71" s="29">
        <v>2</v>
      </c>
      <c r="G71" s="10">
        <f t="shared" si="16"/>
        <v>2</v>
      </c>
      <c r="H71" s="17">
        <f t="shared" si="17"/>
        <v>150</v>
      </c>
      <c r="I71" s="21">
        <f t="shared" si="18"/>
        <v>150</v>
      </c>
    </row>
    <row r="72" spans="1:9" x14ac:dyDescent="0.2">
      <c r="A72" s="13" t="s">
        <v>94</v>
      </c>
      <c r="B72" s="11"/>
      <c r="C72" s="11"/>
      <c r="D72" s="11">
        <v>82</v>
      </c>
      <c r="E72" s="11"/>
      <c r="F72" s="29">
        <f t="shared" si="15"/>
        <v>0</v>
      </c>
      <c r="G72" s="10">
        <f t="shared" si="16"/>
        <v>0</v>
      </c>
      <c r="H72" s="17">
        <f t="shared" si="17"/>
        <v>82</v>
      </c>
      <c r="I72" s="21">
        <f t="shared" si="18"/>
        <v>82</v>
      </c>
    </row>
    <row r="73" spans="1:9" x14ac:dyDescent="0.2">
      <c r="A73" s="13" t="s">
        <v>18</v>
      </c>
      <c r="B73" s="11"/>
      <c r="C73" s="11"/>
      <c r="D73" s="11"/>
      <c r="E73" s="11"/>
      <c r="F73" s="29">
        <f t="shared" si="15"/>
        <v>0</v>
      </c>
      <c r="G73" s="10">
        <f t="shared" si="16"/>
        <v>0</v>
      </c>
      <c r="H73" s="17">
        <f t="shared" si="17"/>
        <v>0</v>
      </c>
      <c r="I73" s="21">
        <f t="shared" si="18"/>
        <v>0</v>
      </c>
    </row>
    <row r="74" spans="1:9" x14ac:dyDescent="0.2">
      <c r="A74" s="13" t="s">
        <v>19</v>
      </c>
      <c r="B74" s="11"/>
      <c r="C74" s="11"/>
      <c r="D74" s="11"/>
      <c r="E74" s="11"/>
      <c r="F74" s="29">
        <f t="shared" si="15"/>
        <v>0</v>
      </c>
      <c r="G74" s="10">
        <f t="shared" si="16"/>
        <v>0</v>
      </c>
      <c r="H74" s="17">
        <f t="shared" si="17"/>
        <v>0</v>
      </c>
      <c r="I74" s="21">
        <f t="shared" si="18"/>
        <v>0</v>
      </c>
    </row>
    <row r="75" spans="1:9" x14ac:dyDescent="0.2">
      <c r="A75" s="13" t="s">
        <v>64</v>
      </c>
      <c r="B75" s="11">
        <v>45</v>
      </c>
      <c r="C75" s="11">
        <v>40</v>
      </c>
      <c r="D75" s="11">
        <v>46</v>
      </c>
      <c r="E75" s="11">
        <v>53</v>
      </c>
      <c r="F75" s="29">
        <f t="shared" si="15"/>
        <v>2</v>
      </c>
      <c r="G75" s="10">
        <f t="shared" si="16"/>
        <v>2</v>
      </c>
      <c r="H75" s="17">
        <f t="shared" si="17"/>
        <v>184</v>
      </c>
      <c r="I75" s="21">
        <f t="shared" si="18"/>
        <v>184</v>
      </c>
    </row>
    <row r="76" spans="1:9" x14ac:dyDescent="0.2">
      <c r="A76" s="13" t="s">
        <v>82</v>
      </c>
      <c r="B76" s="11"/>
      <c r="C76" s="11"/>
      <c r="D76" s="11"/>
      <c r="E76" s="11"/>
      <c r="F76" s="29">
        <f t="shared" si="15"/>
        <v>0</v>
      </c>
      <c r="G76" s="10">
        <f t="shared" si="16"/>
        <v>0</v>
      </c>
      <c r="H76" s="17">
        <f t="shared" si="17"/>
        <v>0</v>
      </c>
      <c r="I76" s="21">
        <f t="shared" si="18"/>
        <v>0</v>
      </c>
    </row>
    <row r="77" spans="1:9" x14ac:dyDescent="0.2">
      <c r="A77" s="13" t="s">
        <v>97</v>
      </c>
      <c r="B77" s="11"/>
      <c r="C77" s="11"/>
      <c r="D77" s="11"/>
      <c r="E77" s="11"/>
      <c r="F77" s="29">
        <f t="shared" si="15"/>
        <v>0</v>
      </c>
      <c r="G77" s="10">
        <f t="shared" si="16"/>
        <v>0</v>
      </c>
      <c r="H77" s="17">
        <f t="shared" si="17"/>
        <v>0</v>
      </c>
      <c r="I77" s="21">
        <f t="shared" si="18"/>
        <v>0</v>
      </c>
    </row>
    <row r="78" spans="1:9" x14ac:dyDescent="0.2">
      <c r="A78" s="13" t="s">
        <v>20</v>
      </c>
      <c r="B78" s="11"/>
      <c r="C78" s="11"/>
      <c r="D78" s="11"/>
      <c r="E78" s="11"/>
      <c r="F78" s="29">
        <f t="shared" si="15"/>
        <v>0</v>
      </c>
      <c r="G78" s="10">
        <f t="shared" si="16"/>
        <v>0</v>
      </c>
      <c r="H78" s="17">
        <f t="shared" si="17"/>
        <v>0</v>
      </c>
      <c r="I78" s="21">
        <f t="shared" si="18"/>
        <v>0</v>
      </c>
    </row>
    <row r="79" spans="1:9" x14ac:dyDescent="0.2">
      <c r="A79" s="13" t="s">
        <v>55</v>
      </c>
      <c r="B79" s="11"/>
      <c r="C79" s="11"/>
      <c r="D79" s="11"/>
      <c r="E79" s="11"/>
      <c r="F79" s="29">
        <f t="shared" si="15"/>
        <v>0</v>
      </c>
      <c r="G79" s="10">
        <f t="shared" si="16"/>
        <v>0</v>
      </c>
      <c r="H79" s="17">
        <f t="shared" si="17"/>
        <v>0</v>
      </c>
      <c r="I79" s="21">
        <f t="shared" si="18"/>
        <v>0</v>
      </c>
    </row>
    <row r="80" spans="1:9" x14ac:dyDescent="0.2">
      <c r="A80" s="13" t="s">
        <v>60</v>
      </c>
      <c r="B80" s="11">
        <v>76</v>
      </c>
      <c r="C80" s="11">
        <v>62</v>
      </c>
      <c r="D80" s="11">
        <v>82</v>
      </c>
      <c r="E80" s="11">
        <v>63</v>
      </c>
      <c r="F80" s="29">
        <f t="shared" si="15"/>
        <v>2</v>
      </c>
      <c r="G80" s="10">
        <f t="shared" si="16"/>
        <v>2</v>
      </c>
      <c r="H80" s="17">
        <f t="shared" si="17"/>
        <v>283</v>
      </c>
      <c r="I80" s="21">
        <f t="shared" si="18"/>
        <v>283</v>
      </c>
    </row>
    <row r="81" spans="1:9" x14ac:dyDescent="0.2">
      <c r="A81" s="13" t="s">
        <v>114</v>
      </c>
      <c r="B81" s="11">
        <v>45</v>
      </c>
      <c r="C81" s="11">
        <v>40</v>
      </c>
      <c r="D81" s="11"/>
      <c r="E81" s="11">
        <v>53</v>
      </c>
      <c r="F81" s="29">
        <f t="shared" si="15"/>
        <v>2</v>
      </c>
      <c r="G81" s="10">
        <f t="shared" si="16"/>
        <v>2</v>
      </c>
      <c r="H81" s="17">
        <f t="shared" si="17"/>
        <v>138</v>
      </c>
      <c r="I81" s="21">
        <f t="shared" si="18"/>
        <v>138</v>
      </c>
    </row>
    <row r="82" spans="1:9" x14ac:dyDescent="0.2">
      <c r="A82" s="13" t="s">
        <v>21</v>
      </c>
      <c r="B82" s="11">
        <v>64</v>
      </c>
      <c r="C82" s="11">
        <v>62</v>
      </c>
      <c r="D82" s="11"/>
      <c r="E82" s="11"/>
      <c r="F82" s="29">
        <v>2</v>
      </c>
      <c r="G82" s="10">
        <f t="shared" si="16"/>
        <v>2</v>
      </c>
      <c r="H82" s="17">
        <f t="shared" si="17"/>
        <v>126</v>
      </c>
      <c r="I82" s="21">
        <f t="shared" si="18"/>
        <v>126</v>
      </c>
    </row>
    <row r="83" spans="1:9" x14ac:dyDescent="0.2">
      <c r="A83" s="13" t="s">
        <v>59</v>
      </c>
      <c r="B83" s="11"/>
      <c r="C83" s="11">
        <v>40</v>
      </c>
      <c r="D83" s="11"/>
      <c r="E83" s="11"/>
      <c r="F83" s="29">
        <f t="shared" si="15"/>
        <v>1</v>
      </c>
      <c r="G83" s="10">
        <f t="shared" si="16"/>
        <v>1</v>
      </c>
      <c r="H83" s="17">
        <f t="shared" si="17"/>
        <v>40</v>
      </c>
      <c r="I83" s="21">
        <f t="shared" si="18"/>
        <v>40</v>
      </c>
    </row>
    <row r="84" spans="1:9" x14ac:dyDescent="0.2">
      <c r="A84" s="13" t="s">
        <v>22</v>
      </c>
      <c r="B84" s="11"/>
      <c r="C84" s="11"/>
      <c r="D84" s="11"/>
      <c r="E84" s="11"/>
      <c r="F84" s="29">
        <f t="shared" si="15"/>
        <v>0</v>
      </c>
      <c r="G84" s="10">
        <f t="shared" si="16"/>
        <v>0</v>
      </c>
      <c r="H84" s="17">
        <f t="shared" si="17"/>
        <v>0</v>
      </c>
      <c r="I84" s="21">
        <f t="shared" si="18"/>
        <v>0</v>
      </c>
    </row>
    <row r="85" spans="1:9" x14ac:dyDescent="0.2">
      <c r="A85" s="13" t="s">
        <v>70</v>
      </c>
      <c r="B85" s="11"/>
      <c r="C85" s="11">
        <v>62</v>
      </c>
      <c r="D85" s="11"/>
      <c r="E85" s="11"/>
      <c r="F85" s="29">
        <f t="shared" si="15"/>
        <v>1</v>
      </c>
      <c r="G85" s="10">
        <f t="shared" si="16"/>
        <v>1</v>
      </c>
      <c r="H85" s="17">
        <f t="shared" si="17"/>
        <v>62</v>
      </c>
      <c r="I85" s="21">
        <f t="shared" si="18"/>
        <v>62</v>
      </c>
    </row>
    <row r="86" spans="1:9" x14ac:dyDescent="0.2">
      <c r="A86" s="13" t="s">
        <v>151</v>
      </c>
      <c r="B86" s="11"/>
      <c r="C86" s="11"/>
      <c r="D86" s="11"/>
      <c r="E86" s="11"/>
      <c r="F86" s="29">
        <f>COUNT(C86,E86)</f>
        <v>0</v>
      </c>
      <c r="G86" s="10">
        <f>SUM(F86)</f>
        <v>0</v>
      </c>
      <c r="H86" s="17">
        <f>SUM(B86:E86)</f>
        <v>0</v>
      </c>
      <c r="I86" s="21">
        <f>SUM(H86)</f>
        <v>0</v>
      </c>
    </row>
    <row r="87" spans="1:9" x14ac:dyDescent="0.2">
      <c r="A87" s="13" t="s">
        <v>71</v>
      </c>
      <c r="B87" s="11"/>
      <c r="C87" s="11">
        <v>40</v>
      </c>
      <c r="D87" s="11"/>
      <c r="E87" s="11">
        <v>53</v>
      </c>
      <c r="F87" s="29">
        <f t="shared" si="15"/>
        <v>2</v>
      </c>
      <c r="G87" s="10">
        <f t="shared" si="16"/>
        <v>2</v>
      </c>
      <c r="H87" s="17">
        <f t="shared" si="17"/>
        <v>93</v>
      </c>
      <c r="I87" s="21">
        <f t="shared" si="18"/>
        <v>93</v>
      </c>
    </row>
    <row r="88" spans="1:9" x14ac:dyDescent="0.2">
      <c r="A88" s="13" t="s">
        <v>23</v>
      </c>
      <c r="B88" s="11"/>
      <c r="C88" s="11"/>
      <c r="D88" s="11"/>
      <c r="E88" s="11"/>
      <c r="F88" s="29">
        <f t="shared" si="15"/>
        <v>0</v>
      </c>
      <c r="G88" s="10">
        <f t="shared" si="16"/>
        <v>0</v>
      </c>
      <c r="H88" s="17">
        <f t="shared" si="17"/>
        <v>0</v>
      </c>
      <c r="I88" s="21">
        <f t="shared" si="18"/>
        <v>0</v>
      </c>
    </row>
    <row r="89" spans="1:9" x14ac:dyDescent="0.2">
      <c r="A89" s="13" t="s">
        <v>109</v>
      </c>
      <c r="B89" s="11">
        <v>64</v>
      </c>
      <c r="C89" s="11">
        <v>62</v>
      </c>
      <c r="D89" s="11">
        <v>82</v>
      </c>
      <c r="E89" s="11">
        <v>63</v>
      </c>
      <c r="F89" s="29">
        <f t="shared" si="15"/>
        <v>2</v>
      </c>
      <c r="G89" s="10">
        <f t="shared" si="16"/>
        <v>2</v>
      </c>
      <c r="H89" s="17">
        <f t="shared" si="17"/>
        <v>271</v>
      </c>
      <c r="I89" s="21">
        <f t="shared" si="18"/>
        <v>271</v>
      </c>
    </row>
    <row r="90" spans="1:9" x14ac:dyDescent="0.2">
      <c r="A90" s="13" t="s">
        <v>24</v>
      </c>
      <c r="B90" s="11">
        <v>64</v>
      </c>
      <c r="C90" s="11"/>
      <c r="D90" s="11"/>
      <c r="E90" s="11"/>
      <c r="F90" s="29">
        <f t="shared" si="15"/>
        <v>0</v>
      </c>
      <c r="G90" s="10">
        <f t="shared" si="16"/>
        <v>0</v>
      </c>
      <c r="H90" s="17">
        <f t="shared" si="17"/>
        <v>64</v>
      </c>
      <c r="I90" s="21">
        <f t="shared" si="18"/>
        <v>64</v>
      </c>
    </row>
    <row r="91" spans="1:9" x14ac:dyDescent="0.2">
      <c r="A91" s="13" t="s">
        <v>25</v>
      </c>
      <c r="B91" s="11"/>
      <c r="C91" s="11">
        <v>62</v>
      </c>
      <c r="D91" s="11"/>
      <c r="E91" s="11">
        <v>63</v>
      </c>
      <c r="F91" s="29">
        <f t="shared" si="15"/>
        <v>2</v>
      </c>
      <c r="G91" s="10">
        <f t="shared" si="16"/>
        <v>2</v>
      </c>
      <c r="H91" s="17">
        <f t="shared" si="17"/>
        <v>125</v>
      </c>
      <c r="I91" s="21">
        <f t="shared" si="18"/>
        <v>125</v>
      </c>
    </row>
    <row r="92" spans="1:9" x14ac:dyDescent="0.2">
      <c r="A92" s="13" t="s">
        <v>100</v>
      </c>
      <c r="B92" s="11"/>
      <c r="C92" s="11"/>
      <c r="D92" s="11"/>
      <c r="E92" s="11"/>
      <c r="F92" s="29">
        <f t="shared" si="15"/>
        <v>0</v>
      </c>
      <c r="G92" s="10">
        <f t="shared" si="16"/>
        <v>0</v>
      </c>
      <c r="H92" s="17">
        <f t="shared" si="17"/>
        <v>0</v>
      </c>
      <c r="I92" s="21">
        <f t="shared" si="18"/>
        <v>0</v>
      </c>
    </row>
    <row r="93" spans="1:9" x14ac:dyDescent="0.2">
      <c r="A93" s="13" t="s">
        <v>75</v>
      </c>
      <c r="B93" s="11"/>
      <c r="C93" s="11"/>
      <c r="D93" s="11"/>
      <c r="E93" s="11"/>
      <c r="F93" s="29">
        <f t="shared" si="15"/>
        <v>0</v>
      </c>
      <c r="G93" s="10">
        <f t="shared" si="16"/>
        <v>0</v>
      </c>
      <c r="H93" s="17">
        <f t="shared" si="17"/>
        <v>0</v>
      </c>
      <c r="I93" s="21">
        <f t="shared" si="18"/>
        <v>0</v>
      </c>
    </row>
    <row r="94" spans="1:9" x14ac:dyDescent="0.2">
      <c r="A94" s="13" t="s">
        <v>26</v>
      </c>
      <c r="B94" s="11">
        <v>64</v>
      </c>
      <c r="C94" s="11">
        <v>62</v>
      </c>
      <c r="D94" s="11">
        <v>82</v>
      </c>
      <c r="E94" s="11"/>
      <c r="F94" s="29">
        <v>2</v>
      </c>
      <c r="G94" s="10">
        <f t="shared" si="16"/>
        <v>2</v>
      </c>
      <c r="H94" s="17">
        <f t="shared" si="17"/>
        <v>208</v>
      </c>
      <c r="I94" s="21">
        <f t="shared" si="18"/>
        <v>208</v>
      </c>
    </row>
    <row r="95" spans="1:9" x14ac:dyDescent="0.2">
      <c r="A95" s="13" t="s">
        <v>103</v>
      </c>
      <c r="B95" s="11"/>
      <c r="C95" s="11">
        <v>62</v>
      </c>
      <c r="D95" s="11"/>
      <c r="E95" s="11">
        <v>63</v>
      </c>
      <c r="F95" s="29">
        <f t="shared" si="15"/>
        <v>2</v>
      </c>
      <c r="G95" s="10">
        <f t="shared" si="16"/>
        <v>2</v>
      </c>
      <c r="H95" s="17">
        <f t="shared" si="17"/>
        <v>125</v>
      </c>
      <c r="I95" s="21">
        <f t="shared" si="18"/>
        <v>125</v>
      </c>
    </row>
    <row r="96" spans="1:9" x14ac:dyDescent="0.2">
      <c r="A96" s="13" t="s">
        <v>27</v>
      </c>
      <c r="B96" s="11"/>
      <c r="C96" s="11"/>
      <c r="D96" s="11"/>
      <c r="E96" s="11">
        <v>53</v>
      </c>
      <c r="F96" s="29">
        <f t="shared" si="15"/>
        <v>1</v>
      </c>
      <c r="G96" s="10">
        <f t="shared" si="16"/>
        <v>1</v>
      </c>
      <c r="H96" s="17">
        <f t="shared" si="17"/>
        <v>53</v>
      </c>
      <c r="I96" s="21">
        <f t="shared" si="18"/>
        <v>53</v>
      </c>
    </row>
    <row r="97" spans="1:9" x14ac:dyDescent="0.2">
      <c r="A97" s="13" t="s">
        <v>87</v>
      </c>
      <c r="B97" s="11"/>
      <c r="C97" s="11"/>
      <c r="D97" s="11"/>
      <c r="E97" s="11"/>
      <c r="F97" s="29">
        <f t="shared" si="15"/>
        <v>0</v>
      </c>
      <c r="G97" s="10">
        <f t="shared" si="16"/>
        <v>0</v>
      </c>
      <c r="H97" s="17">
        <f t="shared" si="17"/>
        <v>0</v>
      </c>
      <c r="I97" s="21">
        <f t="shared" si="18"/>
        <v>0</v>
      </c>
    </row>
    <row r="98" spans="1:9" x14ac:dyDescent="0.2">
      <c r="A98" s="13" t="s">
        <v>33</v>
      </c>
      <c r="B98" s="11"/>
      <c r="C98" s="11"/>
      <c r="D98" s="11"/>
      <c r="E98" s="11"/>
      <c r="F98" s="29">
        <f t="shared" si="15"/>
        <v>0</v>
      </c>
      <c r="G98" s="10">
        <f t="shared" si="16"/>
        <v>0</v>
      </c>
      <c r="H98" s="17">
        <f t="shared" si="17"/>
        <v>0</v>
      </c>
      <c r="I98" s="21">
        <f t="shared" si="18"/>
        <v>0</v>
      </c>
    </row>
    <row r="99" spans="1:9" x14ac:dyDescent="0.2">
      <c r="A99" s="13" t="s">
        <v>53</v>
      </c>
      <c r="B99" s="11">
        <v>64</v>
      </c>
      <c r="C99" s="11"/>
      <c r="D99" s="11">
        <v>82</v>
      </c>
      <c r="E99" s="11">
        <v>63</v>
      </c>
      <c r="F99" s="29">
        <v>2</v>
      </c>
      <c r="G99" s="10">
        <f t="shared" si="16"/>
        <v>2</v>
      </c>
      <c r="H99" s="17">
        <f t="shared" si="17"/>
        <v>209</v>
      </c>
      <c r="I99" s="21">
        <f t="shared" si="18"/>
        <v>209</v>
      </c>
    </row>
    <row r="100" spans="1:9" x14ac:dyDescent="0.2">
      <c r="A100" s="13" t="s">
        <v>77</v>
      </c>
      <c r="B100" s="11"/>
      <c r="C100" s="11"/>
      <c r="D100" s="11"/>
      <c r="E100" s="11"/>
      <c r="F100" s="29">
        <f t="shared" si="15"/>
        <v>0</v>
      </c>
      <c r="G100" s="10">
        <f t="shared" si="16"/>
        <v>0</v>
      </c>
      <c r="H100" s="17">
        <f t="shared" si="17"/>
        <v>0</v>
      </c>
      <c r="I100" s="21">
        <f t="shared" si="18"/>
        <v>0</v>
      </c>
    </row>
    <row r="101" spans="1:9" x14ac:dyDescent="0.2">
      <c r="A101" s="13" t="s">
        <v>84</v>
      </c>
      <c r="B101" s="11"/>
      <c r="C101" s="11"/>
      <c r="D101" s="11"/>
      <c r="E101" s="11">
        <v>53</v>
      </c>
      <c r="F101" s="29">
        <f t="shared" si="15"/>
        <v>1</v>
      </c>
      <c r="G101" s="10">
        <f t="shared" si="16"/>
        <v>1</v>
      </c>
      <c r="H101" s="17">
        <f t="shared" si="17"/>
        <v>53</v>
      </c>
      <c r="I101" s="21">
        <f t="shared" si="18"/>
        <v>53</v>
      </c>
    </row>
    <row r="102" spans="1:9" x14ac:dyDescent="0.2">
      <c r="A102" s="13" t="s">
        <v>58</v>
      </c>
      <c r="B102" s="11"/>
      <c r="C102" s="11"/>
      <c r="D102" s="11"/>
      <c r="E102" s="11"/>
      <c r="F102" s="29">
        <f t="shared" si="15"/>
        <v>0</v>
      </c>
      <c r="G102" s="10">
        <f t="shared" si="16"/>
        <v>0</v>
      </c>
      <c r="H102" s="17">
        <f t="shared" si="17"/>
        <v>0</v>
      </c>
      <c r="I102" s="21">
        <f t="shared" si="18"/>
        <v>0</v>
      </c>
    </row>
    <row r="103" spans="1:9" x14ac:dyDescent="0.2">
      <c r="A103" s="13" t="s">
        <v>129</v>
      </c>
      <c r="B103" s="11"/>
      <c r="C103" s="11"/>
      <c r="D103" s="11"/>
      <c r="E103" s="11"/>
      <c r="F103" s="29">
        <f t="shared" si="15"/>
        <v>0</v>
      </c>
      <c r="G103" s="10">
        <f t="shared" si="16"/>
        <v>0</v>
      </c>
      <c r="H103" s="17">
        <f t="shared" si="17"/>
        <v>0</v>
      </c>
      <c r="I103" s="21">
        <f t="shared" si="18"/>
        <v>0</v>
      </c>
    </row>
    <row r="104" spans="1:9" x14ac:dyDescent="0.2">
      <c r="A104" s="13" t="s">
        <v>130</v>
      </c>
      <c r="B104" s="11"/>
      <c r="C104" s="11"/>
      <c r="D104" s="11"/>
      <c r="E104" s="11"/>
      <c r="F104" s="29">
        <f t="shared" si="15"/>
        <v>0</v>
      </c>
      <c r="G104" s="10">
        <f t="shared" si="16"/>
        <v>0</v>
      </c>
      <c r="H104" s="17">
        <f t="shared" si="17"/>
        <v>0</v>
      </c>
      <c r="I104" s="21">
        <f t="shared" si="18"/>
        <v>0</v>
      </c>
    </row>
    <row r="105" spans="1:9" x14ac:dyDescent="0.2">
      <c r="A105" s="13" t="s">
        <v>111</v>
      </c>
      <c r="B105" s="11"/>
      <c r="C105" s="11"/>
      <c r="D105" s="11"/>
      <c r="E105" s="11">
        <v>63</v>
      </c>
      <c r="F105" s="29">
        <f t="shared" si="15"/>
        <v>1</v>
      </c>
      <c r="G105" s="10">
        <f>SUM(F105)</f>
        <v>1</v>
      </c>
      <c r="H105" s="17">
        <f>SUM(B105:E105)</f>
        <v>63</v>
      </c>
      <c r="I105" s="21">
        <f>SUM(H105)</f>
        <v>63</v>
      </c>
    </row>
    <row r="106" spans="1:9" x14ac:dyDescent="0.2">
      <c r="A106" s="13" t="s">
        <v>98</v>
      </c>
      <c r="B106" s="11"/>
      <c r="C106" s="11"/>
      <c r="D106" s="11"/>
      <c r="E106" s="11"/>
      <c r="F106" s="29">
        <f t="shared" si="15"/>
        <v>0</v>
      </c>
      <c r="G106" s="10">
        <f>SUM(F106)</f>
        <v>0</v>
      </c>
      <c r="H106" s="17">
        <f>SUM(B106:E106)</f>
        <v>0</v>
      </c>
      <c r="I106" s="21">
        <f>SUM(H106)</f>
        <v>0</v>
      </c>
    </row>
    <row r="107" spans="1:9" x14ac:dyDescent="0.2">
      <c r="A107" s="13" t="s">
        <v>105</v>
      </c>
      <c r="B107" s="11"/>
      <c r="C107" s="11"/>
      <c r="D107" s="11"/>
      <c r="E107" s="11"/>
      <c r="F107" s="29">
        <f t="shared" si="15"/>
        <v>0</v>
      </c>
      <c r="G107" s="10">
        <f>SUM(F107)</f>
        <v>0</v>
      </c>
      <c r="H107" s="17">
        <f>SUM(B107:E107)</f>
        <v>0</v>
      </c>
      <c r="I107" s="21">
        <f>SUM(H107)</f>
        <v>0</v>
      </c>
    </row>
    <row r="108" spans="1:9" x14ac:dyDescent="0.2">
      <c r="A108" s="24" t="s">
        <v>131</v>
      </c>
      <c r="B108" s="11"/>
      <c r="C108" s="11"/>
      <c r="D108" s="11">
        <v>46</v>
      </c>
      <c r="E108" s="11"/>
      <c r="F108" s="29">
        <v>1</v>
      </c>
      <c r="G108" s="10">
        <f>SUM(F108)</f>
        <v>1</v>
      </c>
      <c r="H108" s="17">
        <f>SUM(B108:E108)</f>
        <v>46</v>
      </c>
      <c r="I108" s="21">
        <f>SUM(H108)</f>
        <v>46</v>
      </c>
    </row>
    <row r="109" spans="1:9" x14ac:dyDescent="0.2">
      <c r="A109" s="24" t="s">
        <v>83</v>
      </c>
      <c r="B109" s="11">
        <v>64</v>
      </c>
      <c r="C109" s="11">
        <v>40</v>
      </c>
      <c r="D109" s="11"/>
      <c r="E109" s="11"/>
      <c r="F109" s="29">
        <v>2</v>
      </c>
      <c r="G109" s="10">
        <f t="shared" si="16"/>
        <v>2</v>
      </c>
      <c r="H109" s="17">
        <f t="shared" si="17"/>
        <v>104</v>
      </c>
      <c r="I109" s="21">
        <f t="shared" si="18"/>
        <v>104</v>
      </c>
    </row>
    <row r="110" spans="1:9" x14ac:dyDescent="0.2">
      <c r="A110" s="24" t="s">
        <v>133</v>
      </c>
      <c r="B110" s="11"/>
      <c r="C110" s="11"/>
      <c r="D110" s="11">
        <v>82</v>
      </c>
      <c r="E110" s="11">
        <v>63</v>
      </c>
      <c r="F110" s="29">
        <v>2</v>
      </c>
      <c r="G110" s="10">
        <f>SUM(F110)</f>
        <v>2</v>
      </c>
      <c r="H110" s="17">
        <f>SUM(B110:E110)</f>
        <v>145</v>
      </c>
      <c r="I110" s="21">
        <f>SUM(H110)</f>
        <v>145</v>
      </c>
    </row>
    <row r="111" spans="1:9" x14ac:dyDescent="0.2">
      <c r="A111" s="34" t="s">
        <v>101</v>
      </c>
      <c r="B111" s="11"/>
      <c r="C111" s="11"/>
      <c r="D111" s="11"/>
      <c r="E111" s="11"/>
      <c r="F111" s="29">
        <f t="shared" si="15"/>
        <v>0</v>
      </c>
      <c r="G111" s="10">
        <f t="shared" si="16"/>
        <v>0</v>
      </c>
      <c r="H111" s="17">
        <f t="shared" si="17"/>
        <v>0</v>
      </c>
      <c r="I111" s="21">
        <f t="shared" si="18"/>
        <v>0</v>
      </c>
    </row>
    <row r="112" spans="1:9" x14ac:dyDescent="0.2">
      <c r="A112" s="24" t="s">
        <v>99</v>
      </c>
      <c r="B112" s="11"/>
      <c r="C112" s="11"/>
      <c r="D112" s="11">
        <v>46</v>
      </c>
      <c r="E112" s="11">
        <v>53</v>
      </c>
      <c r="F112" s="29">
        <v>2</v>
      </c>
      <c r="G112" s="10">
        <f t="shared" si="16"/>
        <v>2</v>
      </c>
      <c r="H112" s="17">
        <f t="shared" si="17"/>
        <v>99</v>
      </c>
      <c r="I112" s="21">
        <f t="shared" si="18"/>
        <v>99</v>
      </c>
    </row>
    <row r="113" spans="1:9" ht="13.5" thickBot="1" x14ac:dyDescent="0.25">
      <c r="A113" s="14" t="s">
        <v>28</v>
      </c>
      <c r="B113" s="28"/>
      <c r="C113" s="28">
        <v>40</v>
      </c>
      <c r="D113" s="28"/>
      <c r="E113" s="28">
        <v>53</v>
      </c>
      <c r="F113" s="58">
        <f t="shared" si="15"/>
        <v>2</v>
      </c>
      <c r="G113" s="25">
        <f t="shared" si="16"/>
        <v>2</v>
      </c>
      <c r="H113" s="26">
        <f t="shared" si="17"/>
        <v>93</v>
      </c>
      <c r="I113" s="27">
        <f t="shared" si="18"/>
        <v>93</v>
      </c>
    </row>
    <row r="115" spans="1:9" x14ac:dyDescent="0.2">
      <c r="H115" s="7"/>
      <c r="I115" s="7"/>
    </row>
  </sheetData>
  <mergeCells count="4">
    <mergeCell ref="H2:H3"/>
    <mergeCell ref="I2:I3"/>
    <mergeCell ref="F2:F3"/>
    <mergeCell ref="G2:G3"/>
  </mergeCells>
  <phoneticPr fontId="7" type="noConversion"/>
  <pageMargins left="0.78740157480314965" right="0.78740157480314965" top="0.39370078740157483" bottom="0.39370078740157483" header="0" footer="0"/>
  <pageSetup paperSize="9" orientation="portrait" copies="1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zoomScale="125" zoomScaleNormal="125" workbookViewId="0">
      <pane ySplit="3" topLeftCell="A73" activePane="bottomLeft" state="frozen"/>
      <selection pane="bottomLeft" activeCell="A98" sqref="A98"/>
    </sheetView>
  </sheetViews>
  <sheetFormatPr defaultColWidth="9.140625" defaultRowHeight="12.75" x14ac:dyDescent="0.2"/>
  <cols>
    <col min="1" max="1" width="17.42578125" style="6" customWidth="1"/>
    <col min="2" max="2" width="3.85546875" style="6" customWidth="1"/>
    <col min="3" max="3" width="4" style="6" customWidth="1"/>
    <col min="4" max="7" width="3.85546875" style="6" customWidth="1"/>
    <col min="8" max="8" width="4.140625" style="6" bestFit="1" customWidth="1"/>
    <col min="9" max="9" width="4.28515625" style="6" customWidth="1"/>
    <col min="10" max="10" width="4" style="6" customWidth="1"/>
    <col min="11" max="11" width="4.140625" style="6" customWidth="1"/>
    <col min="12" max="15" width="5.7109375" style="6" customWidth="1"/>
    <col min="16" max="16384" width="9.140625" style="6"/>
  </cols>
  <sheetData>
    <row r="1" spans="1:15" ht="27.75" customHeight="1" thickBot="1" x14ac:dyDescent="0.3">
      <c r="A1" s="41" t="s">
        <v>137</v>
      </c>
      <c r="O1" s="42" t="s">
        <v>34</v>
      </c>
    </row>
    <row r="2" spans="1:15" s="8" customFormat="1" ht="54.75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18" t="s">
        <v>1</v>
      </c>
      <c r="I2" s="18" t="s">
        <v>2</v>
      </c>
      <c r="J2" s="18" t="s">
        <v>1</v>
      </c>
      <c r="K2" s="18" t="s">
        <v>2</v>
      </c>
      <c r="L2" s="96" t="s">
        <v>37</v>
      </c>
      <c r="M2" s="94" t="s">
        <v>38</v>
      </c>
      <c r="N2" s="88" t="s">
        <v>35</v>
      </c>
      <c r="O2" s="90" t="s">
        <v>36</v>
      </c>
    </row>
    <row r="3" spans="1:15" ht="18" customHeight="1" thickBot="1" x14ac:dyDescent="0.25">
      <c r="A3" s="20"/>
      <c r="B3" s="5">
        <v>1</v>
      </c>
      <c r="C3" s="5">
        <v>2</v>
      </c>
      <c r="D3" s="5">
        <v>8</v>
      </c>
      <c r="E3" s="5">
        <v>9</v>
      </c>
      <c r="F3" s="5">
        <v>15</v>
      </c>
      <c r="G3" s="5">
        <v>16</v>
      </c>
      <c r="H3" s="5">
        <v>22</v>
      </c>
      <c r="I3" s="5">
        <v>23</v>
      </c>
      <c r="J3" s="5">
        <v>29</v>
      </c>
      <c r="K3" s="5">
        <v>30</v>
      </c>
      <c r="L3" s="97"/>
      <c r="M3" s="95"/>
      <c r="N3" s="89"/>
      <c r="O3" s="91"/>
    </row>
    <row r="4" spans="1:15" x14ac:dyDescent="0.2">
      <c r="A4" s="13" t="s">
        <v>112</v>
      </c>
      <c r="B4" s="11">
        <v>85</v>
      </c>
      <c r="C4" s="11">
        <v>64</v>
      </c>
      <c r="D4" s="11">
        <v>94</v>
      </c>
      <c r="E4" s="11"/>
      <c r="F4" s="11"/>
      <c r="G4" s="11"/>
      <c r="H4" s="11"/>
      <c r="I4" s="11"/>
      <c r="J4" s="11">
        <v>117</v>
      </c>
      <c r="K4" s="11"/>
      <c r="L4" s="9">
        <v>2</v>
      </c>
      <c r="M4" s="10">
        <f>SUM(feb!F4 + L4)</f>
        <v>4</v>
      </c>
      <c r="N4" s="17">
        <f>SUM(B4:K4)</f>
        <v>360</v>
      </c>
      <c r="O4" s="21">
        <f>SUM(feb!H4 + N4)</f>
        <v>505</v>
      </c>
    </row>
    <row r="5" spans="1:15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11">
        <v>106</v>
      </c>
      <c r="K5" s="11"/>
      <c r="L5" s="9">
        <f>COUNT(C5,E5,G5,I5,K5)</f>
        <v>0</v>
      </c>
      <c r="M5" s="10">
        <f>SUM(feb!F5 + L5)</f>
        <v>0</v>
      </c>
      <c r="N5" s="17">
        <f>SUM(B5:K5)</f>
        <v>106</v>
      </c>
      <c r="O5" s="21">
        <f>SUM(feb!H5 + N5)</f>
        <v>106</v>
      </c>
    </row>
    <row r="6" spans="1:15" x14ac:dyDescent="0.2">
      <c r="A6" s="13" t="s">
        <v>29</v>
      </c>
      <c r="B6" s="11"/>
      <c r="C6" s="11"/>
      <c r="D6" s="11">
        <v>82</v>
      </c>
      <c r="E6" s="11">
        <v>64</v>
      </c>
      <c r="F6" s="11"/>
      <c r="G6" s="11"/>
      <c r="H6" s="11"/>
      <c r="I6" s="11"/>
      <c r="J6" s="11"/>
      <c r="K6" s="11"/>
      <c r="L6" s="9">
        <v>2</v>
      </c>
      <c r="M6" s="10">
        <f>SUM(feb!F6 + L6)</f>
        <v>2</v>
      </c>
      <c r="N6" s="17">
        <f>SUM(B6:K6)</f>
        <v>146</v>
      </c>
      <c r="O6" s="21">
        <f>SUM(feb!H6 + N6)</f>
        <v>146</v>
      </c>
    </row>
    <row r="7" spans="1:15" x14ac:dyDescent="0.2">
      <c r="A7" s="13" t="s">
        <v>85</v>
      </c>
      <c r="B7" s="11">
        <v>93</v>
      </c>
      <c r="C7" s="11">
        <v>64</v>
      </c>
      <c r="D7" s="11"/>
      <c r="E7" s="11">
        <v>61</v>
      </c>
      <c r="F7" s="11"/>
      <c r="G7" s="11">
        <v>65</v>
      </c>
      <c r="H7" s="11"/>
      <c r="I7" s="11"/>
      <c r="J7" s="11"/>
      <c r="K7" s="11"/>
      <c r="L7" s="9">
        <v>4</v>
      </c>
      <c r="M7" s="10">
        <f>SUM(feb!F7 + L7)</f>
        <v>6</v>
      </c>
      <c r="N7" s="17">
        <f>SUM(B7:K7)</f>
        <v>283</v>
      </c>
      <c r="O7" s="21">
        <f>SUM(feb!H7 + N7)</f>
        <v>490</v>
      </c>
    </row>
    <row r="8" spans="1:15" x14ac:dyDescent="0.2">
      <c r="A8" s="13" t="s">
        <v>72</v>
      </c>
      <c r="B8" s="11">
        <v>82</v>
      </c>
      <c r="C8" s="11"/>
      <c r="D8" s="11">
        <v>82</v>
      </c>
      <c r="E8" s="11"/>
      <c r="F8" s="11"/>
      <c r="G8" s="11"/>
      <c r="H8" s="11"/>
      <c r="I8" s="11"/>
      <c r="J8" s="11"/>
      <c r="K8" s="11"/>
      <c r="L8" s="9">
        <f>COUNT(C8,E8,G8,I8,K8)</f>
        <v>0</v>
      </c>
      <c r="M8" s="10">
        <f>SUM(feb!F8 + L8)</f>
        <v>1</v>
      </c>
      <c r="N8" s="17">
        <f t="shared" ref="N8:N55" si="0">SUM(B8:K8)</f>
        <v>164</v>
      </c>
      <c r="O8" s="21">
        <f>SUM(feb!H8 + N8)</f>
        <v>204</v>
      </c>
    </row>
    <row r="9" spans="1:15" x14ac:dyDescent="0.2">
      <c r="A9" s="13" t="s">
        <v>81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9">
        <f>COUNT(C9,E9,G9,I9,K9)</f>
        <v>0</v>
      </c>
      <c r="M9" s="10">
        <f>SUM(feb!F9 + L9)</f>
        <v>0</v>
      </c>
      <c r="N9" s="17">
        <f t="shared" si="0"/>
        <v>0</v>
      </c>
      <c r="O9" s="21">
        <f>SUM(feb!H9 + N9)</f>
        <v>0</v>
      </c>
    </row>
    <row r="10" spans="1:15" x14ac:dyDescent="0.2">
      <c r="A10" s="13" t="s">
        <v>5</v>
      </c>
      <c r="B10" s="11"/>
      <c r="C10" s="11"/>
      <c r="D10" s="11">
        <v>94</v>
      </c>
      <c r="E10" s="11">
        <v>61</v>
      </c>
      <c r="F10" s="11"/>
      <c r="G10" s="11"/>
      <c r="H10" s="11"/>
      <c r="I10" s="11">
        <v>68</v>
      </c>
      <c r="J10" s="11">
        <v>117</v>
      </c>
      <c r="K10" s="11">
        <v>75</v>
      </c>
      <c r="L10" s="9">
        <v>4</v>
      </c>
      <c r="M10" s="10">
        <f>SUM(feb!F10 + L10)</f>
        <v>6</v>
      </c>
      <c r="N10" s="17">
        <f t="shared" si="0"/>
        <v>415</v>
      </c>
      <c r="O10" s="21">
        <f>SUM(feb!H10 + N10)</f>
        <v>540</v>
      </c>
    </row>
    <row r="11" spans="1:15" x14ac:dyDescent="0.2">
      <c r="A11" s="13" t="s">
        <v>76</v>
      </c>
      <c r="B11" s="11"/>
      <c r="C11" s="11"/>
      <c r="D11" s="11"/>
      <c r="E11" s="11">
        <v>61</v>
      </c>
      <c r="F11" s="11"/>
      <c r="G11" s="11">
        <v>65</v>
      </c>
      <c r="H11" s="11"/>
      <c r="I11" s="11"/>
      <c r="J11" s="11"/>
      <c r="K11" s="11">
        <v>75</v>
      </c>
      <c r="L11" s="9">
        <f>COUNT(C11,E11,G11,I11,K11)</f>
        <v>3</v>
      </c>
      <c r="M11" s="10">
        <f>SUM(feb!F11 + L11)</f>
        <v>5</v>
      </c>
      <c r="N11" s="17">
        <f t="shared" si="0"/>
        <v>201</v>
      </c>
      <c r="O11" s="21">
        <f>SUM(feb!H11 + N11)</f>
        <v>326</v>
      </c>
    </row>
    <row r="12" spans="1:15" x14ac:dyDescent="0.2">
      <c r="A12" s="13" t="s">
        <v>56</v>
      </c>
      <c r="B12" s="11"/>
      <c r="C12" s="11"/>
      <c r="D12" s="11">
        <v>94</v>
      </c>
      <c r="E12" s="11">
        <v>61</v>
      </c>
      <c r="F12" s="11"/>
      <c r="G12" s="11">
        <v>53</v>
      </c>
      <c r="H12" s="11">
        <v>106</v>
      </c>
      <c r="I12" s="11">
        <v>55</v>
      </c>
      <c r="J12" s="11"/>
      <c r="K12" s="11">
        <v>53</v>
      </c>
      <c r="L12" s="9">
        <v>5</v>
      </c>
      <c r="M12" s="10">
        <f>SUM(feb!F12 + L12)</f>
        <v>7</v>
      </c>
      <c r="N12" s="17">
        <f t="shared" si="0"/>
        <v>422</v>
      </c>
      <c r="O12" s="21">
        <f>SUM(feb!H12 + N12)</f>
        <v>567</v>
      </c>
    </row>
    <row r="13" spans="1:15" x14ac:dyDescent="0.2">
      <c r="A13" s="13" t="s">
        <v>6</v>
      </c>
      <c r="B13" s="11"/>
      <c r="C13" s="11"/>
      <c r="D13" s="11">
        <v>50</v>
      </c>
      <c r="E13" s="11">
        <v>59</v>
      </c>
      <c r="F13" s="11"/>
      <c r="G13" s="11"/>
      <c r="H13" s="11"/>
      <c r="I13" s="11"/>
      <c r="J13" s="11">
        <v>61</v>
      </c>
      <c r="K13" s="11">
        <v>48</v>
      </c>
      <c r="L13" s="9">
        <v>3</v>
      </c>
      <c r="M13" s="10">
        <f>SUM(feb!F13 + L13)</f>
        <v>4</v>
      </c>
      <c r="N13" s="17">
        <f t="shared" si="0"/>
        <v>218</v>
      </c>
      <c r="O13" s="21">
        <f>SUM(feb!H13 + N13)</f>
        <v>258</v>
      </c>
    </row>
    <row r="14" spans="1:15" x14ac:dyDescent="0.2">
      <c r="A14" s="13" t="s">
        <v>61</v>
      </c>
      <c r="B14" s="11">
        <v>93</v>
      </c>
      <c r="C14" s="11">
        <v>64</v>
      </c>
      <c r="D14" s="11">
        <v>94</v>
      </c>
      <c r="E14" s="11">
        <v>60</v>
      </c>
      <c r="F14" s="11">
        <v>99</v>
      </c>
      <c r="G14" s="11"/>
      <c r="H14" s="11"/>
      <c r="I14" s="11"/>
      <c r="J14" s="11">
        <v>117</v>
      </c>
      <c r="K14" s="11">
        <v>75</v>
      </c>
      <c r="L14" s="9">
        <v>4</v>
      </c>
      <c r="M14" s="10">
        <f>SUM(feb!F14 + L14)</f>
        <v>6</v>
      </c>
      <c r="N14" s="17">
        <f t="shared" si="0"/>
        <v>602</v>
      </c>
      <c r="O14" s="21">
        <f>SUM(feb!H14 + N14)</f>
        <v>799</v>
      </c>
    </row>
    <row r="15" spans="1:15" x14ac:dyDescent="0.2">
      <c r="A15" s="13" t="s">
        <v>57</v>
      </c>
      <c r="B15" s="11"/>
      <c r="C15" s="11"/>
      <c r="D15" s="11"/>
      <c r="E15" s="11">
        <v>61</v>
      </c>
      <c r="F15" s="11"/>
      <c r="G15" s="11">
        <v>65</v>
      </c>
      <c r="H15" s="11"/>
      <c r="I15" s="11"/>
      <c r="J15" s="11"/>
      <c r="K15" s="11"/>
      <c r="L15" s="9">
        <f>COUNT(C15,E15,G15,I15,K15)</f>
        <v>2</v>
      </c>
      <c r="M15" s="10">
        <f>SUM(feb!F15 + L15)</f>
        <v>3</v>
      </c>
      <c r="N15" s="17">
        <f t="shared" si="0"/>
        <v>126</v>
      </c>
      <c r="O15" s="21">
        <f>SUM(feb!H15 + N15)</f>
        <v>188</v>
      </c>
    </row>
    <row r="16" spans="1:15" x14ac:dyDescent="0.2">
      <c r="A16" s="13" t="s">
        <v>67</v>
      </c>
      <c r="B16" s="11"/>
      <c r="C16" s="11"/>
      <c r="D16" s="11">
        <v>94</v>
      </c>
      <c r="E16" s="11">
        <v>61</v>
      </c>
      <c r="F16" s="11"/>
      <c r="G16" s="11"/>
      <c r="H16" s="11"/>
      <c r="I16" s="11">
        <v>68</v>
      </c>
      <c r="J16" s="11"/>
      <c r="K16" s="11">
        <v>53</v>
      </c>
      <c r="L16" s="9">
        <v>4</v>
      </c>
      <c r="M16" s="10">
        <f>SUM(feb!F16 + L16)</f>
        <v>5</v>
      </c>
      <c r="N16" s="17">
        <f t="shared" si="0"/>
        <v>276</v>
      </c>
      <c r="O16" s="21">
        <f>SUM(feb!H16 + N16)</f>
        <v>338</v>
      </c>
    </row>
    <row r="17" spans="1:15" x14ac:dyDescent="0.2">
      <c r="A17" s="13" t="s">
        <v>154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9">
        <v>0</v>
      </c>
      <c r="M17" s="10">
        <f>SUM(feb!F17 + L17)</f>
        <v>0</v>
      </c>
      <c r="N17" s="17">
        <f t="shared" ref="N17" si="1">SUM(B17:K17)</f>
        <v>0</v>
      </c>
      <c r="O17" s="21">
        <f>SUM(feb!H17 + N17)</f>
        <v>0</v>
      </c>
    </row>
    <row r="18" spans="1:15" x14ac:dyDescent="0.2">
      <c r="A18" s="13" t="s">
        <v>78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9">
        <f>COUNT(C18,E18,G18,I18,K18)</f>
        <v>0</v>
      </c>
      <c r="M18" s="10">
        <f>SUM(feb!F18 + L18)</f>
        <v>0</v>
      </c>
      <c r="N18" s="17">
        <f t="shared" si="0"/>
        <v>0</v>
      </c>
      <c r="O18" s="21">
        <f>SUM(feb!H18 + N18)</f>
        <v>0</v>
      </c>
    </row>
    <row r="19" spans="1:15" x14ac:dyDescent="0.2">
      <c r="A19" s="13" t="s">
        <v>79</v>
      </c>
      <c r="B19" s="11"/>
      <c r="C19" s="11"/>
      <c r="D19" s="11"/>
      <c r="E19" s="11">
        <v>61</v>
      </c>
      <c r="F19" s="11"/>
      <c r="G19" s="11">
        <v>65</v>
      </c>
      <c r="H19" s="11"/>
      <c r="I19" s="11"/>
      <c r="J19" s="11"/>
      <c r="K19" s="11"/>
      <c r="L19" s="9">
        <f>COUNT(C19,E19,G19,I19,K19)</f>
        <v>2</v>
      </c>
      <c r="M19" s="10">
        <f>SUM(feb!F19 + L19)</f>
        <v>4</v>
      </c>
      <c r="N19" s="17">
        <f t="shared" si="0"/>
        <v>126</v>
      </c>
      <c r="O19" s="21">
        <f>SUM(feb!H19 + N19)</f>
        <v>270</v>
      </c>
    </row>
    <row r="20" spans="1:15" x14ac:dyDescent="0.2">
      <c r="A20" s="13" t="s">
        <v>80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9">
        <f>COUNT(C20,E20,G20,I20,K20)</f>
        <v>0</v>
      </c>
      <c r="M20" s="10">
        <f>SUM(feb!F20 + L20)</f>
        <v>2</v>
      </c>
      <c r="N20" s="17">
        <f t="shared" si="0"/>
        <v>0</v>
      </c>
      <c r="O20" s="21">
        <f>SUM(feb!H20 + N20)</f>
        <v>144</v>
      </c>
    </row>
    <row r="21" spans="1:15" x14ac:dyDescent="0.2">
      <c r="A21" s="13" t="s">
        <v>88</v>
      </c>
      <c r="B21" s="11">
        <v>61</v>
      </c>
      <c r="C21" s="11">
        <v>54</v>
      </c>
      <c r="D21" s="11"/>
      <c r="E21" s="11"/>
      <c r="F21" s="11">
        <v>59</v>
      </c>
      <c r="G21" s="11">
        <v>51</v>
      </c>
      <c r="H21" s="11"/>
      <c r="I21" s="11">
        <v>53</v>
      </c>
      <c r="J21" s="11">
        <v>55</v>
      </c>
      <c r="K21" s="11">
        <v>51</v>
      </c>
      <c r="L21" s="9">
        <v>5</v>
      </c>
      <c r="M21" s="10">
        <f>SUM(feb!F21 + L21)</f>
        <v>5</v>
      </c>
      <c r="N21" s="17">
        <f t="shared" si="0"/>
        <v>384</v>
      </c>
      <c r="O21" s="21">
        <f>SUM(feb!H21 + N21)</f>
        <v>384</v>
      </c>
    </row>
    <row r="22" spans="1:15" x14ac:dyDescent="0.2">
      <c r="A22" s="13" t="s">
        <v>156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9">
        <v>0</v>
      </c>
      <c r="M22" s="10">
        <f>SUM(feb!F22 + L22)</f>
        <v>0</v>
      </c>
      <c r="N22" s="17">
        <f t="shared" ref="N22" si="2">SUM(B22:K22)</f>
        <v>0</v>
      </c>
      <c r="O22" s="21">
        <f>SUM(feb!H22 + N22)</f>
        <v>0</v>
      </c>
    </row>
    <row r="23" spans="1:15" x14ac:dyDescent="0.2">
      <c r="A23" s="13" t="s">
        <v>126</v>
      </c>
      <c r="B23" s="11"/>
      <c r="C23" s="11">
        <v>56</v>
      </c>
      <c r="D23" s="11"/>
      <c r="E23" s="11"/>
      <c r="F23" s="11">
        <v>59</v>
      </c>
      <c r="G23" s="11">
        <v>53</v>
      </c>
      <c r="H23" s="11"/>
      <c r="I23" s="11"/>
      <c r="J23" s="11"/>
      <c r="K23" s="11"/>
      <c r="L23" s="9">
        <v>3</v>
      </c>
      <c r="M23" s="10">
        <f>SUM(feb!F23 + L23)</f>
        <v>5</v>
      </c>
      <c r="N23" s="17">
        <f t="shared" si="0"/>
        <v>168</v>
      </c>
      <c r="O23" s="21">
        <f>SUM(feb!H23 + N23)</f>
        <v>267</v>
      </c>
    </row>
    <row r="24" spans="1:15" x14ac:dyDescent="0.2">
      <c r="A24" s="13" t="s">
        <v>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9">
        <f>COUNT(C24,E24,G24,I24,K24)</f>
        <v>0</v>
      </c>
      <c r="M24" s="10">
        <f>SUM(feb!F24 + L24)</f>
        <v>0</v>
      </c>
      <c r="N24" s="17">
        <f t="shared" si="0"/>
        <v>0</v>
      </c>
      <c r="O24" s="21">
        <f>SUM(feb!H24 + N24)</f>
        <v>0</v>
      </c>
    </row>
    <row r="25" spans="1:15" x14ac:dyDescent="0.2">
      <c r="A25" s="13" t="s">
        <v>95</v>
      </c>
      <c r="B25" s="11">
        <v>51</v>
      </c>
      <c r="C25" s="11">
        <v>50</v>
      </c>
      <c r="D25" s="11"/>
      <c r="E25" s="11"/>
      <c r="F25" s="11"/>
      <c r="G25" s="11"/>
      <c r="H25" s="11"/>
      <c r="I25" s="11"/>
      <c r="J25" s="11"/>
      <c r="K25" s="11"/>
      <c r="L25" s="9">
        <v>2</v>
      </c>
      <c r="M25" s="10">
        <f>SUM(feb!F25 + L25)</f>
        <v>3</v>
      </c>
      <c r="N25" s="17">
        <f t="shared" si="0"/>
        <v>101</v>
      </c>
      <c r="O25" s="21">
        <f>SUM(feb!H25 + N25)</f>
        <v>154</v>
      </c>
    </row>
    <row r="26" spans="1:15" x14ac:dyDescent="0.2">
      <c r="A26" s="13" t="s">
        <v>110</v>
      </c>
      <c r="B26" s="11"/>
      <c r="C26" s="11">
        <v>64</v>
      </c>
      <c r="D26" s="11">
        <v>94</v>
      </c>
      <c r="E26" s="11">
        <v>61</v>
      </c>
      <c r="F26" s="11"/>
      <c r="G26" s="11">
        <v>65</v>
      </c>
      <c r="H26" s="11"/>
      <c r="I26" s="11">
        <v>68</v>
      </c>
      <c r="J26" s="11"/>
      <c r="K26" s="11"/>
      <c r="L26" s="9">
        <v>5</v>
      </c>
      <c r="M26" s="10">
        <f>SUM(feb!F26 + L26)</f>
        <v>5</v>
      </c>
      <c r="N26" s="17">
        <f t="shared" si="0"/>
        <v>352</v>
      </c>
      <c r="O26" s="21">
        <f>SUM(feb!H26 + N26)</f>
        <v>352</v>
      </c>
    </row>
    <row r="27" spans="1:15" x14ac:dyDescent="0.2">
      <c r="A27" s="13" t="s">
        <v>8</v>
      </c>
      <c r="B27" s="11"/>
      <c r="C27" s="11"/>
      <c r="D27" s="11">
        <v>94</v>
      </c>
      <c r="E27" s="11">
        <v>61</v>
      </c>
      <c r="F27" s="11">
        <v>99</v>
      </c>
      <c r="G27" s="11">
        <v>65</v>
      </c>
      <c r="H27" s="11"/>
      <c r="I27" s="11"/>
      <c r="J27" s="11"/>
      <c r="K27" s="11"/>
      <c r="L27" s="9">
        <v>3</v>
      </c>
      <c r="M27" s="10">
        <f>SUM(feb!F27 + L27)</f>
        <v>4</v>
      </c>
      <c r="N27" s="17">
        <f t="shared" si="0"/>
        <v>319</v>
      </c>
      <c r="O27" s="21">
        <f>SUM(feb!H27 + N27)</f>
        <v>382</v>
      </c>
    </row>
    <row r="28" spans="1:15" x14ac:dyDescent="0.2">
      <c r="A28" s="13" t="s">
        <v>115</v>
      </c>
      <c r="B28" s="11"/>
      <c r="C28" s="11">
        <v>56</v>
      </c>
      <c r="D28" s="11">
        <v>53</v>
      </c>
      <c r="E28" s="11"/>
      <c r="F28" s="11">
        <v>59</v>
      </c>
      <c r="G28" s="11">
        <v>51</v>
      </c>
      <c r="H28" s="11"/>
      <c r="I28" s="11">
        <v>53</v>
      </c>
      <c r="J28" s="11">
        <v>55</v>
      </c>
      <c r="K28" s="11">
        <v>53</v>
      </c>
      <c r="L28" s="9">
        <v>5</v>
      </c>
      <c r="M28" s="10">
        <f>SUM(feb!F28 + L28)</f>
        <v>7</v>
      </c>
      <c r="N28" s="17">
        <f t="shared" si="0"/>
        <v>380</v>
      </c>
      <c r="O28" s="21">
        <f>SUM(feb!H28 + N28)</f>
        <v>473</v>
      </c>
    </row>
    <row r="29" spans="1:15" x14ac:dyDescent="0.2">
      <c r="A29" s="13" t="s">
        <v>32</v>
      </c>
      <c r="B29" s="11"/>
      <c r="C29" s="11"/>
      <c r="D29" s="11"/>
      <c r="E29" s="11">
        <v>64</v>
      </c>
      <c r="F29" s="11"/>
      <c r="G29" s="11">
        <v>65</v>
      </c>
      <c r="H29" s="11"/>
      <c r="I29" s="11"/>
      <c r="J29" s="11"/>
      <c r="K29" s="11"/>
      <c r="L29" s="9">
        <f>COUNT(C29,E29,G29,I29,K29)</f>
        <v>2</v>
      </c>
      <c r="M29" s="10">
        <f>SUM(feb!F29 + L29)</f>
        <v>3</v>
      </c>
      <c r="N29" s="17">
        <f t="shared" si="0"/>
        <v>129</v>
      </c>
      <c r="O29" s="21">
        <f>SUM(feb!H29 + N29)</f>
        <v>192</v>
      </c>
    </row>
    <row r="30" spans="1:15" x14ac:dyDescent="0.2">
      <c r="A30" s="13" t="s">
        <v>134</v>
      </c>
      <c r="B30" s="11">
        <v>80</v>
      </c>
      <c r="C30" s="11">
        <v>56</v>
      </c>
      <c r="D30" s="11">
        <v>82</v>
      </c>
      <c r="E30" s="11"/>
      <c r="F30" s="11"/>
      <c r="G30" s="11">
        <v>53</v>
      </c>
      <c r="H30" s="11">
        <v>50</v>
      </c>
      <c r="I30" s="11">
        <v>55</v>
      </c>
      <c r="J30" s="11">
        <v>106</v>
      </c>
      <c r="K30" s="11">
        <v>53</v>
      </c>
      <c r="L30" s="9">
        <v>5</v>
      </c>
      <c r="M30" s="10">
        <f>SUM(feb!F30 + L30)</f>
        <v>7</v>
      </c>
      <c r="N30" s="17">
        <f t="shared" si="0"/>
        <v>535</v>
      </c>
      <c r="O30" s="21">
        <f>SUM(feb!H30 + N30)</f>
        <v>628</v>
      </c>
    </row>
    <row r="31" spans="1:15" x14ac:dyDescent="0.2">
      <c r="A31" s="13" t="s">
        <v>89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9">
        <f>COUNT(C31,E31,G31,I31,K31)</f>
        <v>0</v>
      </c>
      <c r="M31" s="10">
        <f>SUM(feb!F31 + L31)</f>
        <v>0</v>
      </c>
      <c r="N31" s="17">
        <f t="shared" si="0"/>
        <v>0</v>
      </c>
      <c r="O31" s="21">
        <f>SUM(feb!H31 + N31)</f>
        <v>0</v>
      </c>
    </row>
    <row r="32" spans="1:15" x14ac:dyDescent="0.2">
      <c r="A32" s="13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9">
        <f>COUNT(C32,E32,G32,I32,K32)</f>
        <v>0</v>
      </c>
      <c r="M32" s="10">
        <f>SUM(feb!F32 + L32)</f>
        <v>0</v>
      </c>
      <c r="N32" s="17">
        <f t="shared" si="0"/>
        <v>0</v>
      </c>
      <c r="O32" s="21">
        <f>SUM(feb!H32 + N32)</f>
        <v>0</v>
      </c>
    </row>
    <row r="33" spans="1:15" x14ac:dyDescent="0.2">
      <c r="A33" s="13" t="s">
        <v>132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9">
        <f>COUNT(C33,E33,G33,I33,K33)</f>
        <v>0</v>
      </c>
      <c r="M33" s="10">
        <f>SUM(feb!F33 + L33)</f>
        <v>0</v>
      </c>
      <c r="N33" s="17">
        <f t="shared" si="0"/>
        <v>0</v>
      </c>
      <c r="O33" s="21">
        <f>SUM(feb!H33 + N33)</f>
        <v>0</v>
      </c>
    </row>
    <row r="34" spans="1:15" x14ac:dyDescent="0.2">
      <c r="A34" s="13" t="s">
        <v>90</v>
      </c>
      <c r="B34" s="11">
        <v>93</v>
      </c>
      <c r="C34" s="11">
        <v>56</v>
      </c>
      <c r="D34" s="11">
        <v>82</v>
      </c>
      <c r="E34" s="11">
        <v>51</v>
      </c>
      <c r="F34" s="11">
        <v>82</v>
      </c>
      <c r="G34" s="11"/>
      <c r="H34" s="11"/>
      <c r="I34" s="11">
        <v>55</v>
      </c>
      <c r="J34" s="11"/>
      <c r="K34" s="11"/>
      <c r="L34" s="9">
        <v>4</v>
      </c>
      <c r="M34" s="10">
        <f>SUM(feb!F34 + L34)</f>
        <v>5</v>
      </c>
      <c r="N34" s="17">
        <f t="shared" si="0"/>
        <v>419</v>
      </c>
      <c r="O34" s="21">
        <f>SUM(feb!H34 + N34)</f>
        <v>459</v>
      </c>
    </row>
    <row r="35" spans="1:15" x14ac:dyDescent="0.2">
      <c r="A35" s="13" t="s">
        <v>9</v>
      </c>
      <c r="B35" s="11"/>
      <c r="C35" s="11">
        <v>64</v>
      </c>
      <c r="D35" s="11"/>
      <c r="E35" s="11"/>
      <c r="F35" s="11">
        <v>99</v>
      </c>
      <c r="G35" s="11"/>
      <c r="H35" s="11"/>
      <c r="I35" s="11"/>
      <c r="J35" s="11">
        <v>70</v>
      </c>
      <c r="K35" s="11">
        <v>53</v>
      </c>
      <c r="L35" s="9">
        <v>3</v>
      </c>
      <c r="M35" s="10">
        <f>SUM(feb!F35 + L35)</f>
        <v>5</v>
      </c>
      <c r="N35" s="17">
        <f t="shared" si="0"/>
        <v>286</v>
      </c>
      <c r="O35" s="21">
        <f>SUM(feb!H35 + N35)</f>
        <v>411</v>
      </c>
    </row>
    <row r="36" spans="1:15" x14ac:dyDescent="0.2">
      <c r="A36" s="13" t="s">
        <v>10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9">
        <v>0</v>
      </c>
      <c r="M36" s="10">
        <f>SUM(feb!F36 + L36)</f>
        <v>0</v>
      </c>
      <c r="N36" s="17">
        <f t="shared" si="0"/>
        <v>0</v>
      </c>
      <c r="O36" s="21">
        <f>SUM(feb!H36 + N36)</f>
        <v>0</v>
      </c>
    </row>
    <row r="37" spans="1:15" x14ac:dyDescent="0.2">
      <c r="A37" s="13" t="s">
        <v>74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9">
        <f>COUNT(C37,E37,G37,I37,K37)</f>
        <v>0</v>
      </c>
      <c r="M37" s="10">
        <f>SUM(feb!F37 + L37)</f>
        <v>0</v>
      </c>
      <c r="N37" s="17">
        <f t="shared" si="0"/>
        <v>0</v>
      </c>
      <c r="O37" s="21">
        <f>SUM(feb!H37 + N37)</f>
        <v>0</v>
      </c>
    </row>
    <row r="38" spans="1:15" x14ac:dyDescent="0.2">
      <c r="A38" s="33" t="s">
        <v>102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9">
        <f>COUNT(C38,E38,G38,I38,K38)</f>
        <v>0</v>
      </c>
      <c r="M38" s="10">
        <f>SUM(feb!F38 + L38)</f>
        <v>0</v>
      </c>
      <c r="N38" s="17">
        <f t="shared" si="0"/>
        <v>0</v>
      </c>
      <c r="O38" s="21">
        <f>SUM(feb!H38 + N38)</f>
        <v>0</v>
      </c>
    </row>
    <row r="39" spans="1:15" x14ac:dyDescent="0.2">
      <c r="A39" s="13" t="s">
        <v>11</v>
      </c>
      <c r="B39" s="11">
        <v>93</v>
      </c>
      <c r="C39" s="11">
        <v>64</v>
      </c>
      <c r="D39" s="11"/>
      <c r="E39" s="11"/>
      <c r="F39" s="11"/>
      <c r="G39" s="11">
        <v>65</v>
      </c>
      <c r="H39" s="11"/>
      <c r="I39" s="11">
        <v>68</v>
      </c>
      <c r="J39" s="11">
        <v>117</v>
      </c>
      <c r="K39" s="11">
        <v>75</v>
      </c>
      <c r="L39" s="9">
        <v>5</v>
      </c>
      <c r="M39" s="10">
        <f>SUM(feb!F39 + L39)</f>
        <v>7</v>
      </c>
      <c r="N39" s="17">
        <f t="shared" ref="N39:N44" si="3">SUM(B39:K39)</f>
        <v>482</v>
      </c>
      <c r="O39" s="21">
        <f>SUM(feb!H39 + N39)</f>
        <v>607</v>
      </c>
    </row>
    <row r="40" spans="1:15" x14ac:dyDescent="0.2">
      <c r="A40" s="13" t="s">
        <v>150</v>
      </c>
      <c r="B40" s="11"/>
      <c r="C40" s="11"/>
      <c r="D40" s="11"/>
      <c r="E40" s="11"/>
      <c r="F40" s="11"/>
      <c r="G40" s="11">
        <v>65</v>
      </c>
      <c r="H40" s="11"/>
      <c r="I40" s="11"/>
      <c r="J40" s="11"/>
      <c r="K40" s="11"/>
      <c r="L40" s="9">
        <f>COUNT(C40,E40,G40,I40,K40)</f>
        <v>1</v>
      </c>
      <c r="M40" s="10">
        <f>SUM(feb!F40 + L40)</f>
        <v>2</v>
      </c>
      <c r="N40" s="17">
        <f t="shared" si="3"/>
        <v>65</v>
      </c>
      <c r="O40" s="21">
        <f>SUM(feb!H40 + N40)</f>
        <v>127</v>
      </c>
    </row>
    <row r="41" spans="1:15" x14ac:dyDescent="0.2">
      <c r="A41" s="33" t="s">
        <v>107</v>
      </c>
      <c r="B41" s="11">
        <v>93</v>
      </c>
      <c r="C41" s="11">
        <v>64</v>
      </c>
      <c r="D41" s="11">
        <v>94</v>
      </c>
      <c r="E41" s="11"/>
      <c r="F41" s="11"/>
      <c r="G41" s="11">
        <v>65</v>
      </c>
      <c r="H41" s="11"/>
      <c r="I41" s="11"/>
      <c r="J41" s="11"/>
      <c r="K41" s="11"/>
      <c r="L41" s="9">
        <v>3</v>
      </c>
      <c r="M41" s="10">
        <f>SUM(feb!F41 + L41)</f>
        <v>5</v>
      </c>
      <c r="N41" s="17">
        <f t="shared" si="3"/>
        <v>316</v>
      </c>
      <c r="O41" s="21">
        <f>SUM(feb!H41 + N41)</f>
        <v>441</v>
      </c>
    </row>
    <row r="42" spans="1:15" x14ac:dyDescent="0.2">
      <c r="A42" s="33" t="s">
        <v>125</v>
      </c>
      <c r="B42" s="11"/>
      <c r="C42" s="11"/>
      <c r="D42" s="11">
        <v>82</v>
      </c>
      <c r="E42" s="11"/>
      <c r="F42" s="11"/>
      <c r="G42" s="11"/>
      <c r="H42" s="11"/>
      <c r="I42" s="11"/>
      <c r="J42" s="11"/>
      <c r="K42" s="11"/>
      <c r="L42" s="9">
        <v>1</v>
      </c>
      <c r="M42" s="10">
        <f>SUM(feb!F42 + L42)</f>
        <v>1</v>
      </c>
      <c r="N42" s="17">
        <f t="shared" si="3"/>
        <v>82</v>
      </c>
      <c r="O42" s="21">
        <f>SUM(feb!H42 + N42)</f>
        <v>82</v>
      </c>
    </row>
    <row r="43" spans="1:15" x14ac:dyDescent="0.2">
      <c r="A43" s="33" t="s">
        <v>127</v>
      </c>
      <c r="B43" s="11">
        <v>93</v>
      </c>
      <c r="C43" s="11">
        <v>64</v>
      </c>
      <c r="D43" s="11"/>
      <c r="E43" s="11"/>
      <c r="F43" s="11"/>
      <c r="G43" s="11">
        <v>65</v>
      </c>
      <c r="H43" s="11"/>
      <c r="I43" s="11"/>
      <c r="J43" s="11"/>
      <c r="K43" s="11">
        <v>75</v>
      </c>
      <c r="L43" s="9">
        <v>3</v>
      </c>
      <c r="M43" s="10">
        <f>SUM(feb!F43 + L43)</f>
        <v>5</v>
      </c>
      <c r="N43" s="17">
        <f t="shared" si="3"/>
        <v>297</v>
      </c>
      <c r="O43" s="21">
        <f>SUM(feb!H43 + N43)</f>
        <v>422</v>
      </c>
    </row>
    <row r="44" spans="1:15" x14ac:dyDescent="0.2">
      <c r="A44" s="33" t="s">
        <v>152</v>
      </c>
      <c r="B44" s="11"/>
      <c r="C44" s="11">
        <v>64</v>
      </c>
      <c r="D44" s="11"/>
      <c r="E44" s="11">
        <v>64</v>
      </c>
      <c r="F44" s="11"/>
      <c r="G44" s="11">
        <v>65</v>
      </c>
      <c r="H44" s="11"/>
      <c r="I44" s="11">
        <v>68</v>
      </c>
      <c r="J44" s="11"/>
      <c r="K44" s="11">
        <v>75</v>
      </c>
      <c r="L44" s="9">
        <f>COUNT(C44,E44,G44,I44,K44)</f>
        <v>5</v>
      </c>
      <c r="M44" s="10">
        <f>SUM(feb!F44 + L44)</f>
        <v>5</v>
      </c>
      <c r="N44" s="17">
        <f t="shared" si="3"/>
        <v>336</v>
      </c>
      <c r="O44" s="21">
        <f>SUM(feb!H44 + N44)</f>
        <v>336</v>
      </c>
    </row>
    <row r="45" spans="1:15" x14ac:dyDescent="0.2">
      <c r="A45" s="33" t="s">
        <v>96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9">
        <f>COUNT(C45,E45,G45,I45,K45)</f>
        <v>0</v>
      </c>
      <c r="M45" s="10">
        <f>SUM(feb!F45 + L45)</f>
        <v>0</v>
      </c>
      <c r="N45" s="17">
        <f t="shared" si="0"/>
        <v>0</v>
      </c>
      <c r="O45" s="21">
        <f>SUM(feb!H45 + N45)</f>
        <v>0</v>
      </c>
    </row>
    <row r="46" spans="1:15" x14ac:dyDescent="0.2">
      <c r="A46" s="33" t="s">
        <v>120</v>
      </c>
      <c r="B46" s="11"/>
      <c r="C46" s="11"/>
      <c r="D46" s="11"/>
      <c r="E46" s="11">
        <v>51</v>
      </c>
      <c r="F46" s="11"/>
      <c r="G46" s="11">
        <v>65</v>
      </c>
      <c r="H46" s="11"/>
      <c r="I46" s="11"/>
      <c r="J46" s="11">
        <v>117</v>
      </c>
      <c r="K46" s="11">
        <v>53</v>
      </c>
      <c r="L46" s="9">
        <v>4</v>
      </c>
      <c r="M46" s="10">
        <f>SUM(feb!F46 + L46)</f>
        <v>4</v>
      </c>
      <c r="N46" s="17">
        <f t="shared" si="0"/>
        <v>286</v>
      </c>
      <c r="O46" s="21">
        <f>SUM(feb!H46 + N46)</f>
        <v>286</v>
      </c>
    </row>
    <row r="47" spans="1:15" x14ac:dyDescent="0.2">
      <c r="A47" s="13" t="s">
        <v>12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9">
        <f>COUNT(C47,E47,G47,I47,K47)</f>
        <v>0</v>
      </c>
      <c r="M47" s="10">
        <f>SUM(feb!F47 + L47)</f>
        <v>0</v>
      </c>
      <c r="N47" s="17">
        <f t="shared" si="0"/>
        <v>0</v>
      </c>
      <c r="O47" s="21">
        <f>SUM(feb!H47 + N47)</f>
        <v>0</v>
      </c>
    </row>
    <row r="48" spans="1:15" x14ac:dyDescent="0.2">
      <c r="A48" s="13" t="s">
        <v>104</v>
      </c>
      <c r="B48" s="11"/>
      <c r="C48" s="11">
        <v>50</v>
      </c>
      <c r="D48" s="11"/>
      <c r="E48" s="11">
        <v>57</v>
      </c>
      <c r="F48" s="11"/>
      <c r="G48" s="11">
        <v>51</v>
      </c>
      <c r="H48" s="11"/>
      <c r="I48" s="11"/>
      <c r="J48" s="11"/>
      <c r="K48" s="11">
        <v>51</v>
      </c>
      <c r="L48" s="9">
        <f>COUNT(C48,E48,G48,I48,K48)</f>
        <v>4</v>
      </c>
      <c r="M48" s="10">
        <f>SUM(feb!F48 + L48)</f>
        <v>5</v>
      </c>
      <c r="N48" s="17">
        <f t="shared" si="0"/>
        <v>209</v>
      </c>
      <c r="O48" s="21">
        <f>SUM(feb!H48 + N48)</f>
        <v>262</v>
      </c>
    </row>
    <row r="49" spans="1:15" x14ac:dyDescent="0.2">
      <c r="A49" s="13" t="s">
        <v>13</v>
      </c>
      <c r="B49" s="11"/>
      <c r="C49" s="11"/>
      <c r="D49" s="11">
        <v>50</v>
      </c>
      <c r="E49" s="11">
        <v>51</v>
      </c>
      <c r="F49" s="11"/>
      <c r="G49" s="11">
        <v>53</v>
      </c>
      <c r="H49" s="11"/>
      <c r="I49" s="11"/>
      <c r="J49" s="11">
        <v>70</v>
      </c>
      <c r="K49" s="11"/>
      <c r="L49" s="9">
        <v>3</v>
      </c>
      <c r="M49" s="10">
        <f>SUM(feb!F49 + L49)</f>
        <v>4</v>
      </c>
      <c r="N49" s="17">
        <f t="shared" si="0"/>
        <v>224</v>
      </c>
      <c r="O49" s="21">
        <f>SUM(feb!H49 + N49)</f>
        <v>264</v>
      </c>
    </row>
    <row r="50" spans="1:15" x14ac:dyDescent="0.2">
      <c r="A50" s="13" t="s">
        <v>69</v>
      </c>
      <c r="B50" s="11">
        <v>85</v>
      </c>
      <c r="C50" s="11">
        <v>64</v>
      </c>
      <c r="D50" s="11">
        <v>94</v>
      </c>
      <c r="E50" s="11">
        <v>64</v>
      </c>
      <c r="F50" s="11"/>
      <c r="G50" s="11">
        <v>65</v>
      </c>
      <c r="H50" s="11">
        <v>106</v>
      </c>
      <c r="I50" s="11">
        <v>68</v>
      </c>
      <c r="J50" s="11"/>
      <c r="K50" s="11"/>
      <c r="L50" s="9">
        <v>5</v>
      </c>
      <c r="M50" s="10">
        <f>SUM(feb!F50 + L50)</f>
        <v>7</v>
      </c>
      <c r="N50" s="17">
        <f t="shared" si="0"/>
        <v>546</v>
      </c>
      <c r="O50" s="21">
        <f>SUM(feb!H50 + N50)</f>
        <v>671</v>
      </c>
    </row>
    <row r="51" spans="1:15" x14ac:dyDescent="0.2">
      <c r="A51" s="13" t="s">
        <v>62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9">
        <f>COUNT(C51,E51,G51,I51,K51)</f>
        <v>0</v>
      </c>
      <c r="M51" s="10">
        <f>SUM(feb!F51 + L51)</f>
        <v>0</v>
      </c>
      <c r="N51" s="17">
        <f t="shared" si="0"/>
        <v>0</v>
      </c>
      <c r="O51" s="21">
        <f>SUM(feb!H51 + N51)</f>
        <v>0</v>
      </c>
    </row>
    <row r="52" spans="1:15" x14ac:dyDescent="0.2">
      <c r="A52" s="13" t="s">
        <v>65</v>
      </c>
      <c r="B52" s="11"/>
      <c r="C52" s="11">
        <v>56</v>
      </c>
      <c r="D52" s="11">
        <v>50</v>
      </c>
      <c r="E52" s="11"/>
      <c r="F52" s="11">
        <v>82</v>
      </c>
      <c r="G52" s="11"/>
      <c r="H52" s="11">
        <v>50</v>
      </c>
      <c r="I52" s="11">
        <v>55</v>
      </c>
      <c r="J52" s="11"/>
      <c r="K52" s="11"/>
      <c r="L52" s="9">
        <v>3</v>
      </c>
      <c r="M52" s="10">
        <f>SUM(feb!F52 + L52)</f>
        <v>5</v>
      </c>
      <c r="N52" s="17">
        <f t="shared" si="0"/>
        <v>293</v>
      </c>
      <c r="O52" s="21">
        <f>SUM(feb!H52 + N52)</f>
        <v>432</v>
      </c>
    </row>
    <row r="53" spans="1:15" x14ac:dyDescent="0.2">
      <c r="A53" s="13" t="s">
        <v>108</v>
      </c>
      <c r="B53" s="11"/>
      <c r="C53" s="11">
        <v>64</v>
      </c>
      <c r="D53" s="11"/>
      <c r="E53" s="11"/>
      <c r="F53" s="11"/>
      <c r="G53" s="11">
        <v>65</v>
      </c>
      <c r="H53" s="11"/>
      <c r="I53" s="11">
        <v>68</v>
      </c>
      <c r="J53" s="11"/>
      <c r="K53" s="11">
        <v>75</v>
      </c>
      <c r="L53" s="9">
        <f>COUNT(C53,E53,G53,I53,K53)</f>
        <v>4</v>
      </c>
      <c r="M53" s="10">
        <f>SUM(feb!F53 + L53)</f>
        <v>6</v>
      </c>
      <c r="N53" s="17">
        <f t="shared" si="0"/>
        <v>272</v>
      </c>
      <c r="O53" s="21">
        <f>SUM(feb!H53 + N53)</f>
        <v>397</v>
      </c>
    </row>
    <row r="54" spans="1:15" x14ac:dyDescent="0.2">
      <c r="A54" s="13" t="s">
        <v>91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9">
        <f>COUNT(C54,E54,G54,I54,K54)</f>
        <v>0</v>
      </c>
      <c r="M54" s="10">
        <f>SUM(feb!F54 + L54)</f>
        <v>0</v>
      </c>
      <c r="N54" s="17">
        <f t="shared" si="0"/>
        <v>0</v>
      </c>
      <c r="O54" s="21">
        <f>SUM(feb!H54 + N54)</f>
        <v>0</v>
      </c>
    </row>
    <row r="55" spans="1:15" x14ac:dyDescent="0.2">
      <c r="A55" s="13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9">
        <f>COUNT(C55,E55,G55,I55,K55)</f>
        <v>0</v>
      </c>
      <c r="M55" s="10">
        <f>SUM(feb!F55 + L55)</f>
        <v>2</v>
      </c>
      <c r="N55" s="17">
        <f t="shared" si="0"/>
        <v>0</v>
      </c>
      <c r="O55" s="21">
        <f>SUM(feb!H55 + N55)</f>
        <v>125</v>
      </c>
    </row>
    <row r="56" spans="1:15" x14ac:dyDescent="0.2">
      <c r="A56" s="13" t="s">
        <v>86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9">
        <f>COUNT(C56,E56,G56,I56,K56)</f>
        <v>0</v>
      </c>
      <c r="M56" s="10">
        <f>SUM(feb!F56 + L56)</f>
        <v>1</v>
      </c>
      <c r="N56" s="17">
        <f t="shared" ref="N56:N68" si="4">SUM(B56:K56)</f>
        <v>0</v>
      </c>
      <c r="O56" s="21">
        <f>SUM(feb!H56 + N56)</f>
        <v>46</v>
      </c>
    </row>
    <row r="57" spans="1:15" x14ac:dyDescent="0.2">
      <c r="A57" s="13" t="s">
        <v>14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9">
        <f>COUNT(C57,E57,G57,I57,K57)</f>
        <v>0</v>
      </c>
      <c r="M57" s="10">
        <f>SUM(feb!F57 + L57)</f>
        <v>0</v>
      </c>
      <c r="N57" s="17">
        <f t="shared" si="4"/>
        <v>0</v>
      </c>
      <c r="O57" s="21">
        <f>SUM(feb!H57 + N57)</f>
        <v>0</v>
      </c>
    </row>
    <row r="58" spans="1:15" x14ac:dyDescent="0.2">
      <c r="A58" s="13" t="s">
        <v>106</v>
      </c>
      <c r="B58" s="11">
        <v>93</v>
      </c>
      <c r="C58" s="11">
        <v>64</v>
      </c>
      <c r="D58" s="11"/>
      <c r="E58" s="11">
        <v>61</v>
      </c>
      <c r="F58" s="11">
        <v>99</v>
      </c>
      <c r="G58" s="11">
        <v>65</v>
      </c>
      <c r="H58" s="11">
        <v>106</v>
      </c>
      <c r="I58" s="11"/>
      <c r="J58" s="11">
        <v>117</v>
      </c>
      <c r="K58" s="11">
        <v>75</v>
      </c>
      <c r="L58" s="9">
        <v>5</v>
      </c>
      <c r="M58" s="10">
        <f>SUM(feb!F58 + L58)</f>
        <v>7</v>
      </c>
      <c r="N58" s="17">
        <f t="shared" si="4"/>
        <v>680</v>
      </c>
      <c r="O58" s="21">
        <f>SUM(feb!H58 + N58)</f>
        <v>805</v>
      </c>
    </row>
    <row r="59" spans="1:15" x14ac:dyDescent="0.2">
      <c r="A59" s="13" t="s">
        <v>15</v>
      </c>
      <c r="B59" s="11">
        <v>85</v>
      </c>
      <c r="C59" s="11">
        <v>64</v>
      </c>
      <c r="D59" s="11">
        <v>94</v>
      </c>
      <c r="E59" s="11">
        <v>64</v>
      </c>
      <c r="F59" s="11"/>
      <c r="G59" s="11">
        <v>65</v>
      </c>
      <c r="H59" s="11">
        <v>106</v>
      </c>
      <c r="I59" s="11">
        <v>68</v>
      </c>
      <c r="J59" s="11">
        <v>117</v>
      </c>
      <c r="K59" s="11">
        <v>75</v>
      </c>
      <c r="L59" s="9">
        <v>5</v>
      </c>
      <c r="M59" s="10">
        <f>SUM(feb!F59 + L59)</f>
        <v>7</v>
      </c>
      <c r="N59" s="17">
        <f t="shared" si="4"/>
        <v>738</v>
      </c>
      <c r="O59" s="21">
        <f>SUM(feb!H59 + N59)</f>
        <v>945</v>
      </c>
    </row>
    <row r="60" spans="1:15" x14ac:dyDescent="0.2">
      <c r="A60" s="13" t="s">
        <v>68</v>
      </c>
      <c r="B60" s="11">
        <v>61</v>
      </c>
      <c r="C60" s="11">
        <v>56</v>
      </c>
      <c r="D60" s="11">
        <v>53</v>
      </c>
      <c r="E60" s="11">
        <v>57</v>
      </c>
      <c r="F60" s="11">
        <v>59</v>
      </c>
      <c r="G60" s="11">
        <v>51</v>
      </c>
      <c r="H60" s="11"/>
      <c r="I60" s="11"/>
      <c r="J60" s="11">
        <v>55</v>
      </c>
      <c r="K60" s="11">
        <v>51</v>
      </c>
      <c r="L60" s="9">
        <v>5</v>
      </c>
      <c r="M60" s="10">
        <f>SUM(feb!F60 + L60)</f>
        <v>7</v>
      </c>
      <c r="N60" s="17">
        <f t="shared" si="4"/>
        <v>443</v>
      </c>
      <c r="O60" s="21">
        <f>SUM(feb!H60 + N60)</f>
        <v>582</v>
      </c>
    </row>
    <row r="61" spans="1:15" x14ac:dyDescent="0.2">
      <c r="A61" s="13" t="s">
        <v>16</v>
      </c>
      <c r="B61" s="11"/>
      <c r="C61" s="11"/>
      <c r="D61" s="11"/>
      <c r="E61" s="11">
        <v>51</v>
      </c>
      <c r="F61" s="11"/>
      <c r="G61" s="11">
        <v>51</v>
      </c>
      <c r="H61" s="11"/>
      <c r="I61" s="11"/>
      <c r="J61" s="11"/>
      <c r="K61" s="11"/>
      <c r="L61" s="9">
        <f>COUNT(C61,E61,G61,I61,K61)</f>
        <v>2</v>
      </c>
      <c r="M61" s="10">
        <f>SUM(feb!F61 + L61)</f>
        <v>2</v>
      </c>
      <c r="N61" s="17">
        <f t="shared" si="4"/>
        <v>102</v>
      </c>
      <c r="O61" s="21">
        <f>SUM(feb!H61 + N61)</f>
        <v>102</v>
      </c>
    </row>
    <row r="62" spans="1:15" x14ac:dyDescent="0.2">
      <c r="A62" s="13" t="s">
        <v>128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9">
        <f>COUNT(C62,E62,G62,I62,K62)</f>
        <v>0</v>
      </c>
      <c r="M62" s="10">
        <f>SUM(feb!F62 + L62)</f>
        <v>0</v>
      </c>
      <c r="N62" s="17">
        <f t="shared" si="4"/>
        <v>0</v>
      </c>
      <c r="O62" s="21">
        <f>SUM(feb!H62 + N62)</f>
        <v>0</v>
      </c>
    </row>
    <row r="63" spans="1:15" x14ac:dyDescent="0.2">
      <c r="A63" s="13" t="s">
        <v>17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9">
        <f>COUNT(C63,E63,G63,I63,K63)</f>
        <v>0</v>
      </c>
      <c r="M63" s="10">
        <f>SUM(feb!F63 + L63)</f>
        <v>0</v>
      </c>
      <c r="N63" s="17">
        <f t="shared" si="4"/>
        <v>0</v>
      </c>
      <c r="O63" s="21">
        <f>SUM(feb!H63 + N63)</f>
        <v>0</v>
      </c>
    </row>
    <row r="64" spans="1:15" x14ac:dyDescent="0.2">
      <c r="A64" s="13" t="s">
        <v>63</v>
      </c>
      <c r="B64" s="11"/>
      <c r="C64" s="11">
        <v>64</v>
      </c>
      <c r="D64" s="11">
        <v>94</v>
      </c>
      <c r="E64" s="11">
        <v>61</v>
      </c>
      <c r="F64" s="11"/>
      <c r="G64" s="11">
        <v>65</v>
      </c>
      <c r="H64" s="11"/>
      <c r="I64" s="11"/>
      <c r="J64" s="11"/>
      <c r="K64" s="11">
        <v>75</v>
      </c>
      <c r="L64" s="9">
        <v>5</v>
      </c>
      <c r="M64" s="10">
        <f>SUM(feb!F64 + L64)</f>
        <v>7</v>
      </c>
      <c r="N64" s="17">
        <f t="shared" si="4"/>
        <v>359</v>
      </c>
      <c r="O64" s="21">
        <f>SUM(feb!H64 + N64)</f>
        <v>484</v>
      </c>
    </row>
    <row r="65" spans="1:15" x14ac:dyDescent="0.2">
      <c r="A65" s="13" t="s">
        <v>30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9">
        <f t="shared" ref="L65:L113" si="5">COUNT(C65,E65,G65,I65,K65)</f>
        <v>0</v>
      </c>
      <c r="M65" s="10">
        <f>SUM(feb!F65 + L65)</f>
        <v>2</v>
      </c>
      <c r="N65" s="17">
        <f t="shared" si="4"/>
        <v>0</v>
      </c>
      <c r="O65" s="21">
        <f>SUM(feb!H65 + N65)</f>
        <v>138</v>
      </c>
    </row>
    <row r="66" spans="1:15" x14ac:dyDescent="0.2">
      <c r="A66" s="13" t="s">
        <v>113</v>
      </c>
      <c r="B66" s="11">
        <v>93</v>
      </c>
      <c r="C66" s="11">
        <v>64</v>
      </c>
      <c r="D66" s="11"/>
      <c r="E66" s="11">
        <v>61</v>
      </c>
      <c r="F66" s="11">
        <v>82</v>
      </c>
      <c r="G66" s="11">
        <v>65</v>
      </c>
      <c r="H66" s="11"/>
      <c r="I66" s="11"/>
      <c r="J66" s="11"/>
      <c r="K66" s="11"/>
      <c r="L66" s="9">
        <v>4</v>
      </c>
      <c r="M66" s="10">
        <f>SUM(feb!F66 + L66)</f>
        <v>6</v>
      </c>
      <c r="N66" s="17">
        <f t="shared" si="4"/>
        <v>365</v>
      </c>
      <c r="O66" s="21">
        <f>SUM(feb!H66 + N66)</f>
        <v>604</v>
      </c>
    </row>
    <row r="67" spans="1:15" x14ac:dyDescent="0.2">
      <c r="A67" s="13" t="s">
        <v>92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9">
        <f t="shared" si="5"/>
        <v>0</v>
      </c>
      <c r="M67" s="10">
        <f>SUM(feb!F67 + L67)</f>
        <v>0</v>
      </c>
      <c r="N67" s="17">
        <f t="shared" si="4"/>
        <v>0</v>
      </c>
      <c r="O67" s="21">
        <f>SUM(feb!H67 + N67)</f>
        <v>0</v>
      </c>
    </row>
    <row r="68" spans="1:15" x14ac:dyDescent="0.2">
      <c r="A68" s="13" t="s">
        <v>93</v>
      </c>
      <c r="B68" s="11"/>
      <c r="C68" s="11"/>
      <c r="D68" s="11">
        <v>94</v>
      </c>
      <c r="E68" s="11">
        <v>61</v>
      </c>
      <c r="F68" s="11">
        <v>99</v>
      </c>
      <c r="G68" s="11">
        <v>65</v>
      </c>
      <c r="H68" s="11">
        <v>106</v>
      </c>
      <c r="I68" s="11">
        <v>55</v>
      </c>
      <c r="J68" s="11">
        <v>117</v>
      </c>
      <c r="K68" s="11">
        <v>75</v>
      </c>
      <c r="L68" s="9">
        <v>4</v>
      </c>
      <c r="M68" s="10">
        <f>SUM(feb!F68 + L68)</f>
        <v>6</v>
      </c>
      <c r="N68" s="17">
        <f t="shared" si="4"/>
        <v>672</v>
      </c>
      <c r="O68" s="21">
        <f>SUM(feb!H68 + N68)</f>
        <v>797</v>
      </c>
    </row>
    <row r="69" spans="1:15" x14ac:dyDescent="0.2">
      <c r="A69" s="13" t="s">
        <v>155</v>
      </c>
      <c r="B69" s="11"/>
      <c r="C69" s="11"/>
      <c r="D69" s="11"/>
      <c r="E69" s="11"/>
      <c r="F69" s="11"/>
      <c r="G69" s="11"/>
      <c r="H69" s="11">
        <v>53</v>
      </c>
      <c r="I69" s="11"/>
      <c r="J69" s="11">
        <v>55</v>
      </c>
      <c r="K69" s="11"/>
      <c r="L69" s="9">
        <v>1</v>
      </c>
      <c r="M69" s="10">
        <f>SUM(feb!F69 + L69)</f>
        <v>1</v>
      </c>
      <c r="N69" s="17">
        <f>SUM(B69:K69)</f>
        <v>108</v>
      </c>
      <c r="O69" s="21">
        <f>SUM(feb!H69 + N69)</f>
        <v>108</v>
      </c>
    </row>
    <row r="70" spans="1:15" x14ac:dyDescent="0.2">
      <c r="A70" s="13" t="s">
        <v>73</v>
      </c>
      <c r="B70" s="11">
        <v>93</v>
      </c>
      <c r="C70" s="11">
        <v>64</v>
      </c>
      <c r="D70" s="11">
        <v>94</v>
      </c>
      <c r="E70" s="11">
        <v>61</v>
      </c>
      <c r="F70" s="11">
        <v>99</v>
      </c>
      <c r="G70" s="11"/>
      <c r="H70" s="11">
        <v>106</v>
      </c>
      <c r="I70" s="11"/>
      <c r="J70" s="11">
        <v>117</v>
      </c>
      <c r="K70" s="11">
        <v>75</v>
      </c>
      <c r="L70" s="9">
        <v>4</v>
      </c>
      <c r="M70" s="10">
        <f>SUM(feb!F70 + L70)</f>
        <v>6</v>
      </c>
      <c r="N70" s="17">
        <f t="shared" ref="N70:N113" si="6">SUM(B70:K70)</f>
        <v>709</v>
      </c>
      <c r="O70" s="21">
        <f>SUM(feb!H70 + N70)</f>
        <v>866</v>
      </c>
    </row>
    <row r="71" spans="1:15" x14ac:dyDescent="0.2">
      <c r="A71" s="13" t="s">
        <v>66</v>
      </c>
      <c r="B71" s="11"/>
      <c r="C71" s="11">
        <v>56</v>
      </c>
      <c r="D71" s="11">
        <v>82</v>
      </c>
      <c r="E71" s="11"/>
      <c r="F71" s="11">
        <v>82</v>
      </c>
      <c r="G71" s="11">
        <v>53</v>
      </c>
      <c r="H71" s="11"/>
      <c r="I71" s="11">
        <v>55</v>
      </c>
      <c r="J71" s="11"/>
      <c r="K71" s="11"/>
      <c r="L71" s="9">
        <v>4</v>
      </c>
      <c r="M71" s="10">
        <f>SUM(feb!F71 + L71)</f>
        <v>6</v>
      </c>
      <c r="N71" s="17">
        <f t="shared" si="6"/>
        <v>328</v>
      </c>
      <c r="O71" s="21">
        <f>SUM(feb!H71 + N71)</f>
        <v>478</v>
      </c>
    </row>
    <row r="72" spans="1:15" x14ac:dyDescent="0.2">
      <c r="A72" s="13" t="s">
        <v>94</v>
      </c>
      <c r="B72" s="11">
        <v>85</v>
      </c>
      <c r="C72" s="11"/>
      <c r="D72" s="11">
        <v>94</v>
      </c>
      <c r="E72" s="11"/>
      <c r="F72" s="11">
        <v>99</v>
      </c>
      <c r="G72" s="11"/>
      <c r="H72" s="11"/>
      <c r="I72" s="11"/>
      <c r="J72" s="11"/>
      <c r="K72" s="11"/>
      <c r="L72" s="9">
        <v>1</v>
      </c>
      <c r="M72" s="10">
        <f>SUM(feb!F72 + L72)</f>
        <v>1</v>
      </c>
      <c r="N72" s="17">
        <f t="shared" si="6"/>
        <v>278</v>
      </c>
      <c r="O72" s="21">
        <f>SUM(feb!H72 + N72)</f>
        <v>360</v>
      </c>
    </row>
    <row r="73" spans="1:15" x14ac:dyDescent="0.2">
      <c r="A73" s="13" t="s">
        <v>18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9">
        <f t="shared" si="5"/>
        <v>0</v>
      </c>
      <c r="M73" s="10">
        <f>SUM(feb!F73 + L73)</f>
        <v>0</v>
      </c>
      <c r="N73" s="17">
        <f t="shared" si="6"/>
        <v>0</v>
      </c>
      <c r="O73" s="21">
        <f>SUM(feb!H73 + N73)</f>
        <v>0</v>
      </c>
    </row>
    <row r="74" spans="1:15" x14ac:dyDescent="0.2">
      <c r="A74" s="13" t="s">
        <v>19</v>
      </c>
      <c r="B74" s="11"/>
      <c r="C74" s="11">
        <v>56</v>
      </c>
      <c r="D74" s="11">
        <v>82</v>
      </c>
      <c r="E74" s="11">
        <v>51</v>
      </c>
      <c r="F74" s="11"/>
      <c r="G74" s="11">
        <v>53</v>
      </c>
      <c r="H74" s="11"/>
      <c r="I74" s="11"/>
      <c r="J74" s="11"/>
      <c r="K74" s="11">
        <v>53</v>
      </c>
      <c r="L74" s="9">
        <v>5</v>
      </c>
      <c r="M74" s="10">
        <f>SUM(feb!F74 + L74)</f>
        <v>5</v>
      </c>
      <c r="N74" s="17">
        <f t="shared" si="6"/>
        <v>295</v>
      </c>
      <c r="O74" s="21">
        <f>SUM(feb!H74 + N74)</f>
        <v>295</v>
      </c>
    </row>
    <row r="75" spans="1:15" x14ac:dyDescent="0.2">
      <c r="A75" s="13" t="s">
        <v>64</v>
      </c>
      <c r="B75" s="11"/>
      <c r="C75" s="11"/>
      <c r="D75" s="11">
        <v>53</v>
      </c>
      <c r="E75" s="11">
        <v>57</v>
      </c>
      <c r="F75" s="11"/>
      <c r="G75" s="11">
        <v>53</v>
      </c>
      <c r="H75" s="11"/>
      <c r="I75" s="11">
        <v>55</v>
      </c>
      <c r="J75" s="11">
        <v>55</v>
      </c>
      <c r="K75" s="11">
        <v>53</v>
      </c>
      <c r="L75" s="9">
        <v>5</v>
      </c>
      <c r="M75" s="10">
        <f>SUM(feb!F75 + L75)</f>
        <v>7</v>
      </c>
      <c r="N75" s="17">
        <f t="shared" si="6"/>
        <v>326</v>
      </c>
      <c r="O75" s="21">
        <f>SUM(feb!H75 + N75)</f>
        <v>510</v>
      </c>
    </row>
    <row r="76" spans="1:15" x14ac:dyDescent="0.2">
      <c r="A76" s="13" t="s">
        <v>82</v>
      </c>
      <c r="B76" s="11"/>
      <c r="C76" s="11"/>
      <c r="D76" s="11">
        <v>53</v>
      </c>
      <c r="E76" s="11"/>
      <c r="F76" s="11"/>
      <c r="G76" s="11"/>
      <c r="H76" s="11"/>
      <c r="I76" s="11">
        <v>55</v>
      </c>
      <c r="J76" s="11"/>
      <c r="K76" s="11"/>
      <c r="L76" s="9">
        <v>2</v>
      </c>
      <c r="M76" s="10">
        <f>SUM(feb!F76 + L76)</f>
        <v>2</v>
      </c>
      <c r="N76" s="17">
        <f t="shared" si="6"/>
        <v>108</v>
      </c>
      <c r="O76" s="21">
        <f>SUM(feb!H76 + N76)</f>
        <v>108</v>
      </c>
    </row>
    <row r="77" spans="1:15" x14ac:dyDescent="0.2">
      <c r="A77" s="13" t="s">
        <v>97</v>
      </c>
      <c r="B77" s="11"/>
      <c r="C77" s="11">
        <v>64</v>
      </c>
      <c r="D77" s="11"/>
      <c r="E77" s="11">
        <v>61</v>
      </c>
      <c r="F77" s="11"/>
      <c r="G77" s="11">
        <v>65</v>
      </c>
      <c r="H77" s="11"/>
      <c r="I77" s="11"/>
      <c r="J77" s="11"/>
      <c r="K77" s="11">
        <v>75</v>
      </c>
      <c r="L77" s="9">
        <f t="shared" si="5"/>
        <v>4</v>
      </c>
      <c r="M77" s="10">
        <f>SUM(feb!F77 + L77)</f>
        <v>4</v>
      </c>
      <c r="N77" s="17">
        <f t="shared" si="6"/>
        <v>265</v>
      </c>
      <c r="O77" s="21">
        <f>SUM(feb!H77 + N77)</f>
        <v>265</v>
      </c>
    </row>
    <row r="78" spans="1:15" x14ac:dyDescent="0.2">
      <c r="A78" s="13" t="s">
        <v>20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9">
        <f t="shared" si="5"/>
        <v>0</v>
      </c>
      <c r="M78" s="10">
        <f>SUM(feb!F78 + L78)</f>
        <v>0</v>
      </c>
      <c r="N78" s="17">
        <f t="shared" si="6"/>
        <v>0</v>
      </c>
      <c r="O78" s="21">
        <f>SUM(feb!H78 + N78)</f>
        <v>0</v>
      </c>
    </row>
    <row r="79" spans="1:15" x14ac:dyDescent="0.2">
      <c r="A79" s="13" t="s">
        <v>55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9">
        <f t="shared" si="5"/>
        <v>0</v>
      </c>
      <c r="M79" s="10">
        <f>SUM(feb!F79 + L79)</f>
        <v>0</v>
      </c>
      <c r="N79" s="17">
        <f t="shared" si="6"/>
        <v>0</v>
      </c>
      <c r="O79" s="21">
        <f>SUM(feb!H79 + N79)</f>
        <v>0</v>
      </c>
    </row>
    <row r="80" spans="1:15" x14ac:dyDescent="0.2">
      <c r="A80" s="13" t="s">
        <v>60</v>
      </c>
      <c r="B80" s="11">
        <v>85</v>
      </c>
      <c r="C80" s="11">
        <v>64</v>
      </c>
      <c r="D80" s="11">
        <v>94</v>
      </c>
      <c r="E80" s="11">
        <v>64</v>
      </c>
      <c r="F80" s="11">
        <v>104</v>
      </c>
      <c r="G80" s="11">
        <v>65</v>
      </c>
      <c r="H80" s="11">
        <v>106</v>
      </c>
      <c r="I80" s="11">
        <v>68</v>
      </c>
      <c r="J80" s="11">
        <v>117</v>
      </c>
      <c r="K80" s="11">
        <v>75</v>
      </c>
      <c r="L80" s="9">
        <v>5</v>
      </c>
      <c r="M80" s="10">
        <f>SUM(feb!F80 + L80)</f>
        <v>7</v>
      </c>
      <c r="N80" s="17">
        <f t="shared" si="6"/>
        <v>842</v>
      </c>
      <c r="O80" s="21">
        <f>SUM(feb!H80 + N80)</f>
        <v>1125</v>
      </c>
    </row>
    <row r="81" spans="1:15" x14ac:dyDescent="0.2">
      <c r="A81" s="13" t="s">
        <v>114</v>
      </c>
      <c r="B81" s="11"/>
      <c r="C81" s="11">
        <v>56</v>
      </c>
      <c r="D81" s="11">
        <v>53</v>
      </c>
      <c r="E81" s="11">
        <v>51</v>
      </c>
      <c r="F81" s="11">
        <v>59</v>
      </c>
      <c r="G81" s="11">
        <v>51</v>
      </c>
      <c r="H81" s="11"/>
      <c r="I81" s="11">
        <v>55</v>
      </c>
      <c r="J81" s="11"/>
      <c r="K81" s="11">
        <v>51</v>
      </c>
      <c r="L81" s="9">
        <f t="shared" si="5"/>
        <v>5</v>
      </c>
      <c r="M81" s="10">
        <f>SUM(feb!F81 + L81)</f>
        <v>7</v>
      </c>
      <c r="N81" s="17">
        <f t="shared" si="6"/>
        <v>376</v>
      </c>
      <c r="O81" s="21">
        <f>SUM(feb!H81 + N81)</f>
        <v>514</v>
      </c>
    </row>
    <row r="82" spans="1:15" x14ac:dyDescent="0.2">
      <c r="A82" s="13" t="s">
        <v>21</v>
      </c>
      <c r="B82" s="11">
        <v>80</v>
      </c>
      <c r="C82" s="11">
        <v>64</v>
      </c>
      <c r="D82" s="11">
        <v>94</v>
      </c>
      <c r="E82" s="11">
        <v>61</v>
      </c>
      <c r="F82" s="11">
        <v>99</v>
      </c>
      <c r="G82" s="11">
        <v>65</v>
      </c>
      <c r="H82" s="11">
        <v>106</v>
      </c>
      <c r="I82" s="11">
        <v>55</v>
      </c>
      <c r="J82" s="11">
        <v>117</v>
      </c>
      <c r="K82" s="11">
        <v>75</v>
      </c>
      <c r="L82" s="9">
        <f t="shared" si="5"/>
        <v>5</v>
      </c>
      <c r="M82" s="10">
        <f>SUM(feb!F82 + L82)</f>
        <v>7</v>
      </c>
      <c r="N82" s="17">
        <f t="shared" si="6"/>
        <v>816</v>
      </c>
      <c r="O82" s="21">
        <f>SUM(feb!H82 + N82)</f>
        <v>942</v>
      </c>
    </row>
    <row r="83" spans="1:15" x14ac:dyDescent="0.2">
      <c r="A83" s="13" t="s">
        <v>59</v>
      </c>
      <c r="B83" s="11"/>
      <c r="C83" s="11">
        <v>56</v>
      </c>
      <c r="D83" s="11">
        <v>82</v>
      </c>
      <c r="E83" s="11">
        <v>51</v>
      </c>
      <c r="F83" s="11"/>
      <c r="G83" s="11"/>
      <c r="H83" s="11"/>
      <c r="I83" s="11"/>
      <c r="J83" s="11">
        <v>70</v>
      </c>
      <c r="K83" s="11">
        <v>53</v>
      </c>
      <c r="L83" s="9">
        <v>4</v>
      </c>
      <c r="M83" s="10">
        <f>SUM(feb!F83 + L83)</f>
        <v>5</v>
      </c>
      <c r="N83" s="17">
        <f t="shared" si="6"/>
        <v>312</v>
      </c>
      <c r="O83" s="21">
        <f>SUM(feb!H83 + N83)</f>
        <v>352</v>
      </c>
    </row>
    <row r="84" spans="1:15" x14ac:dyDescent="0.2">
      <c r="A84" s="13" t="s">
        <v>22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9">
        <f t="shared" si="5"/>
        <v>0</v>
      </c>
      <c r="M84" s="10">
        <f>SUM(feb!F84 + L84)</f>
        <v>0</v>
      </c>
      <c r="N84" s="17">
        <f t="shared" si="6"/>
        <v>0</v>
      </c>
      <c r="O84" s="21">
        <f>SUM(feb!H84 + N84)</f>
        <v>0</v>
      </c>
    </row>
    <row r="85" spans="1:15" x14ac:dyDescent="0.2">
      <c r="A85" s="13" t="s">
        <v>70</v>
      </c>
      <c r="B85" s="11"/>
      <c r="C85" s="11">
        <v>64</v>
      </c>
      <c r="D85" s="11">
        <v>94</v>
      </c>
      <c r="E85" s="11"/>
      <c r="F85" s="11"/>
      <c r="G85" s="11">
        <v>65</v>
      </c>
      <c r="H85" s="11"/>
      <c r="I85" s="11">
        <v>68</v>
      </c>
      <c r="J85" s="11">
        <v>117</v>
      </c>
      <c r="K85" s="11"/>
      <c r="L85" s="9">
        <v>4</v>
      </c>
      <c r="M85" s="10">
        <f>SUM(feb!F85 + L85)</f>
        <v>5</v>
      </c>
      <c r="N85" s="17">
        <f>SUM(B85:K85)</f>
        <v>408</v>
      </c>
      <c r="O85" s="21">
        <f>SUM(feb!H85 + N85)</f>
        <v>470</v>
      </c>
    </row>
    <row r="86" spans="1:15" x14ac:dyDescent="0.2">
      <c r="A86" s="13" t="s">
        <v>151</v>
      </c>
      <c r="B86" s="11">
        <v>85</v>
      </c>
      <c r="C86" s="11"/>
      <c r="D86" s="11">
        <v>94</v>
      </c>
      <c r="E86" s="11">
        <v>64</v>
      </c>
      <c r="F86" s="11"/>
      <c r="G86" s="11">
        <v>65</v>
      </c>
      <c r="H86" s="11"/>
      <c r="I86" s="11"/>
      <c r="J86" s="11"/>
      <c r="K86" s="11"/>
      <c r="L86" s="9">
        <v>3</v>
      </c>
      <c r="M86" s="10">
        <f>SUM(feb!F86 + L86)</f>
        <v>3</v>
      </c>
      <c r="N86" s="17">
        <f>SUM(B86:K86)</f>
        <v>308</v>
      </c>
      <c r="O86" s="21">
        <f>SUM(feb!H86 + N86)</f>
        <v>308</v>
      </c>
    </row>
    <row r="87" spans="1:15" x14ac:dyDescent="0.2">
      <c r="A87" s="13" t="s">
        <v>71</v>
      </c>
      <c r="B87" s="11"/>
      <c r="C87" s="11">
        <v>50</v>
      </c>
      <c r="D87" s="11"/>
      <c r="E87" s="11"/>
      <c r="F87" s="11">
        <v>99</v>
      </c>
      <c r="G87" s="11"/>
      <c r="H87" s="11"/>
      <c r="I87" s="11"/>
      <c r="J87" s="11"/>
      <c r="K87" s="11">
        <v>53</v>
      </c>
      <c r="L87" s="9">
        <v>3</v>
      </c>
      <c r="M87" s="10">
        <f>SUM(feb!F87 + L87)</f>
        <v>5</v>
      </c>
      <c r="N87" s="17">
        <f t="shared" si="6"/>
        <v>202</v>
      </c>
      <c r="O87" s="21">
        <f>SUM(feb!H87 + N87)</f>
        <v>295</v>
      </c>
    </row>
    <row r="88" spans="1:15" x14ac:dyDescent="0.2">
      <c r="A88" s="13" t="s">
        <v>23</v>
      </c>
      <c r="B88" s="11"/>
      <c r="C88" s="11"/>
      <c r="D88" s="11">
        <v>53</v>
      </c>
      <c r="E88" s="11"/>
      <c r="F88" s="11"/>
      <c r="G88" s="11"/>
      <c r="H88" s="11"/>
      <c r="I88" s="11"/>
      <c r="J88" s="11"/>
      <c r="K88" s="11"/>
      <c r="L88" s="9">
        <v>1</v>
      </c>
      <c r="M88" s="10">
        <f>SUM(feb!F88 + L88)</f>
        <v>1</v>
      </c>
      <c r="N88" s="17">
        <f t="shared" si="6"/>
        <v>53</v>
      </c>
      <c r="O88" s="21">
        <f>SUM(feb!H88 + N88)</f>
        <v>53</v>
      </c>
    </row>
    <row r="89" spans="1:15" x14ac:dyDescent="0.2">
      <c r="A89" s="13" t="s">
        <v>109</v>
      </c>
      <c r="B89" s="11"/>
      <c r="C89" s="11"/>
      <c r="D89" s="11">
        <v>94</v>
      </c>
      <c r="E89" s="11">
        <v>61</v>
      </c>
      <c r="F89" s="11">
        <v>99</v>
      </c>
      <c r="G89" s="11">
        <v>65</v>
      </c>
      <c r="H89" s="11">
        <v>106</v>
      </c>
      <c r="I89" s="11"/>
      <c r="J89" s="11"/>
      <c r="K89" s="11">
        <v>75</v>
      </c>
      <c r="L89" s="9">
        <v>3</v>
      </c>
      <c r="M89" s="10">
        <f>SUM(feb!F89 + L89)</f>
        <v>5</v>
      </c>
      <c r="N89" s="17">
        <f t="shared" si="6"/>
        <v>500</v>
      </c>
      <c r="O89" s="21">
        <f>SUM(feb!H89 + N89)</f>
        <v>771</v>
      </c>
    </row>
    <row r="90" spans="1:15" x14ac:dyDescent="0.2">
      <c r="A90" s="13" t="s">
        <v>24</v>
      </c>
      <c r="B90" s="11">
        <v>85</v>
      </c>
      <c r="C90" s="11">
        <v>64</v>
      </c>
      <c r="D90" s="11">
        <v>94</v>
      </c>
      <c r="E90" s="11">
        <v>61</v>
      </c>
      <c r="F90" s="11"/>
      <c r="G90" s="11">
        <v>65</v>
      </c>
      <c r="H90" s="11">
        <v>106</v>
      </c>
      <c r="I90" s="11"/>
      <c r="J90" s="11"/>
      <c r="K90" s="11">
        <v>75</v>
      </c>
      <c r="L90" s="9">
        <v>5</v>
      </c>
      <c r="M90" s="10">
        <f>SUM(feb!F90 + L90)</f>
        <v>5</v>
      </c>
      <c r="N90" s="17">
        <f t="shared" si="6"/>
        <v>550</v>
      </c>
      <c r="O90" s="21">
        <f>SUM(feb!H90 + N90)</f>
        <v>614</v>
      </c>
    </row>
    <row r="91" spans="1:15" x14ac:dyDescent="0.2">
      <c r="A91" s="13" t="s">
        <v>25</v>
      </c>
      <c r="B91" s="11"/>
      <c r="C91" s="11">
        <v>64</v>
      </c>
      <c r="D91" s="11"/>
      <c r="E91" s="11">
        <v>64</v>
      </c>
      <c r="F91" s="11"/>
      <c r="G91" s="11">
        <v>65</v>
      </c>
      <c r="H91" s="11"/>
      <c r="I91" s="11"/>
      <c r="J91" s="11"/>
      <c r="K91" s="11">
        <v>75</v>
      </c>
      <c r="L91" s="9">
        <f t="shared" si="5"/>
        <v>4</v>
      </c>
      <c r="M91" s="10">
        <f>SUM(feb!F91 + L91)</f>
        <v>6</v>
      </c>
      <c r="N91" s="17">
        <f t="shared" si="6"/>
        <v>268</v>
      </c>
      <c r="O91" s="21">
        <f>SUM(feb!H91 + N91)</f>
        <v>393</v>
      </c>
    </row>
    <row r="92" spans="1:15" x14ac:dyDescent="0.2">
      <c r="A92" s="13" t="s">
        <v>100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9">
        <f t="shared" si="5"/>
        <v>0</v>
      </c>
      <c r="M92" s="10">
        <f>SUM(feb!F92 + L92)</f>
        <v>0</v>
      </c>
      <c r="N92" s="17">
        <f t="shared" si="6"/>
        <v>0</v>
      </c>
      <c r="O92" s="21">
        <f>SUM(feb!H92 + N92)</f>
        <v>0</v>
      </c>
    </row>
    <row r="93" spans="1:15" x14ac:dyDescent="0.2">
      <c r="A93" s="13" t="s">
        <v>75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9">
        <f t="shared" si="5"/>
        <v>0</v>
      </c>
      <c r="M93" s="10">
        <f>SUM(feb!F93 + L93)</f>
        <v>0</v>
      </c>
      <c r="N93" s="17">
        <f t="shared" si="6"/>
        <v>0</v>
      </c>
      <c r="O93" s="21">
        <f>SUM(feb!H93 + N93)</f>
        <v>0</v>
      </c>
    </row>
    <row r="94" spans="1:15" x14ac:dyDescent="0.2">
      <c r="A94" s="13" t="s">
        <v>26</v>
      </c>
      <c r="B94" s="11">
        <v>85</v>
      </c>
      <c r="C94" s="11"/>
      <c r="D94" s="11">
        <v>94</v>
      </c>
      <c r="E94" s="11">
        <v>61</v>
      </c>
      <c r="F94" s="11">
        <v>99</v>
      </c>
      <c r="G94" s="11">
        <v>65</v>
      </c>
      <c r="H94" s="11">
        <v>106</v>
      </c>
      <c r="I94" s="11">
        <v>55</v>
      </c>
      <c r="J94" s="11">
        <v>117</v>
      </c>
      <c r="K94" s="11"/>
      <c r="L94" s="9">
        <v>4</v>
      </c>
      <c r="M94" s="10">
        <f>SUM(feb!F94 + L94)</f>
        <v>6</v>
      </c>
      <c r="N94" s="17">
        <f t="shared" si="6"/>
        <v>682</v>
      </c>
      <c r="O94" s="21">
        <f>SUM(feb!H94 + N94)</f>
        <v>890</v>
      </c>
    </row>
    <row r="95" spans="1:15" x14ac:dyDescent="0.2">
      <c r="A95" s="13" t="s">
        <v>103</v>
      </c>
      <c r="B95" s="11">
        <v>93</v>
      </c>
      <c r="C95" s="11">
        <v>64</v>
      </c>
      <c r="D95" s="11"/>
      <c r="E95" s="11">
        <v>61</v>
      </c>
      <c r="F95" s="11">
        <v>99</v>
      </c>
      <c r="G95" s="11">
        <v>65</v>
      </c>
      <c r="H95" s="11">
        <v>106</v>
      </c>
      <c r="I95" s="11"/>
      <c r="J95" s="11">
        <v>117</v>
      </c>
      <c r="K95" s="11">
        <v>75</v>
      </c>
      <c r="L95" s="9">
        <v>5</v>
      </c>
      <c r="M95" s="10">
        <f>SUM(feb!F95 + L95)</f>
        <v>7</v>
      </c>
      <c r="N95" s="17">
        <f t="shared" si="6"/>
        <v>680</v>
      </c>
      <c r="O95" s="21">
        <f>SUM(feb!H95 + N95)</f>
        <v>805</v>
      </c>
    </row>
    <row r="96" spans="1:15" x14ac:dyDescent="0.2">
      <c r="A96" s="13" t="s">
        <v>27</v>
      </c>
      <c r="B96" s="11">
        <v>51</v>
      </c>
      <c r="C96" s="11">
        <v>56</v>
      </c>
      <c r="D96" s="11"/>
      <c r="E96" s="11">
        <v>51</v>
      </c>
      <c r="F96" s="11"/>
      <c r="G96" s="11">
        <v>53</v>
      </c>
      <c r="H96" s="11">
        <v>50</v>
      </c>
      <c r="I96" s="11">
        <v>55</v>
      </c>
      <c r="J96" s="11">
        <v>70</v>
      </c>
      <c r="K96" s="11">
        <v>53</v>
      </c>
      <c r="L96" s="9">
        <f t="shared" si="5"/>
        <v>5</v>
      </c>
      <c r="M96" s="10">
        <f>SUM(feb!F96 + L96)</f>
        <v>6</v>
      </c>
      <c r="N96" s="17">
        <f t="shared" si="6"/>
        <v>439</v>
      </c>
      <c r="O96" s="21">
        <f>SUM(feb!H96 + N96)</f>
        <v>492</v>
      </c>
    </row>
    <row r="97" spans="1:15" x14ac:dyDescent="0.2">
      <c r="A97" s="13" t="s">
        <v>87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9">
        <f t="shared" si="5"/>
        <v>0</v>
      </c>
      <c r="M97" s="10">
        <f>SUM(feb!F97 + L97)</f>
        <v>0</v>
      </c>
      <c r="N97" s="17">
        <f t="shared" si="6"/>
        <v>0</v>
      </c>
      <c r="O97" s="21">
        <f>SUM(feb!H97 + N97)</f>
        <v>0</v>
      </c>
    </row>
    <row r="98" spans="1:15" x14ac:dyDescent="0.2">
      <c r="A98" s="13" t="s">
        <v>33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9">
        <v>0</v>
      </c>
      <c r="M98" s="10">
        <f>SUM(feb!F98 + L98)</f>
        <v>0</v>
      </c>
      <c r="N98" s="17">
        <f t="shared" si="6"/>
        <v>0</v>
      </c>
      <c r="O98" s="21">
        <f>SUM(feb!H98 + N98)</f>
        <v>0</v>
      </c>
    </row>
    <row r="99" spans="1:15" x14ac:dyDescent="0.2">
      <c r="A99" s="13" t="s">
        <v>53</v>
      </c>
      <c r="B99" s="11">
        <v>93</v>
      </c>
      <c r="C99" s="11">
        <v>64</v>
      </c>
      <c r="D99" s="11">
        <v>94</v>
      </c>
      <c r="E99" s="11">
        <v>61</v>
      </c>
      <c r="F99" s="11">
        <v>99</v>
      </c>
      <c r="G99" s="11">
        <v>65</v>
      </c>
      <c r="H99" s="11">
        <v>106</v>
      </c>
      <c r="I99" s="11">
        <v>68</v>
      </c>
      <c r="J99" s="11">
        <v>117</v>
      </c>
      <c r="K99" s="11">
        <v>75</v>
      </c>
      <c r="L99" s="9">
        <f t="shared" si="5"/>
        <v>5</v>
      </c>
      <c r="M99" s="10">
        <f>SUM(feb!F99 + L99)</f>
        <v>7</v>
      </c>
      <c r="N99" s="17">
        <f t="shared" si="6"/>
        <v>842</v>
      </c>
      <c r="O99" s="21">
        <f>SUM(feb!H99 + N99)</f>
        <v>1051</v>
      </c>
    </row>
    <row r="100" spans="1:15" x14ac:dyDescent="0.2">
      <c r="A100" s="13" t="s">
        <v>77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9">
        <f t="shared" si="5"/>
        <v>0</v>
      </c>
      <c r="M100" s="10">
        <f>SUM(feb!F100 + L100)</f>
        <v>0</v>
      </c>
      <c r="N100" s="17">
        <f t="shared" si="6"/>
        <v>0</v>
      </c>
      <c r="O100" s="21">
        <f>SUM(feb!H100 + N100)</f>
        <v>0</v>
      </c>
    </row>
    <row r="101" spans="1:15" x14ac:dyDescent="0.2">
      <c r="A101" s="13" t="s">
        <v>84</v>
      </c>
      <c r="B101" s="11"/>
      <c r="C101" s="11"/>
      <c r="D101" s="11"/>
      <c r="E101" s="11">
        <v>60</v>
      </c>
      <c r="F101" s="11"/>
      <c r="G101" s="11"/>
      <c r="H101" s="11"/>
      <c r="I101" s="11"/>
      <c r="J101" s="11"/>
      <c r="K101" s="11">
        <v>51</v>
      </c>
      <c r="L101" s="9">
        <f t="shared" si="5"/>
        <v>2</v>
      </c>
      <c r="M101" s="10">
        <f>SUM(feb!F101 + L101)</f>
        <v>3</v>
      </c>
      <c r="N101" s="17">
        <f t="shared" si="6"/>
        <v>111</v>
      </c>
      <c r="O101" s="21">
        <f>SUM(feb!H101 + N101)</f>
        <v>164</v>
      </c>
    </row>
    <row r="102" spans="1:15" x14ac:dyDescent="0.2">
      <c r="A102" s="13" t="s">
        <v>58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9">
        <f t="shared" si="5"/>
        <v>0</v>
      </c>
      <c r="M102" s="10">
        <f>SUM(feb!F102 + L102)</f>
        <v>0</v>
      </c>
      <c r="N102" s="17">
        <f t="shared" si="6"/>
        <v>0</v>
      </c>
      <c r="O102" s="21">
        <f>SUM(feb!H102 + N102)</f>
        <v>0</v>
      </c>
    </row>
    <row r="103" spans="1:15" x14ac:dyDescent="0.2">
      <c r="A103" s="13" t="s">
        <v>129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9">
        <f t="shared" si="5"/>
        <v>0</v>
      </c>
      <c r="M103" s="10">
        <f>SUM(feb!F103 + L103)</f>
        <v>0</v>
      </c>
      <c r="N103" s="17">
        <f t="shared" ref="N103:N108" si="7">SUM(B103:K103)</f>
        <v>0</v>
      </c>
      <c r="O103" s="21">
        <f>SUM(feb!H103 + N103)</f>
        <v>0</v>
      </c>
    </row>
    <row r="104" spans="1:15" x14ac:dyDescent="0.2">
      <c r="A104" s="13" t="s">
        <v>130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9">
        <f t="shared" si="5"/>
        <v>0</v>
      </c>
      <c r="M104" s="10">
        <f>SUM(feb!F104 + L104)</f>
        <v>0</v>
      </c>
      <c r="N104" s="17">
        <f t="shared" si="7"/>
        <v>0</v>
      </c>
      <c r="O104" s="21">
        <f>SUM(feb!H104 + N104)</f>
        <v>0</v>
      </c>
    </row>
    <row r="105" spans="1:15" ht="12.75" customHeight="1" x14ac:dyDescent="0.2">
      <c r="A105" s="13" t="s">
        <v>111</v>
      </c>
      <c r="B105" s="11"/>
      <c r="C105" s="11">
        <v>64</v>
      </c>
      <c r="D105" s="11"/>
      <c r="E105" s="11">
        <v>61</v>
      </c>
      <c r="F105" s="11"/>
      <c r="G105" s="11"/>
      <c r="H105" s="11"/>
      <c r="I105" s="11">
        <v>68</v>
      </c>
      <c r="J105" s="11">
        <v>117</v>
      </c>
      <c r="K105" s="11">
        <v>75</v>
      </c>
      <c r="L105" s="9">
        <v>5</v>
      </c>
      <c r="M105" s="10">
        <f>SUM(feb!F105 + L105)</f>
        <v>6</v>
      </c>
      <c r="N105" s="17">
        <f t="shared" si="7"/>
        <v>385</v>
      </c>
      <c r="O105" s="21">
        <f>SUM(feb!H105 + N105)</f>
        <v>448</v>
      </c>
    </row>
    <row r="106" spans="1:15" ht="12.75" customHeight="1" x14ac:dyDescent="0.2">
      <c r="A106" s="13" t="s">
        <v>98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9">
        <f t="shared" si="5"/>
        <v>0</v>
      </c>
      <c r="M106" s="10">
        <f>SUM(feb!F106 + L106)</f>
        <v>0</v>
      </c>
      <c r="N106" s="17">
        <f t="shared" si="7"/>
        <v>0</v>
      </c>
      <c r="O106" s="21">
        <f>SUM(feb!H106 + N106)</f>
        <v>0</v>
      </c>
    </row>
    <row r="107" spans="1:15" ht="12.75" customHeight="1" x14ac:dyDescent="0.2">
      <c r="A107" s="13" t="s">
        <v>105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9">
        <f t="shared" si="5"/>
        <v>0</v>
      </c>
      <c r="M107" s="10">
        <f>SUM(feb!F107 + L107)</f>
        <v>0</v>
      </c>
      <c r="N107" s="17">
        <f t="shared" si="7"/>
        <v>0</v>
      </c>
      <c r="O107" s="21">
        <f>SUM(feb!H107 + N107)</f>
        <v>0</v>
      </c>
    </row>
    <row r="108" spans="1:15" ht="12.75" customHeight="1" x14ac:dyDescent="0.2">
      <c r="A108" s="24" t="s">
        <v>131</v>
      </c>
      <c r="B108" s="11">
        <v>61</v>
      </c>
      <c r="C108" s="11"/>
      <c r="D108" s="11">
        <v>53</v>
      </c>
      <c r="E108" s="11"/>
      <c r="F108" s="11"/>
      <c r="G108" s="11"/>
      <c r="H108" s="11">
        <v>50</v>
      </c>
      <c r="I108" s="11"/>
      <c r="J108" s="11"/>
      <c r="K108" s="11"/>
      <c r="L108" s="9">
        <v>1</v>
      </c>
      <c r="M108" s="10">
        <f>SUM(feb!F108 + L108)</f>
        <v>2</v>
      </c>
      <c r="N108" s="17">
        <f t="shared" si="7"/>
        <v>164</v>
      </c>
      <c r="O108" s="21">
        <f>SUM(feb!H108 + N108)</f>
        <v>210</v>
      </c>
    </row>
    <row r="109" spans="1:15" ht="12.75" customHeight="1" x14ac:dyDescent="0.2">
      <c r="A109" s="24" t="s">
        <v>83</v>
      </c>
      <c r="B109" s="11">
        <v>93</v>
      </c>
      <c r="C109" s="11">
        <v>56</v>
      </c>
      <c r="D109" s="11">
        <v>82</v>
      </c>
      <c r="E109" s="11">
        <v>51</v>
      </c>
      <c r="F109" s="11"/>
      <c r="G109" s="11"/>
      <c r="H109" s="11">
        <v>50</v>
      </c>
      <c r="I109" s="11">
        <v>55</v>
      </c>
      <c r="J109" s="11">
        <v>106</v>
      </c>
      <c r="K109" s="11"/>
      <c r="L109" s="9">
        <v>4</v>
      </c>
      <c r="M109" s="10">
        <f>SUM(feb!F109 + L109)</f>
        <v>6</v>
      </c>
      <c r="N109" s="17">
        <f t="shared" si="6"/>
        <v>493</v>
      </c>
      <c r="O109" s="21">
        <f>SUM(feb!H109 + N109)</f>
        <v>597</v>
      </c>
    </row>
    <row r="110" spans="1:15" ht="12.75" customHeight="1" x14ac:dyDescent="0.2">
      <c r="A110" s="24" t="s">
        <v>133</v>
      </c>
      <c r="B110" s="11"/>
      <c r="C110" s="11"/>
      <c r="D110" s="11"/>
      <c r="E110" s="11"/>
      <c r="F110" s="11">
        <v>82</v>
      </c>
      <c r="G110" s="11"/>
      <c r="H110" s="11"/>
      <c r="I110" s="11">
        <v>68</v>
      </c>
      <c r="J110" s="11">
        <v>117</v>
      </c>
      <c r="K110" s="11"/>
      <c r="L110" s="9">
        <v>2</v>
      </c>
      <c r="M110" s="10">
        <f>SUM(feb!F110 + L110)</f>
        <v>4</v>
      </c>
      <c r="N110" s="17">
        <f>SUM(B110:K110)</f>
        <v>267</v>
      </c>
      <c r="O110" s="21">
        <f>SUM(feb!H110 + N110)</f>
        <v>412</v>
      </c>
    </row>
    <row r="111" spans="1:15" ht="12.75" customHeight="1" x14ac:dyDescent="0.2">
      <c r="A111" s="34" t="s">
        <v>101</v>
      </c>
      <c r="B111" s="11"/>
      <c r="C111" s="11"/>
      <c r="D111" s="11"/>
      <c r="E111" s="11"/>
      <c r="F111" s="11"/>
      <c r="G111" s="11">
        <v>53</v>
      </c>
      <c r="H111" s="11"/>
      <c r="I111" s="11"/>
      <c r="J111" s="11"/>
      <c r="K111" s="11"/>
      <c r="L111" s="9">
        <f t="shared" si="5"/>
        <v>1</v>
      </c>
      <c r="M111" s="10">
        <f>SUM(feb!F111 + L111)</f>
        <v>1</v>
      </c>
      <c r="N111" s="17">
        <f t="shared" si="6"/>
        <v>53</v>
      </c>
      <c r="O111" s="21">
        <f>SUM(feb!H111 + N111)</f>
        <v>53</v>
      </c>
    </row>
    <row r="112" spans="1:15" ht="12.75" customHeight="1" x14ac:dyDescent="0.2">
      <c r="A112" s="24" t="s">
        <v>99</v>
      </c>
      <c r="B112" s="11">
        <v>61</v>
      </c>
      <c r="C112" s="11">
        <v>53</v>
      </c>
      <c r="D112" s="11">
        <v>53</v>
      </c>
      <c r="E112" s="11">
        <v>57</v>
      </c>
      <c r="F112" s="11"/>
      <c r="G112" s="11">
        <v>51</v>
      </c>
      <c r="H112" s="11"/>
      <c r="I112" s="11"/>
      <c r="J112" s="11">
        <v>55</v>
      </c>
      <c r="K112" s="11">
        <v>51</v>
      </c>
      <c r="L112" s="9">
        <v>5</v>
      </c>
      <c r="M112" s="10">
        <f>SUM(feb!F112 + L112)</f>
        <v>7</v>
      </c>
      <c r="N112" s="17">
        <f t="shared" si="6"/>
        <v>381</v>
      </c>
      <c r="O112" s="21">
        <f>SUM(feb!H112 + N112)</f>
        <v>480</v>
      </c>
    </row>
    <row r="113" spans="1:15" ht="12.75" customHeight="1" thickBot="1" x14ac:dyDescent="0.25">
      <c r="A113" s="14" t="s">
        <v>28</v>
      </c>
      <c r="B113" s="28">
        <v>72</v>
      </c>
      <c r="C113" s="28">
        <v>56</v>
      </c>
      <c r="D113" s="28">
        <v>82</v>
      </c>
      <c r="E113" s="28">
        <v>51</v>
      </c>
      <c r="F113" s="28"/>
      <c r="G113" s="28">
        <v>53</v>
      </c>
      <c r="H113" s="28">
        <v>50</v>
      </c>
      <c r="I113" s="28">
        <v>55</v>
      </c>
      <c r="J113" s="28">
        <v>106</v>
      </c>
      <c r="K113" s="28">
        <v>53</v>
      </c>
      <c r="L113" s="59">
        <f t="shared" si="5"/>
        <v>5</v>
      </c>
      <c r="M113" s="25">
        <f>SUM(feb!F113 + L113)</f>
        <v>7</v>
      </c>
      <c r="N113" s="26">
        <f t="shared" si="6"/>
        <v>578</v>
      </c>
      <c r="O113" s="27">
        <f>SUM(feb!H113 + N113)</f>
        <v>671</v>
      </c>
    </row>
  </sheetData>
  <mergeCells count="4">
    <mergeCell ref="N2:N3"/>
    <mergeCell ref="O2:O3"/>
    <mergeCell ref="L2:L3"/>
    <mergeCell ref="M2:M3"/>
  </mergeCells>
  <phoneticPr fontId="7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zoomScale="145" zoomScaleNormal="145" workbookViewId="0">
      <pane ySplit="3" topLeftCell="A19" activePane="bottomLeft" state="frozen"/>
      <selection pane="bottomLeft" activeCell="K25" sqref="K25"/>
    </sheetView>
  </sheetViews>
  <sheetFormatPr defaultColWidth="9.140625" defaultRowHeight="12.75" x14ac:dyDescent="0.2"/>
  <cols>
    <col min="1" max="1" width="16" style="6" customWidth="1"/>
    <col min="2" max="2" width="4" style="6" customWidth="1"/>
    <col min="3" max="3" width="3.85546875" style="6" customWidth="1"/>
    <col min="4" max="9" width="4" style="6" customWidth="1"/>
    <col min="10" max="10" width="3.85546875" style="6" customWidth="1"/>
    <col min="11" max="14" width="5.7109375" style="6" customWidth="1"/>
    <col min="15" max="16384" width="9.140625" style="6"/>
  </cols>
  <sheetData>
    <row r="1" spans="1:14" ht="27.75" customHeight="1" thickBot="1" x14ac:dyDescent="0.3">
      <c r="A1" s="41" t="s">
        <v>138</v>
      </c>
      <c r="N1" s="42" t="s">
        <v>34</v>
      </c>
    </row>
    <row r="2" spans="1:14" s="8" customFormat="1" ht="54.75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18" t="s">
        <v>3</v>
      </c>
      <c r="I2" s="18" t="s">
        <v>1</v>
      </c>
      <c r="J2" s="18" t="s">
        <v>2</v>
      </c>
      <c r="K2" s="96" t="s">
        <v>37</v>
      </c>
      <c r="L2" s="94" t="s">
        <v>38</v>
      </c>
      <c r="M2" s="88" t="s">
        <v>35</v>
      </c>
      <c r="N2" s="90" t="s">
        <v>36</v>
      </c>
    </row>
    <row r="3" spans="1:14" ht="18" customHeight="1" thickBot="1" x14ac:dyDescent="0.25">
      <c r="A3" s="20"/>
      <c r="B3" s="5">
        <v>5</v>
      </c>
      <c r="C3" s="5">
        <v>6</v>
      </c>
      <c r="D3" s="5">
        <v>12</v>
      </c>
      <c r="E3" s="5">
        <v>13</v>
      </c>
      <c r="F3" s="5">
        <v>19</v>
      </c>
      <c r="G3" s="5">
        <v>20</v>
      </c>
      <c r="H3" s="5">
        <v>21</v>
      </c>
      <c r="I3" s="5">
        <v>26</v>
      </c>
      <c r="J3" s="5">
        <v>27</v>
      </c>
      <c r="K3" s="97"/>
      <c r="L3" s="95"/>
      <c r="M3" s="89"/>
      <c r="N3" s="91"/>
    </row>
    <row r="4" spans="1:14" x14ac:dyDescent="0.2">
      <c r="A4" s="13" t="s">
        <v>112</v>
      </c>
      <c r="B4" s="11"/>
      <c r="C4" s="11"/>
      <c r="D4" s="11">
        <v>111</v>
      </c>
      <c r="E4" s="11">
        <v>76</v>
      </c>
      <c r="F4" s="11"/>
      <c r="G4" s="11"/>
      <c r="H4" s="11"/>
      <c r="I4" s="11">
        <v>116</v>
      </c>
      <c r="J4" s="11">
        <v>65</v>
      </c>
      <c r="K4" s="9">
        <v>3</v>
      </c>
      <c r="L4" s="10">
        <f>SUM(feb!F4 + mrt!L4 +K4)</f>
        <v>7</v>
      </c>
      <c r="M4" s="17">
        <f t="shared" ref="M4:M31" si="0">SUM(B4:J4)</f>
        <v>368</v>
      </c>
      <c r="N4" s="21">
        <f>SUM(feb!H4 + mrt!N4 +M4)</f>
        <v>873</v>
      </c>
    </row>
    <row r="5" spans="1:14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9">
        <f t="shared" ref="K5:K63" si="1">COUNT(C5,E5,G5,H5,J5)</f>
        <v>0</v>
      </c>
      <c r="L5" s="10">
        <f>SUM(feb!F5 + mrt!L5 +K5)</f>
        <v>0</v>
      </c>
      <c r="M5" s="17">
        <f t="shared" si="0"/>
        <v>0</v>
      </c>
      <c r="N5" s="21">
        <f>SUM(feb!H5 + mrt!N5 +M5)</f>
        <v>106</v>
      </c>
    </row>
    <row r="6" spans="1:14" x14ac:dyDescent="0.2">
      <c r="A6" s="13" t="s">
        <v>29</v>
      </c>
      <c r="B6" s="11"/>
      <c r="C6" s="11"/>
      <c r="D6" s="11"/>
      <c r="E6" s="11"/>
      <c r="F6" s="11"/>
      <c r="G6" s="11"/>
      <c r="H6" s="11">
        <v>60</v>
      </c>
      <c r="I6" s="11"/>
      <c r="J6" s="11"/>
      <c r="K6" s="9">
        <f t="shared" si="1"/>
        <v>1</v>
      </c>
      <c r="L6" s="10">
        <f>SUM(feb!F6 + mrt!L6 +K6)</f>
        <v>3</v>
      </c>
      <c r="M6" s="17">
        <f t="shared" si="0"/>
        <v>60</v>
      </c>
      <c r="N6" s="21">
        <f>SUM(feb!H6 + mrt!N6 +M6)</f>
        <v>206</v>
      </c>
    </row>
    <row r="7" spans="1:14" x14ac:dyDescent="0.2">
      <c r="A7" s="13" t="s">
        <v>85</v>
      </c>
      <c r="B7" s="11">
        <v>117</v>
      </c>
      <c r="C7" s="11"/>
      <c r="D7" s="11">
        <v>133</v>
      </c>
      <c r="E7" s="11"/>
      <c r="F7" s="11"/>
      <c r="G7" s="11"/>
      <c r="H7" s="11">
        <v>77</v>
      </c>
      <c r="I7" s="11"/>
      <c r="J7" s="11"/>
      <c r="K7" s="9">
        <v>3</v>
      </c>
      <c r="L7" s="10">
        <f>SUM(feb!F7 + mrt!L7 +K7)</f>
        <v>9</v>
      </c>
      <c r="M7" s="17">
        <f t="shared" si="0"/>
        <v>327</v>
      </c>
      <c r="N7" s="21">
        <f>SUM(feb!H7 + mrt!N7 +M7)</f>
        <v>817</v>
      </c>
    </row>
    <row r="8" spans="1:14" x14ac:dyDescent="0.2">
      <c r="A8" s="13" t="s">
        <v>72</v>
      </c>
      <c r="B8" s="11"/>
      <c r="C8" s="11"/>
      <c r="D8" s="11"/>
      <c r="E8" s="11">
        <v>65</v>
      </c>
      <c r="F8" s="11">
        <v>92</v>
      </c>
      <c r="G8" s="11"/>
      <c r="H8" s="11"/>
      <c r="I8" s="11">
        <v>108</v>
      </c>
      <c r="J8" s="11"/>
      <c r="K8" s="9">
        <v>2</v>
      </c>
      <c r="L8" s="10">
        <f>SUM(feb!F8 + mrt!L8 +K8)</f>
        <v>3</v>
      </c>
      <c r="M8" s="17">
        <f t="shared" si="0"/>
        <v>265</v>
      </c>
      <c r="N8" s="21">
        <f>SUM(feb!H8 + mrt!N8 +M8)</f>
        <v>469</v>
      </c>
    </row>
    <row r="9" spans="1:14" x14ac:dyDescent="0.2">
      <c r="A9" s="13" t="s">
        <v>81</v>
      </c>
      <c r="B9" s="11"/>
      <c r="C9" s="11"/>
      <c r="D9" s="11"/>
      <c r="E9" s="11"/>
      <c r="F9" s="11"/>
      <c r="G9" s="11"/>
      <c r="H9" s="11"/>
      <c r="I9" s="11"/>
      <c r="J9" s="11"/>
      <c r="K9" s="9">
        <f t="shared" si="1"/>
        <v>0</v>
      </c>
      <c r="L9" s="10">
        <f>SUM(feb!F9 + mrt!L9 +K9)</f>
        <v>0</v>
      </c>
      <c r="M9" s="17">
        <f t="shared" si="0"/>
        <v>0</v>
      </c>
      <c r="N9" s="21">
        <f>SUM(feb!H9 + mrt!N9 +M9)</f>
        <v>0</v>
      </c>
    </row>
    <row r="10" spans="1:14" x14ac:dyDescent="0.2">
      <c r="A10" s="13" t="s">
        <v>5</v>
      </c>
      <c r="B10" s="11"/>
      <c r="C10" s="11"/>
      <c r="D10" s="11"/>
      <c r="E10" s="11">
        <v>78</v>
      </c>
      <c r="F10" s="11"/>
      <c r="G10" s="11">
        <v>78</v>
      </c>
      <c r="H10" s="11">
        <v>77</v>
      </c>
      <c r="I10" s="11"/>
      <c r="J10" s="11"/>
      <c r="K10" s="9">
        <f t="shared" si="1"/>
        <v>3</v>
      </c>
      <c r="L10" s="10">
        <f>SUM(feb!F10 + mrt!L10 +K10)</f>
        <v>9</v>
      </c>
      <c r="M10" s="17">
        <f t="shared" si="0"/>
        <v>233</v>
      </c>
      <c r="N10" s="21">
        <f>SUM(feb!H10 + mrt!N10 +M10)</f>
        <v>773</v>
      </c>
    </row>
    <row r="11" spans="1:14" x14ac:dyDescent="0.2">
      <c r="A11" s="13" t="s">
        <v>76</v>
      </c>
      <c r="B11" s="11"/>
      <c r="C11" s="11"/>
      <c r="D11" s="11"/>
      <c r="E11" s="11"/>
      <c r="F11" s="11"/>
      <c r="G11" s="11"/>
      <c r="H11" s="11"/>
      <c r="I11" s="11"/>
      <c r="J11" s="11">
        <v>65</v>
      </c>
      <c r="K11" s="9">
        <f t="shared" si="1"/>
        <v>1</v>
      </c>
      <c r="L11" s="10">
        <f>SUM(feb!F11 + mrt!L11 +K11)</f>
        <v>6</v>
      </c>
      <c r="M11" s="17">
        <f t="shared" si="0"/>
        <v>65</v>
      </c>
      <c r="N11" s="21">
        <f>SUM(feb!H11 + mrt!N11 +M11)</f>
        <v>391</v>
      </c>
    </row>
    <row r="12" spans="1:14" x14ac:dyDescent="0.2">
      <c r="A12" s="13" t="s">
        <v>56</v>
      </c>
      <c r="B12" s="11">
        <v>117</v>
      </c>
      <c r="C12" s="11">
        <v>63</v>
      </c>
      <c r="D12" s="11"/>
      <c r="E12" s="11">
        <v>78</v>
      </c>
      <c r="F12" s="11">
        <v>126</v>
      </c>
      <c r="G12" s="11">
        <v>78</v>
      </c>
      <c r="H12" s="11">
        <v>60</v>
      </c>
      <c r="I12" s="11">
        <v>116</v>
      </c>
      <c r="J12" s="11">
        <v>65</v>
      </c>
      <c r="K12" s="9">
        <f t="shared" si="1"/>
        <v>5</v>
      </c>
      <c r="L12" s="10">
        <f>SUM(feb!F12 + mrt!L12 +K12)</f>
        <v>12</v>
      </c>
      <c r="M12" s="17">
        <f t="shared" si="0"/>
        <v>703</v>
      </c>
      <c r="N12" s="21">
        <f>SUM(feb!H12 + mrt!N12 +M12)</f>
        <v>1270</v>
      </c>
    </row>
    <row r="13" spans="1:14" ht="13.5" customHeight="1" x14ac:dyDescent="0.2">
      <c r="A13" s="13" t="s">
        <v>6</v>
      </c>
      <c r="B13" s="11"/>
      <c r="C13" s="11">
        <v>50</v>
      </c>
      <c r="D13" s="11"/>
      <c r="E13" s="11">
        <v>65</v>
      </c>
      <c r="F13" s="11">
        <v>75</v>
      </c>
      <c r="G13" s="11"/>
      <c r="H13" s="11">
        <v>60</v>
      </c>
      <c r="I13" s="11">
        <v>69</v>
      </c>
      <c r="J13" s="11">
        <v>65</v>
      </c>
      <c r="K13" s="9">
        <v>5</v>
      </c>
      <c r="L13" s="10">
        <f>SUM(feb!F13 + mrt!L13 +K13)</f>
        <v>9</v>
      </c>
      <c r="M13" s="17">
        <f t="shared" si="0"/>
        <v>384</v>
      </c>
      <c r="N13" s="21">
        <f>SUM(feb!H13 + mrt!N13 +M13)</f>
        <v>642</v>
      </c>
    </row>
    <row r="14" spans="1:14" x14ac:dyDescent="0.2">
      <c r="A14" s="13" t="s">
        <v>61</v>
      </c>
      <c r="B14" s="11">
        <v>117</v>
      </c>
      <c r="C14" s="11"/>
      <c r="D14" s="11"/>
      <c r="E14" s="11"/>
      <c r="F14" s="11">
        <v>126</v>
      </c>
      <c r="G14" s="11">
        <v>78</v>
      </c>
      <c r="H14" s="11">
        <v>57</v>
      </c>
      <c r="I14" s="11">
        <v>116</v>
      </c>
      <c r="J14" s="11">
        <v>65</v>
      </c>
      <c r="K14" s="9">
        <v>4</v>
      </c>
      <c r="L14" s="10">
        <f>SUM(feb!F14 + mrt!L14 +K14)</f>
        <v>10</v>
      </c>
      <c r="M14" s="17">
        <f t="shared" si="0"/>
        <v>559</v>
      </c>
      <c r="N14" s="21">
        <f>SUM(feb!H14 + mrt!N14 +M14)</f>
        <v>1358</v>
      </c>
    </row>
    <row r="15" spans="1:14" x14ac:dyDescent="0.2">
      <c r="A15" s="13" t="s">
        <v>57</v>
      </c>
      <c r="B15" s="11"/>
      <c r="C15" s="11"/>
      <c r="D15" s="11"/>
      <c r="E15" s="11"/>
      <c r="F15" s="11"/>
      <c r="G15" s="11"/>
      <c r="H15" s="11"/>
      <c r="I15" s="11"/>
      <c r="J15" s="11">
        <v>65</v>
      </c>
      <c r="K15" s="9">
        <f t="shared" si="1"/>
        <v>1</v>
      </c>
      <c r="L15" s="10">
        <f>SUM(feb!F15 + mrt!L15 +K15)</f>
        <v>4</v>
      </c>
      <c r="M15" s="17">
        <f t="shared" si="0"/>
        <v>65</v>
      </c>
      <c r="N15" s="21">
        <f>SUM(feb!H15 + mrt!N15 +M15)</f>
        <v>253</v>
      </c>
    </row>
    <row r="16" spans="1:14" x14ac:dyDescent="0.2">
      <c r="A16" s="13" t="s">
        <v>67</v>
      </c>
      <c r="B16" s="11"/>
      <c r="C16" s="11">
        <v>75</v>
      </c>
      <c r="D16" s="11"/>
      <c r="E16" s="11"/>
      <c r="F16" s="11"/>
      <c r="G16" s="11">
        <v>78</v>
      </c>
      <c r="H16" s="11">
        <v>77</v>
      </c>
      <c r="I16" s="11">
        <v>108</v>
      </c>
      <c r="J16" s="11"/>
      <c r="K16" s="9">
        <v>4</v>
      </c>
      <c r="L16" s="10">
        <f>SUM(feb!F16 + mrt!L16 +K16)</f>
        <v>9</v>
      </c>
      <c r="M16" s="17">
        <f t="shared" ref="M16:M17" si="2">SUM(B16:J16)</f>
        <v>338</v>
      </c>
      <c r="N16" s="21">
        <f>SUM(feb!H16 + mrt!N16 +M16)</f>
        <v>676</v>
      </c>
    </row>
    <row r="17" spans="1:14" x14ac:dyDescent="0.2">
      <c r="A17" s="13" t="s">
        <v>154</v>
      </c>
      <c r="B17" s="11"/>
      <c r="C17" s="11"/>
      <c r="D17" s="11"/>
      <c r="E17" s="11"/>
      <c r="F17" s="11">
        <v>60</v>
      </c>
      <c r="G17" s="11"/>
      <c r="H17" s="11"/>
      <c r="I17" s="11">
        <v>63</v>
      </c>
      <c r="J17" s="11"/>
      <c r="K17" s="9">
        <v>1</v>
      </c>
      <c r="L17" s="10">
        <f>SUM(feb!F17 + mrt!L17 +K17)</f>
        <v>1</v>
      </c>
      <c r="M17" s="17">
        <f t="shared" si="2"/>
        <v>123</v>
      </c>
      <c r="N17" s="21">
        <f>SUM(feb!H17 + mrt!N17 +M17)</f>
        <v>123</v>
      </c>
    </row>
    <row r="18" spans="1:14" x14ac:dyDescent="0.2">
      <c r="A18" s="13" t="s">
        <v>78</v>
      </c>
      <c r="B18" s="11"/>
      <c r="C18" s="11"/>
      <c r="D18" s="11"/>
      <c r="E18" s="11"/>
      <c r="F18" s="11"/>
      <c r="G18" s="11"/>
      <c r="H18" s="11"/>
      <c r="I18" s="11"/>
      <c r="J18" s="11"/>
      <c r="K18" s="9">
        <f t="shared" si="1"/>
        <v>0</v>
      </c>
      <c r="L18" s="10">
        <f>SUM(feb!F18 + mrt!L18 +K18)</f>
        <v>0</v>
      </c>
      <c r="M18" s="17">
        <f t="shared" si="0"/>
        <v>0</v>
      </c>
      <c r="N18" s="21">
        <f>SUM(feb!H18 + mrt!N18 +M18)</f>
        <v>0</v>
      </c>
    </row>
    <row r="19" spans="1:14" x14ac:dyDescent="0.2">
      <c r="A19" s="13" t="s">
        <v>79</v>
      </c>
      <c r="B19" s="11"/>
      <c r="C19" s="11"/>
      <c r="D19" s="11"/>
      <c r="E19" s="11"/>
      <c r="F19" s="11"/>
      <c r="G19" s="11"/>
      <c r="H19" s="11"/>
      <c r="I19" s="11"/>
      <c r="J19" s="11"/>
      <c r="K19" s="9">
        <f t="shared" si="1"/>
        <v>0</v>
      </c>
      <c r="L19" s="10">
        <f>SUM(feb!F19 + mrt!L19 +K19)</f>
        <v>4</v>
      </c>
      <c r="M19" s="17">
        <f t="shared" si="0"/>
        <v>0</v>
      </c>
      <c r="N19" s="21">
        <f>SUM(feb!H19 + mrt!N19 +M19)</f>
        <v>270</v>
      </c>
    </row>
    <row r="20" spans="1:14" x14ac:dyDescent="0.2">
      <c r="A20" s="13" t="s">
        <v>80</v>
      </c>
      <c r="B20" s="11"/>
      <c r="C20" s="11"/>
      <c r="D20" s="11"/>
      <c r="E20" s="11"/>
      <c r="F20" s="11"/>
      <c r="G20" s="11"/>
      <c r="H20" s="11"/>
      <c r="I20" s="11"/>
      <c r="J20" s="11"/>
      <c r="K20" s="9">
        <f t="shared" si="1"/>
        <v>0</v>
      </c>
      <c r="L20" s="10">
        <f>SUM(feb!F20 + mrt!L20 +K20)</f>
        <v>2</v>
      </c>
      <c r="M20" s="17">
        <f t="shared" si="0"/>
        <v>0</v>
      </c>
      <c r="N20" s="21">
        <f>SUM(feb!H20 + mrt!N20 +M20)</f>
        <v>144</v>
      </c>
    </row>
    <row r="21" spans="1:14" x14ac:dyDescent="0.2">
      <c r="A21" s="13" t="s">
        <v>88</v>
      </c>
      <c r="B21" s="11">
        <v>61</v>
      </c>
      <c r="C21" s="11"/>
      <c r="D21" s="11">
        <v>71</v>
      </c>
      <c r="E21" s="11">
        <v>48</v>
      </c>
      <c r="F21" s="11"/>
      <c r="G21" s="11"/>
      <c r="H21" s="11"/>
      <c r="I21" s="11"/>
      <c r="J21" s="11"/>
      <c r="K21" s="9">
        <v>2</v>
      </c>
      <c r="L21" s="10">
        <f>SUM(feb!F21 + mrt!L21 +K21)</f>
        <v>7</v>
      </c>
      <c r="M21" s="17">
        <f t="shared" si="0"/>
        <v>180</v>
      </c>
      <c r="N21" s="21">
        <f>SUM(feb!H21 + mrt!N21 +M21)</f>
        <v>564</v>
      </c>
    </row>
    <row r="22" spans="1:14" x14ac:dyDescent="0.2">
      <c r="A22" s="13" t="s">
        <v>156</v>
      </c>
      <c r="B22" s="11"/>
      <c r="C22" s="11"/>
      <c r="D22" s="11"/>
      <c r="E22" s="11"/>
      <c r="F22" s="11"/>
      <c r="G22" s="11"/>
      <c r="H22" s="11"/>
      <c r="I22" s="11"/>
      <c r="J22" s="11"/>
      <c r="K22" s="9">
        <v>0</v>
      </c>
      <c r="L22" s="10">
        <f>SUM(feb!F22 + mrt!L22 +K22)</f>
        <v>0</v>
      </c>
      <c r="M22" s="17">
        <f t="shared" ref="M22" si="3">SUM(B22:J22)</f>
        <v>0</v>
      </c>
      <c r="N22" s="21">
        <f>SUM(feb!H22 + mrt!N22 +M22)</f>
        <v>0</v>
      </c>
    </row>
    <row r="23" spans="1:14" x14ac:dyDescent="0.2">
      <c r="A23" s="13" t="s">
        <v>126</v>
      </c>
      <c r="B23" s="11">
        <v>61</v>
      </c>
      <c r="C23" s="11">
        <v>63</v>
      </c>
      <c r="D23" s="11">
        <v>71</v>
      </c>
      <c r="E23" s="11">
        <v>65</v>
      </c>
      <c r="F23" s="11"/>
      <c r="G23" s="11"/>
      <c r="H23" s="11"/>
      <c r="I23" s="11">
        <v>63</v>
      </c>
      <c r="J23" s="11">
        <v>65</v>
      </c>
      <c r="K23" s="9">
        <v>4</v>
      </c>
      <c r="L23" s="10">
        <f>SUM(feb!F23 + mrt!L23 +K23)</f>
        <v>9</v>
      </c>
      <c r="M23" s="17">
        <f t="shared" si="0"/>
        <v>388</v>
      </c>
      <c r="N23" s="21">
        <f>SUM(feb!H23 + mrt!N23 +M23)</f>
        <v>655</v>
      </c>
    </row>
    <row r="24" spans="1:14" x14ac:dyDescent="0.2">
      <c r="A24" s="13" t="s">
        <v>7</v>
      </c>
      <c r="B24" s="11"/>
      <c r="C24" s="11"/>
      <c r="D24" s="11"/>
      <c r="E24" s="11"/>
      <c r="F24" s="11"/>
      <c r="G24" s="11"/>
      <c r="H24" s="11"/>
      <c r="I24" s="11"/>
      <c r="J24" s="11"/>
      <c r="K24" s="9">
        <f t="shared" si="1"/>
        <v>0</v>
      </c>
      <c r="L24" s="10">
        <f>SUM(feb!F24 + mrt!L24 +K24)</f>
        <v>0</v>
      </c>
      <c r="M24" s="17">
        <f t="shared" si="0"/>
        <v>0</v>
      </c>
      <c r="N24" s="21">
        <f>SUM(feb!H24 + mrt!N24 +M24)</f>
        <v>0</v>
      </c>
    </row>
    <row r="25" spans="1:14" x14ac:dyDescent="0.2">
      <c r="A25" s="13" t="s">
        <v>95</v>
      </c>
      <c r="B25" s="11"/>
      <c r="C25" s="11"/>
      <c r="D25" s="11">
        <v>71</v>
      </c>
      <c r="E25" s="11"/>
      <c r="F25" s="11"/>
      <c r="G25" s="11"/>
      <c r="H25" s="11"/>
      <c r="I25" s="11"/>
      <c r="J25" s="11"/>
      <c r="K25" s="9">
        <f t="shared" si="1"/>
        <v>0</v>
      </c>
      <c r="L25" s="10">
        <f>SUM(feb!F25 + mrt!L25 +K25)</f>
        <v>3</v>
      </c>
      <c r="M25" s="17">
        <f t="shared" si="0"/>
        <v>71</v>
      </c>
      <c r="N25" s="21">
        <f>SUM(feb!H25 + mrt!N25 +M25)</f>
        <v>225</v>
      </c>
    </row>
    <row r="26" spans="1:14" x14ac:dyDescent="0.2">
      <c r="A26" s="13" t="s">
        <v>110</v>
      </c>
      <c r="B26" s="11">
        <v>117</v>
      </c>
      <c r="C26" s="11">
        <v>75</v>
      </c>
      <c r="D26" s="11"/>
      <c r="E26" s="11">
        <v>76</v>
      </c>
      <c r="F26" s="11">
        <v>126</v>
      </c>
      <c r="G26" s="11">
        <v>78</v>
      </c>
      <c r="H26" s="11"/>
      <c r="I26" s="11"/>
      <c r="J26" s="11"/>
      <c r="K26" s="9">
        <v>4</v>
      </c>
      <c r="L26" s="10">
        <f>SUM(feb!F26 + mrt!L26 +K26)</f>
        <v>9</v>
      </c>
      <c r="M26" s="17">
        <f t="shared" si="0"/>
        <v>472</v>
      </c>
      <c r="N26" s="21">
        <f>SUM(feb!H26 + mrt!N26 +M26)</f>
        <v>824</v>
      </c>
    </row>
    <row r="27" spans="1:14" x14ac:dyDescent="0.2">
      <c r="A27" s="13" t="s">
        <v>8</v>
      </c>
      <c r="B27" s="11">
        <v>117</v>
      </c>
      <c r="C27" s="11">
        <v>79</v>
      </c>
      <c r="D27" s="11">
        <v>133</v>
      </c>
      <c r="E27" s="11">
        <v>76</v>
      </c>
      <c r="F27" s="11">
        <v>126</v>
      </c>
      <c r="G27" s="11">
        <v>78</v>
      </c>
      <c r="H27" s="11">
        <v>77</v>
      </c>
      <c r="I27" s="11">
        <v>116</v>
      </c>
      <c r="J27" s="11">
        <v>65</v>
      </c>
      <c r="K27" s="9">
        <f t="shared" si="1"/>
        <v>5</v>
      </c>
      <c r="L27" s="10">
        <f>SUM(feb!F27 + mrt!L27 +K27)</f>
        <v>9</v>
      </c>
      <c r="M27" s="17">
        <f t="shared" si="0"/>
        <v>867</v>
      </c>
      <c r="N27" s="21">
        <f>SUM(feb!H27 + mrt!N27 +M27)</f>
        <v>1249</v>
      </c>
    </row>
    <row r="28" spans="1:14" x14ac:dyDescent="0.2">
      <c r="A28" s="13" t="s">
        <v>115</v>
      </c>
      <c r="B28" s="11"/>
      <c r="C28" s="11">
        <v>63</v>
      </c>
      <c r="D28" s="11">
        <v>71</v>
      </c>
      <c r="E28" s="11">
        <v>48</v>
      </c>
      <c r="F28" s="11">
        <v>60</v>
      </c>
      <c r="G28" s="11"/>
      <c r="H28" s="11">
        <v>60</v>
      </c>
      <c r="I28" s="11"/>
      <c r="J28" s="11">
        <v>65</v>
      </c>
      <c r="K28" s="9">
        <v>5</v>
      </c>
      <c r="L28" s="10">
        <f>SUM(feb!F28 + mrt!L28 +K28)</f>
        <v>12</v>
      </c>
      <c r="M28" s="17">
        <f t="shared" si="0"/>
        <v>367</v>
      </c>
      <c r="N28" s="21">
        <f>SUM(feb!H28 + mrt!N28 +M28)</f>
        <v>840</v>
      </c>
    </row>
    <row r="29" spans="1:14" x14ac:dyDescent="0.2">
      <c r="A29" s="13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9">
        <f t="shared" si="1"/>
        <v>0</v>
      </c>
      <c r="L29" s="10">
        <f>SUM(feb!F29 + mrt!L29 +K29)</f>
        <v>3</v>
      </c>
      <c r="M29" s="17">
        <f t="shared" si="0"/>
        <v>0</v>
      </c>
      <c r="N29" s="21">
        <f>SUM(feb!H29 + mrt!N29 +M29)</f>
        <v>192</v>
      </c>
    </row>
    <row r="30" spans="1:14" x14ac:dyDescent="0.2">
      <c r="A30" s="13" t="s">
        <v>134</v>
      </c>
      <c r="B30" s="11">
        <v>91</v>
      </c>
      <c r="C30" s="11">
        <v>63</v>
      </c>
      <c r="D30" s="11">
        <v>75</v>
      </c>
      <c r="E30" s="11">
        <v>65</v>
      </c>
      <c r="F30" s="11">
        <v>92</v>
      </c>
      <c r="G30" s="11">
        <v>61</v>
      </c>
      <c r="H30" s="11"/>
      <c r="I30" s="11">
        <v>108</v>
      </c>
      <c r="J30" s="11">
        <v>65</v>
      </c>
      <c r="K30" s="9">
        <v>5</v>
      </c>
      <c r="L30" s="10">
        <f>SUM(feb!F30 + mrt!L30 +K30)</f>
        <v>12</v>
      </c>
      <c r="M30" s="17">
        <f t="shared" si="0"/>
        <v>620</v>
      </c>
      <c r="N30" s="21">
        <f>SUM(feb!H30 + mrt!N30 +M30)</f>
        <v>1248</v>
      </c>
    </row>
    <row r="31" spans="1:14" x14ac:dyDescent="0.2">
      <c r="A31" s="13" t="s">
        <v>89</v>
      </c>
      <c r="B31" s="11"/>
      <c r="C31" s="11"/>
      <c r="D31" s="11"/>
      <c r="E31" s="11"/>
      <c r="F31" s="11"/>
      <c r="G31" s="11"/>
      <c r="H31" s="11"/>
      <c r="I31" s="11"/>
      <c r="J31" s="11"/>
      <c r="K31" s="9">
        <f t="shared" si="1"/>
        <v>0</v>
      </c>
      <c r="L31" s="10">
        <f>SUM(feb!F31 + mrt!L31 +K31)</f>
        <v>0</v>
      </c>
      <c r="M31" s="17">
        <f t="shared" si="0"/>
        <v>0</v>
      </c>
      <c r="N31" s="21">
        <f>SUM(feb!H31 + mrt!N31 +M31)</f>
        <v>0</v>
      </c>
    </row>
    <row r="32" spans="1:14" x14ac:dyDescent="0.2">
      <c r="A32" s="13" t="s">
        <v>54</v>
      </c>
      <c r="B32" s="11"/>
      <c r="C32" s="11">
        <v>75</v>
      </c>
      <c r="D32" s="11"/>
      <c r="E32" s="11"/>
      <c r="F32" s="11"/>
      <c r="G32" s="11"/>
      <c r="H32" s="11"/>
      <c r="I32" s="11"/>
      <c r="J32" s="11"/>
      <c r="K32" s="9">
        <f t="shared" si="1"/>
        <v>1</v>
      </c>
      <c r="L32" s="10">
        <f>SUM(feb!F32 + mrt!L32 +K32)</f>
        <v>1</v>
      </c>
      <c r="M32" s="17">
        <f t="shared" ref="M32:M62" si="4">SUM(B32:J32)</f>
        <v>75</v>
      </c>
      <c r="N32" s="21">
        <f>SUM(feb!H32 + mrt!N32 +M32)</f>
        <v>75</v>
      </c>
    </row>
    <row r="33" spans="1:14" x14ac:dyDescent="0.2">
      <c r="A33" s="13" t="s">
        <v>132</v>
      </c>
      <c r="B33" s="11"/>
      <c r="C33" s="11"/>
      <c r="D33" s="11"/>
      <c r="E33" s="11"/>
      <c r="F33" s="11"/>
      <c r="G33" s="11"/>
      <c r="H33" s="11"/>
      <c r="I33" s="11"/>
      <c r="J33" s="11"/>
      <c r="K33" s="9">
        <f t="shared" si="1"/>
        <v>0</v>
      </c>
      <c r="L33" s="10">
        <f>SUM(feb!F33 + mrt!L33 +K33)</f>
        <v>0</v>
      </c>
      <c r="M33" s="17">
        <f t="shared" si="4"/>
        <v>0</v>
      </c>
      <c r="N33" s="21">
        <f>SUM(feb!H33 + mrt!N33 +M33)</f>
        <v>0</v>
      </c>
    </row>
    <row r="34" spans="1:14" x14ac:dyDescent="0.2">
      <c r="A34" s="13" t="s">
        <v>90</v>
      </c>
      <c r="B34" s="11"/>
      <c r="C34" s="11"/>
      <c r="D34" s="11">
        <v>112</v>
      </c>
      <c r="E34" s="11">
        <v>65</v>
      </c>
      <c r="F34" s="11">
        <v>92</v>
      </c>
      <c r="G34" s="11">
        <v>61</v>
      </c>
      <c r="H34" s="11">
        <v>60</v>
      </c>
      <c r="I34" s="11">
        <v>108</v>
      </c>
      <c r="J34" s="11">
        <v>65</v>
      </c>
      <c r="K34" s="9">
        <v>5</v>
      </c>
      <c r="L34" s="10">
        <f>SUM(feb!F34 + mrt!L34 +K34)</f>
        <v>10</v>
      </c>
      <c r="M34" s="17">
        <f t="shared" si="4"/>
        <v>563</v>
      </c>
      <c r="N34" s="21">
        <f>SUM(feb!H34 + mrt!N34 +M34)</f>
        <v>1022</v>
      </c>
    </row>
    <row r="35" spans="1:14" x14ac:dyDescent="0.2">
      <c r="A35" s="13" t="s">
        <v>9</v>
      </c>
      <c r="B35" s="11">
        <v>91</v>
      </c>
      <c r="C35" s="11">
        <v>75</v>
      </c>
      <c r="D35" s="11">
        <v>75</v>
      </c>
      <c r="E35" s="11">
        <v>78</v>
      </c>
      <c r="F35" s="11">
        <v>92</v>
      </c>
      <c r="G35" s="11">
        <v>78</v>
      </c>
      <c r="H35" s="11">
        <v>77</v>
      </c>
      <c r="I35" s="11"/>
      <c r="J35" s="11">
        <v>65</v>
      </c>
      <c r="K35" s="9">
        <f t="shared" si="1"/>
        <v>5</v>
      </c>
      <c r="L35" s="10">
        <f>SUM(feb!F35 + mrt!L35 +K35)</f>
        <v>10</v>
      </c>
      <c r="M35" s="17">
        <f t="shared" si="4"/>
        <v>631</v>
      </c>
      <c r="N35" s="21">
        <f>SUM(feb!H35 + mrt!N35 +M35)</f>
        <v>1042</v>
      </c>
    </row>
    <row r="36" spans="1:14" x14ac:dyDescent="0.2">
      <c r="A36" s="13" t="s">
        <v>10</v>
      </c>
      <c r="B36" s="11">
        <v>65</v>
      </c>
      <c r="C36" s="11">
        <v>50</v>
      </c>
      <c r="D36" s="11">
        <v>71</v>
      </c>
      <c r="E36" s="11"/>
      <c r="F36" s="11">
        <v>75</v>
      </c>
      <c r="G36" s="11"/>
      <c r="H36" s="11"/>
      <c r="I36" s="11"/>
      <c r="J36" s="11"/>
      <c r="K36" s="9">
        <v>2</v>
      </c>
      <c r="L36" s="10">
        <f>SUM(feb!F36 + mrt!L36 +K36)</f>
        <v>2</v>
      </c>
      <c r="M36" s="17">
        <f t="shared" si="4"/>
        <v>261</v>
      </c>
      <c r="N36" s="21">
        <f>SUM(feb!H36 + mrt!N36 +M36)</f>
        <v>261</v>
      </c>
    </row>
    <row r="37" spans="1:14" x14ac:dyDescent="0.2">
      <c r="A37" s="13" t="s">
        <v>74</v>
      </c>
      <c r="B37" s="11"/>
      <c r="C37" s="11"/>
      <c r="D37" s="11"/>
      <c r="E37" s="11"/>
      <c r="F37" s="11"/>
      <c r="G37" s="11"/>
      <c r="H37" s="11"/>
      <c r="I37" s="11"/>
      <c r="J37" s="11"/>
      <c r="K37" s="9">
        <f t="shared" si="1"/>
        <v>0</v>
      </c>
      <c r="L37" s="10">
        <f>SUM(feb!F37 + mrt!L37 +K37)</f>
        <v>0</v>
      </c>
      <c r="M37" s="17">
        <f t="shared" si="4"/>
        <v>0</v>
      </c>
      <c r="N37" s="21">
        <f>SUM(feb!H37 + mrt!N37 +M37)</f>
        <v>0</v>
      </c>
    </row>
    <row r="38" spans="1:14" x14ac:dyDescent="0.2">
      <c r="A38" s="33" t="s">
        <v>102</v>
      </c>
      <c r="B38" s="11"/>
      <c r="C38" s="11"/>
      <c r="D38" s="11"/>
      <c r="E38" s="11"/>
      <c r="F38" s="11"/>
      <c r="G38" s="11"/>
      <c r="H38" s="11"/>
      <c r="I38" s="11"/>
      <c r="J38" s="11"/>
      <c r="K38" s="9">
        <f t="shared" si="1"/>
        <v>0</v>
      </c>
      <c r="L38" s="10">
        <f>SUM(feb!F38 + mrt!L38 +K38)</f>
        <v>0</v>
      </c>
      <c r="M38" s="17">
        <f t="shared" si="4"/>
        <v>0</v>
      </c>
      <c r="N38" s="21">
        <f>SUM(feb!H38 + mrt!N38 +M38)</f>
        <v>0</v>
      </c>
    </row>
    <row r="39" spans="1:14" x14ac:dyDescent="0.2">
      <c r="A39" s="13" t="s">
        <v>11</v>
      </c>
      <c r="B39" s="11">
        <v>117</v>
      </c>
      <c r="C39" s="11">
        <v>75</v>
      </c>
      <c r="D39" s="11">
        <v>111</v>
      </c>
      <c r="E39" s="11">
        <v>78</v>
      </c>
      <c r="F39" s="11"/>
      <c r="G39" s="11"/>
      <c r="H39" s="11">
        <v>77</v>
      </c>
      <c r="I39" s="11">
        <v>116</v>
      </c>
      <c r="J39" s="11">
        <v>65</v>
      </c>
      <c r="K39" s="9">
        <v>5</v>
      </c>
      <c r="L39" s="10">
        <f>SUM(feb!F39 + mrt!L39 +K39)</f>
        <v>12</v>
      </c>
      <c r="M39" s="17">
        <f>SUM(B39:J39)</f>
        <v>639</v>
      </c>
      <c r="N39" s="21">
        <f>SUM(feb!H39 + mrt!N39 +M39)</f>
        <v>1246</v>
      </c>
    </row>
    <row r="40" spans="1:14" x14ac:dyDescent="0.2">
      <c r="A40" s="13" t="s">
        <v>150</v>
      </c>
      <c r="B40" s="11"/>
      <c r="C40" s="11"/>
      <c r="D40" s="11">
        <v>133</v>
      </c>
      <c r="E40" s="11"/>
      <c r="F40" s="11"/>
      <c r="G40" s="11"/>
      <c r="H40" s="11"/>
      <c r="I40" s="11"/>
      <c r="J40" s="11"/>
      <c r="K40" s="9">
        <v>1</v>
      </c>
      <c r="L40" s="10">
        <f>SUM(feb!F40 + mrt!L40 +K40)</f>
        <v>3</v>
      </c>
      <c r="M40" s="17">
        <f>SUM(B40:J40)</f>
        <v>133</v>
      </c>
      <c r="N40" s="21">
        <f>SUM(feb!H40 + mrt!N40 +M40)</f>
        <v>260</v>
      </c>
    </row>
    <row r="41" spans="1:14" x14ac:dyDescent="0.2">
      <c r="A41" s="33" t="s">
        <v>107</v>
      </c>
      <c r="B41" s="11"/>
      <c r="C41" s="11"/>
      <c r="D41" s="11"/>
      <c r="E41" s="11"/>
      <c r="F41" s="11"/>
      <c r="G41" s="11"/>
      <c r="H41" s="11"/>
      <c r="I41" s="11"/>
      <c r="J41" s="11"/>
      <c r="K41" s="9">
        <f>COUNT(C41,E41,G41,H41,J41)</f>
        <v>0</v>
      </c>
      <c r="L41" s="10">
        <f>SUM(feb!F41 + mrt!L41 +K41)</f>
        <v>5</v>
      </c>
      <c r="M41" s="17">
        <f>SUM(B41:J41)</f>
        <v>0</v>
      </c>
      <c r="N41" s="21">
        <f>SUM(feb!H41 + mrt!N41 +M41)</f>
        <v>441</v>
      </c>
    </row>
    <row r="42" spans="1:14" x14ac:dyDescent="0.2">
      <c r="A42" s="33" t="s">
        <v>125</v>
      </c>
      <c r="B42" s="11"/>
      <c r="C42" s="11"/>
      <c r="D42" s="11"/>
      <c r="E42" s="11"/>
      <c r="F42" s="11"/>
      <c r="G42" s="11"/>
      <c r="H42" s="11"/>
      <c r="I42" s="11"/>
      <c r="J42" s="11"/>
      <c r="K42" s="9">
        <f t="shared" si="1"/>
        <v>0</v>
      </c>
      <c r="L42" s="10">
        <f>SUM(feb!F42 + mrt!L42 +K42)</f>
        <v>1</v>
      </c>
      <c r="M42" s="17">
        <f t="shared" si="4"/>
        <v>0</v>
      </c>
      <c r="N42" s="21">
        <f>SUM(feb!H42 + mrt!N42 +M42)</f>
        <v>82</v>
      </c>
    </row>
    <row r="43" spans="1:14" x14ac:dyDescent="0.2">
      <c r="A43" s="33" t="s">
        <v>127</v>
      </c>
      <c r="B43" s="11"/>
      <c r="C43" s="11">
        <v>79</v>
      </c>
      <c r="D43" s="11">
        <v>133</v>
      </c>
      <c r="E43" s="11"/>
      <c r="F43" s="11"/>
      <c r="G43" s="11"/>
      <c r="H43" s="11"/>
      <c r="I43" s="11"/>
      <c r="J43" s="11"/>
      <c r="K43" s="9">
        <v>2</v>
      </c>
      <c r="L43" s="10">
        <f>SUM(feb!F43 + mrt!L43 +K43)</f>
        <v>7</v>
      </c>
      <c r="M43" s="17">
        <f>SUM(B43:J43)</f>
        <v>212</v>
      </c>
      <c r="N43" s="21">
        <f>SUM(feb!H43 + mrt!N43 +M43)</f>
        <v>634</v>
      </c>
    </row>
    <row r="44" spans="1:14" x14ac:dyDescent="0.2">
      <c r="A44" s="33" t="s">
        <v>152</v>
      </c>
      <c r="B44" s="11"/>
      <c r="C44" s="11">
        <v>79</v>
      </c>
      <c r="D44" s="11"/>
      <c r="E44" s="11">
        <v>76</v>
      </c>
      <c r="F44" s="11"/>
      <c r="G44" s="11"/>
      <c r="H44" s="11"/>
      <c r="I44" s="11"/>
      <c r="J44" s="11">
        <v>65</v>
      </c>
      <c r="K44" s="9">
        <f>COUNT(C44,E44,G44,H44,J44)</f>
        <v>3</v>
      </c>
      <c r="L44" s="10">
        <f>SUM(feb!F44 + mrt!L44 +K44)</f>
        <v>8</v>
      </c>
      <c r="M44" s="17">
        <f>SUM(B44:J44)</f>
        <v>220</v>
      </c>
      <c r="N44" s="21">
        <f>SUM(feb!H44 + mrt!N44 +M44)</f>
        <v>556</v>
      </c>
    </row>
    <row r="45" spans="1:14" x14ac:dyDescent="0.2">
      <c r="A45" s="33" t="s">
        <v>96</v>
      </c>
      <c r="B45" s="11"/>
      <c r="C45" s="11"/>
      <c r="D45" s="11"/>
      <c r="E45" s="11"/>
      <c r="F45" s="11"/>
      <c r="G45" s="11"/>
      <c r="H45" s="11"/>
      <c r="I45" s="11"/>
      <c r="J45" s="11"/>
      <c r="K45" s="9">
        <f t="shared" si="1"/>
        <v>0</v>
      </c>
      <c r="L45" s="10">
        <f>SUM(feb!F45 + mrt!L45 +K45)</f>
        <v>0</v>
      </c>
      <c r="M45" s="17">
        <f t="shared" si="4"/>
        <v>0</v>
      </c>
      <c r="N45" s="21">
        <f>SUM(feb!H45 + mrt!N45 +M45)</f>
        <v>0</v>
      </c>
    </row>
    <row r="46" spans="1:14" x14ac:dyDescent="0.2">
      <c r="A46" s="33" t="s">
        <v>120</v>
      </c>
      <c r="B46" s="11">
        <v>117</v>
      </c>
      <c r="C46" s="11"/>
      <c r="D46" s="11">
        <v>111</v>
      </c>
      <c r="E46" s="11"/>
      <c r="F46" s="11"/>
      <c r="G46" s="11"/>
      <c r="H46" s="11">
        <v>77</v>
      </c>
      <c r="I46" s="11"/>
      <c r="J46" s="11">
        <v>65</v>
      </c>
      <c r="K46" s="9">
        <v>3</v>
      </c>
      <c r="L46" s="10">
        <f>SUM(feb!F46 + mrt!L46 +K46)</f>
        <v>7</v>
      </c>
      <c r="M46" s="17">
        <f t="shared" si="4"/>
        <v>370</v>
      </c>
      <c r="N46" s="21">
        <f>SUM(feb!H46 + mrt!N46 +M46)</f>
        <v>656</v>
      </c>
    </row>
    <row r="47" spans="1:14" x14ac:dyDescent="0.2">
      <c r="A47" s="13" t="s">
        <v>12</v>
      </c>
      <c r="B47" s="11"/>
      <c r="C47" s="11"/>
      <c r="D47" s="11"/>
      <c r="E47" s="11"/>
      <c r="F47" s="11"/>
      <c r="G47" s="11"/>
      <c r="H47" s="11"/>
      <c r="I47" s="11"/>
      <c r="J47" s="11"/>
      <c r="K47" s="9">
        <f t="shared" si="1"/>
        <v>0</v>
      </c>
      <c r="L47" s="10">
        <f>SUM(feb!F47 + mrt!L47 +K47)</f>
        <v>0</v>
      </c>
      <c r="M47" s="17">
        <f t="shared" si="4"/>
        <v>0</v>
      </c>
      <c r="N47" s="21">
        <f>SUM(feb!H47 + mrt!N47 +M47)</f>
        <v>0</v>
      </c>
    </row>
    <row r="48" spans="1:14" x14ac:dyDescent="0.2">
      <c r="A48" s="13" t="s">
        <v>104</v>
      </c>
      <c r="B48" s="11"/>
      <c r="C48" s="11">
        <v>50</v>
      </c>
      <c r="D48" s="11"/>
      <c r="E48" s="11">
        <v>48</v>
      </c>
      <c r="F48" s="11"/>
      <c r="G48" s="11"/>
      <c r="H48" s="11">
        <v>57</v>
      </c>
      <c r="I48" s="11"/>
      <c r="J48" s="11"/>
      <c r="K48" s="9">
        <f t="shared" si="1"/>
        <v>3</v>
      </c>
      <c r="L48" s="10">
        <f>SUM(feb!F48 + mrt!L48 +K48)</f>
        <v>8</v>
      </c>
      <c r="M48" s="17">
        <f t="shared" si="4"/>
        <v>155</v>
      </c>
      <c r="N48" s="21">
        <f>SUM(feb!H48 + mrt!N48 +M48)</f>
        <v>417</v>
      </c>
    </row>
    <row r="49" spans="1:14" x14ac:dyDescent="0.2">
      <c r="A49" s="13" t="s">
        <v>13</v>
      </c>
      <c r="B49" s="11"/>
      <c r="C49" s="11">
        <v>63</v>
      </c>
      <c r="D49" s="11">
        <v>65</v>
      </c>
      <c r="E49" s="11">
        <v>65</v>
      </c>
      <c r="F49" s="11">
        <v>75</v>
      </c>
      <c r="G49" s="11"/>
      <c r="H49" s="11">
        <v>60</v>
      </c>
      <c r="I49" s="11">
        <v>108</v>
      </c>
      <c r="J49" s="11"/>
      <c r="K49" s="9">
        <v>4</v>
      </c>
      <c r="L49" s="10">
        <f>SUM(feb!F49 + mrt!L49 +K49)</f>
        <v>8</v>
      </c>
      <c r="M49" s="17">
        <f t="shared" si="4"/>
        <v>436</v>
      </c>
      <c r="N49" s="21">
        <f>SUM(feb!H49 + mrt!N49 +M49)</f>
        <v>700</v>
      </c>
    </row>
    <row r="50" spans="1:14" x14ac:dyDescent="0.2">
      <c r="A50" s="13" t="s">
        <v>69</v>
      </c>
      <c r="B50" s="11"/>
      <c r="C50" s="11">
        <v>79</v>
      </c>
      <c r="D50" s="11">
        <v>111</v>
      </c>
      <c r="E50" s="11">
        <v>76</v>
      </c>
      <c r="F50" s="11">
        <v>132</v>
      </c>
      <c r="G50" s="11">
        <v>78</v>
      </c>
      <c r="H50" s="11">
        <v>80</v>
      </c>
      <c r="I50" s="11">
        <v>116</v>
      </c>
      <c r="J50" s="11">
        <v>65</v>
      </c>
      <c r="K50" s="9">
        <f t="shared" si="1"/>
        <v>5</v>
      </c>
      <c r="L50" s="10">
        <f>SUM(feb!F50 + mrt!L50 +K50)</f>
        <v>12</v>
      </c>
      <c r="M50" s="17">
        <f t="shared" si="4"/>
        <v>737</v>
      </c>
      <c r="N50" s="21">
        <f>SUM(feb!H50 + mrt!N50 +M50)</f>
        <v>1408</v>
      </c>
    </row>
    <row r="51" spans="1:14" x14ac:dyDescent="0.2">
      <c r="A51" s="13" t="s">
        <v>62</v>
      </c>
      <c r="B51" s="11"/>
      <c r="C51" s="11"/>
      <c r="D51" s="11"/>
      <c r="E51" s="11"/>
      <c r="F51" s="11"/>
      <c r="G51" s="11"/>
      <c r="H51" s="11"/>
      <c r="I51" s="11"/>
      <c r="J51" s="11"/>
      <c r="K51" s="9">
        <f t="shared" si="1"/>
        <v>0</v>
      </c>
      <c r="L51" s="10">
        <f>SUM(feb!F51 + mrt!L51 +K51)</f>
        <v>0</v>
      </c>
      <c r="M51" s="17">
        <f t="shared" si="4"/>
        <v>0</v>
      </c>
      <c r="N51" s="21">
        <f>SUM(feb!H51 + mrt!N51 +M51)</f>
        <v>0</v>
      </c>
    </row>
    <row r="52" spans="1:14" x14ac:dyDescent="0.2">
      <c r="A52" s="13" t="s">
        <v>65</v>
      </c>
      <c r="B52" s="11"/>
      <c r="C52" s="11">
        <v>50</v>
      </c>
      <c r="D52" s="11">
        <v>71</v>
      </c>
      <c r="E52" s="11">
        <v>65</v>
      </c>
      <c r="F52" s="11">
        <v>60</v>
      </c>
      <c r="G52" s="11"/>
      <c r="H52" s="11">
        <v>60</v>
      </c>
      <c r="I52" s="11">
        <v>69</v>
      </c>
      <c r="J52" s="11">
        <v>65</v>
      </c>
      <c r="K52" s="9">
        <v>5</v>
      </c>
      <c r="L52" s="10">
        <f>SUM(feb!F52 + mrt!L52 +K52)</f>
        <v>10</v>
      </c>
      <c r="M52" s="17">
        <f t="shared" si="4"/>
        <v>440</v>
      </c>
      <c r="N52" s="21">
        <f>SUM(feb!H52 + mrt!N52 +M52)</f>
        <v>872</v>
      </c>
    </row>
    <row r="53" spans="1:14" x14ac:dyDescent="0.2">
      <c r="A53" s="13" t="s">
        <v>108</v>
      </c>
      <c r="B53" s="11"/>
      <c r="C53" s="11">
        <v>79</v>
      </c>
      <c r="D53" s="11">
        <v>133</v>
      </c>
      <c r="E53" s="11"/>
      <c r="F53" s="11"/>
      <c r="G53" s="11">
        <v>80</v>
      </c>
      <c r="H53" s="11"/>
      <c r="I53" s="11"/>
      <c r="J53" s="11">
        <v>65</v>
      </c>
      <c r="K53" s="9">
        <v>4</v>
      </c>
      <c r="L53" s="10">
        <f>SUM(feb!F53 + mrt!L53 +K53)</f>
        <v>10</v>
      </c>
      <c r="M53" s="17">
        <f t="shared" si="4"/>
        <v>357</v>
      </c>
      <c r="N53" s="21">
        <f>SUM(feb!H53 + mrt!N53 +M53)</f>
        <v>754</v>
      </c>
    </row>
    <row r="54" spans="1:14" x14ac:dyDescent="0.2">
      <c r="A54" s="13" t="s">
        <v>91</v>
      </c>
      <c r="B54" s="11"/>
      <c r="C54" s="11"/>
      <c r="D54" s="11"/>
      <c r="E54" s="11"/>
      <c r="F54" s="11"/>
      <c r="G54" s="11"/>
      <c r="H54" s="11"/>
      <c r="I54" s="11"/>
      <c r="J54" s="11"/>
      <c r="K54" s="9">
        <f t="shared" si="1"/>
        <v>0</v>
      </c>
      <c r="L54" s="10">
        <f>SUM(feb!F54 + mrt!L54 +K54)</f>
        <v>0</v>
      </c>
      <c r="M54" s="17">
        <f t="shared" si="4"/>
        <v>0</v>
      </c>
      <c r="N54" s="21">
        <f>SUM(feb!H54 + mrt!N54 +M54)</f>
        <v>0</v>
      </c>
    </row>
    <row r="55" spans="1:14" x14ac:dyDescent="0.2">
      <c r="A55" s="13" t="s">
        <v>31</v>
      </c>
      <c r="B55" s="11"/>
      <c r="C55" s="11">
        <v>79</v>
      </c>
      <c r="D55" s="11"/>
      <c r="E55" s="11">
        <v>76</v>
      </c>
      <c r="F55" s="11"/>
      <c r="G55" s="11">
        <v>78</v>
      </c>
      <c r="H55" s="11">
        <v>77</v>
      </c>
      <c r="I55" s="11"/>
      <c r="J55" s="11"/>
      <c r="K55" s="9">
        <f t="shared" si="1"/>
        <v>4</v>
      </c>
      <c r="L55" s="10">
        <f>SUM(feb!F55 + mrt!L55 +K55)</f>
        <v>6</v>
      </c>
      <c r="M55" s="17">
        <f t="shared" si="4"/>
        <v>310</v>
      </c>
      <c r="N55" s="21">
        <f>SUM(feb!H55 + mrt!N55 +M55)</f>
        <v>435</v>
      </c>
    </row>
    <row r="56" spans="1:14" x14ac:dyDescent="0.2">
      <c r="A56" s="13" t="s">
        <v>86</v>
      </c>
      <c r="B56" s="11"/>
      <c r="C56" s="11"/>
      <c r="D56" s="11"/>
      <c r="E56" s="11"/>
      <c r="F56" s="11"/>
      <c r="G56" s="11"/>
      <c r="H56" s="11"/>
      <c r="I56" s="11"/>
      <c r="J56" s="11"/>
      <c r="K56" s="9">
        <f t="shared" si="1"/>
        <v>0</v>
      </c>
      <c r="L56" s="10">
        <f>SUM(feb!F56 + mrt!L56 +K56)</f>
        <v>1</v>
      </c>
      <c r="M56" s="17">
        <f t="shared" si="4"/>
        <v>0</v>
      </c>
      <c r="N56" s="21">
        <f>SUM(feb!H56 + mrt!N56 +M56)</f>
        <v>46</v>
      </c>
    </row>
    <row r="57" spans="1:14" x14ac:dyDescent="0.2">
      <c r="A57" s="13" t="s">
        <v>14</v>
      </c>
      <c r="B57" s="11"/>
      <c r="C57" s="11"/>
      <c r="D57" s="11"/>
      <c r="E57" s="11">
        <v>48</v>
      </c>
      <c r="F57" s="11"/>
      <c r="G57" s="11"/>
      <c r="H57" s="11"/>
      <c r="I57" s="11"/>
      <c r="J57" s="11"/>
      <c r="K57" s="9">
        <f t="shared" si="1"/>
        <v>1</v>
      </c>
      <c r="L57" s="10">
        <f>SUM(feb!F57 + mrt!L57 +K57)</f>
        <v>1</v>
      </c>
      <c r="M57" s="17">
        <f t="shared" si="4"/>
        <v>48</v>
      </c>
      <c r="N57" s="21">
        <f>SUM(feb!H57 + mrt!N57 +M57)</f>
        <v>48</v>
      </c>
    </row>
    <row r="58" spans="1:14" x14ac:dyDescent="0.2">
      <c r="A58" s="13" t="s">
        <v>106</v>
      </c>
      <c r="B58" s="11"/>
      <c r="C58" s="11">
        <v>75</v>
      </c>
      <c r="D58" s="11">
        <v>111</v>
      </c>
      <c r="E58" s="11">
        <v>78</v>
      </c>
      <c r="F58" s="11">
        <v>92</v>
      </c>
      <c r="G58" s="11">
        <v>78</v>
      </c>
      <c r="H58" s="11">
        <v>77</v>
      </c>
      <c r="I58" s="11">
        <v>116</v>
      </c>
      <c r="J58" s="11"/>
      <c r="K58" s="9">
        <v>5</v>
      </c>
      <c r="L58" s="10">
        <f>SUM(feb!F58 + mrt!L58 +K58)</f>
        <v>12</v>
      </c>
      <c r="M58" s="17">
        <f t="shared" si="4"/>
        <v>627</v>
      </c>
      <c r="N58" s="21">
        <f>SUM(feb!H58 + mrt!N58 +M58)</f>
        <v>1432</v>
      </c>
    </row>
    <row r="59" spans="1:14" x14ac:dyDescent="0.2">
      <c r="A59" s="13" t="s">
        <v>15</v>
      </c>
      <c r="B59" s="11">
        <v>117</v>
      </c>
      <c r="C59" s="11">
        <v>79</v>
      </c>
      <c r="D59" s="11">
        <v>133</v>
      </c>
      <c r="E59" s="11">
        <v>76</v>
      </c>
      <c r="F59" s="11"/>
      <c r="G59" s="11"/>
      <c r="H59" s="11"/>
      <c r="I59" s="11"/>
      <c r="J59" s="11"/>
      <c r="K59" s="9">
        <v>3</v>
      </c>
      <c r="L59" s="10">
        <f>SUM(feb!F59 + mrt!L59 +K59)</f>
        <v>10</v>
      </c>
      <c r="M59" s="17">
        <f t="shared" si="4"/>
        <v>405</v>
      </c>
      <c r="N59" s="21">
        <f>SUM(feb!H59 + mrt!N59 +M59)</f>
        <v>1350</v>
      </c>
    </row>
    <row r="60" spans="1:14" x14ac:dyDescent="0.2">
      <c r="A60" s="13" t="s">
        <v>68</v>
      </c>
      <c r="B60" s="11">
        <v>61</v>
      </c>
      <c r="C60" s="11"/>
      <c r="D60" s="11">
        <v>71</v>
      </c>
      <c r="E60" s="11">
        <v>65</v>
      </c>
      <c r="F60" s="11">
        <v>60</v>
      </c>
      <c r="G60" s="11"/>
      <c r="H60" s="11"/>
      <c r="I60" s="11">
        <v>63</v>
      </c>
      <c r="J60" s="11">
        <v>65</v>
      </c>
      <c r="K60" s="9">
        <v>3</v>
      </c>
      <c r="L60" s="10">
        <f>SUM(feb!F60 + mrt!L60 +K60)</f>
        <v>10</v>
      </c>
      <c r="M60" s="17">
        <f t="shared" si="4"/>
        <v>385</v>
      </c>
      <c r="N60" s="21">
        <f>SUM(feb!H60 + mrt!N60 +M60)</f>
        <v>967</v>
      </c>
    </row>
    <row r="61" spans="1:14" x14ac:dyDescent="0.2">
      <c r="A61" s="13" t="s">
        <v>16</v>
      </c>
      <c r="B61" s="11"/>
      <c r="C61" s="11"/>
      <c r="D61" s="11"/>
      <c r="E61" s="11"/>
      <c r="F61" s="11">
        <v>92</v>
      </c>
      <c r="G61" s="11"/>
      <c r="H61" s="11">
        <v>57</v>
      </c>
      <c r="I61" s="11"/>
      <c r="J61" s="11">
        <v>65</v>
      </c>
      <c r="K61" s="9">
        <v>3</v>
      </c>
      <c r="L61" s="10">
        <f>SUM(feb!F61 + mrt!L61 +K61)</f>
        <v>5</v>
      </c>
      <c r="M61" s="17">
        <f t="shared" si="4"/>
        <v>214</v>
      </c>
      <c r="N61" s="21">
        <f>SUM(feb!H61 + mrt!N61 +M61)</f>
        <v>316</v>
      </c>
    </row>
    <row r="62" spans="1:14" x14ac:dyDescent="0.2">
      <c r="A62" s="13" t="s">
        <v>128</v>
      </c>
      <c r="B62" s="11"/>
      <c r="C62" s="11"/>
      <c r="D62" s="11"/>
      <c r="E62" s="11"/>
      <c r="F62" s="11"/>
      <c r="G62" s="11"/>
      <c r="H62" s="11"/>
      <c r="I62" s="11"/>
      <c r="J62" s="11"/>
      <c r="K62" s="9">
        <f t="shared" si="1"/>
        <v>0</v>
      </c>
      <c r="L62" s="10">
        <f>SUM(feb!F62 + mrt!L62 +K62)</f>
        <v>0</v>
      </c>
      <c r="M62" s="17">
        <f t="shared" si="4"/>
        <v>0</v>
      </c>
      <c r="N62" s="21">
        <f>SUM(feb!H62 + mrt!N62 +M62)</f>
        <v>0</v>
      </c>
    </row>
    <row r="63" spans="1:14" x14ac:dyDescent="0.2">
      <c r="A63" s="13" t="s">
        <v>17</v>
      </c>
      <c r="B63" s="11"/>
      <c r="C63" s="11"/>
      <c r="D63" s="11"/>
      <c r="E63" s="11"/>
      <c r="F63" s="11"/>
      <c r="G63" s="11"/>
      <c r="H63" s="11"/>
      <c r="I63" s="11"/>
      <c r="J63" s="11"/>
      <c r="K63" s="9">
        <f t="shared" si="1"/>
        <v>0</v>
      </c>
      <c r="L63" s="10">
        <f>SUM(feb!F63 + mrt!L63 +K63)</f>
        <v>0</v>
      </c>
      <c r="M63" s="17">
        <f t="shared" ref="M63:M95" si="5">SUM(B63:J63)</f>
        <v>0</v>
      </c>
      <c r="N63" s="21">
        <f>SUM(feb!H63 + mrt!N63 +M63)</f>
        <v>0</v>
      </c>
    </row>
    <row r="64" spans="1:14" x14ac:dyDescent="0.2">
      <c r="A64" s="13" t="s">
        <v>63</v>
      </c>
      <c r="B64" s="11"/>
      <c r="C64" s="11">
        <v>75</v>
      </c>
      <c r="D64" s="11"/>
      <c r="E64" s="11">
        <v>78</v>
      </c>
      <c r="F64" s="11"/>
      <c r="G64" s="11">
        <v>78</v>
      </c>
      <c r="H64" s="11">
        <v>77</v>
      </c>
      <c r="I64" s="11">
        <v>108</v>
      </c>
      <c r="J64" s="11">
        <v>65</v>
      </c>
      <c r="K64" s="9">
        <f t="shared" ref="K64:K111" si="6">COUNT(C64,E64,G64,H64,J64)</f>
        <v>5</v>
      </c>
      <c r="L64" s="10">
        <f>SUM(feb!F64 + mrt!L64 +K64)</f>
        <v>12</v>
      </c>
      <c r="M64" s="17">
        <f t="shared" si="5"/>
        <v>481</v>
      </c>
      <c r="N64" s="21">
        <f>SUM(feb!H64 + mrt!N64 +M64)</f>
        <v>965</v>
      </c>
    </row>
    <row r="65" spans="1:14" x14ac:dyDescent="0.2">
      <c r="A65" s="13" t="s">
        <v>30</v>
      </c>
      <c r="B65" s="11"/>
      <c r="C65" s="11"/>
      <c r="D65" s="11"/>
      <c r="E65" s="11"/>
      <c r="F65" s="11"/>
      <c r="G65" s="11"/>
      <c r="H65" s="11"/>
      <c r="I65" s="11"/>
      <c r="J65" s="11">
        <v>65</v>
      </c>
      <c r="K65" s="9">
        <f t="shared" si="6"/>
        <v>1</v>
      </c>
      <c r="L65" s="10">
        <f>SUM(feb!F65 + mrt!L65 +K65)</f>
        <v>3</v>
      </c>
      <c r="M65" s="17">
        <f t="shared" si="5"/>
        <v>65</v>
      </c>
      <c r="N65" s="21">
        <f>SUM(feb!H65 + mrt!N65 +M65)</f>
        <v>203</v>
      </c>
    </row>
    <row r="66" spans="1:14" x14ac:dyDescent="0.2">
      <c r="A66" s="13" t="s">
        <v>113</v>
      </c>
      <c r="B66" s="11"/>
      <c r="C66" s="11">
        <v>75</v>
      </c>
      <c r="D66" s="11">
        <v>111</v>
      </c>
      <c r="E66" s="11">
        <v>78</v>
      </c>
      <c r="F66" s="11"/>
      <c r="G66" s="11"/>
      <c r="H66" s="11"/>
      <c r="I66" s="11">
        <v>116</v>
      </c>
      <c r="J66" s="11">
        <v>65</v>
      </c>
      <c r="K66" s="9">
        <v>4</v>
      </c>
      <c r="L66" s="10">
        <f>SUM(feb!F66 + mrt!L66 +K66)</f>
        <v>10</v>
      </c>
      <c r="M66" s="17">
        <f t="shared" si="5"/>
        <v>445</v>
      </c>
      <c r="N66" s="21">
        <f>SUM(feb!H66 + mrt!N66 +M66)</f>
        <v>1049</v>
      </c>
    </row>
    <row r="67" spans="1:14" x14ac:dyDescent="0.2">
      <c r="A67" s="13" t="s">
        <v>92</v>
      </c>
      <c r="B67" s="11"/>
      <c r="C67" s="11"/>
      <c r="D67" s="11"/>
      <c r="E67" s="11"/>
      <c r="F67" s="11"/>
      <c r="G67" s="11"/>
      <c r="H67" s="11"/>
      <c r="I67" s="11"/>
      <c r="J67" s="11"/>
      <c r="K67" s="9">
        <f t="shared" si="6"/>
        <v>0</v>
      </c>
      <c r="L67" s="10">
        <f>SUM(feb!F67 + mrt!L67 +K67)</f>
        <v>0</v>
      </c>
      <c r="M67" s="17">
        <f t="shared" si="5"/>
        <v>0</v>
      </c>
      <c r="N67" s="21">
        <f>SUM(feb!H67 + mrt!N67 +M67)</f>
        <v>0</v>
      </c>
    </row>
    <row r="68" spans="1:14" x14ac:dyDescent="0.2">
      <c r="A68" s="13" t="s">
        <v>93</v>
      </c>
      <c r="B68" s="11">
        <v>117</v>
      </c>
      <c r="C68" s="11">
        <v>75</v>
      </c>
      <c r="D68" s="11">
        <v>111</v>
      </c>
      <c r="E68" s="11">
        <v>78</v>
      </c>
      <c r="F68" s="11"/>
      <c r="G68" s="11">
        <v>78</v>
      </c>
      <c r="H68" s="11">
        <v>77</v>
      </c>
      <c r="I68" s="11">
        <v>116</v>
      </c>
      <c r="J68" s="11">
        <v>65</v>
      </c>
      <c r="K68" s="9">
        <f t="shared" si="6"/>
        <v>5</v>
      </c>
      <c r="L68" s="10">
        <f>SUM(feb!F68 + mrt!L68 +K68)</f>
        <v>11</v>
      </c>
      <c r="M68" s="17">
        <f t="shared" si="5"/>
        <v>717</v>
      </c>
      <c r="N68" s="21">
        <f>SUM(feb!H68 + mrt!N68 +M68)</f>
        <v>1514</v>
      </c>
    </row>
    <row r="69" spans="1:14" x14ac:dyDescent="0.2">
      <c r="A69" s="13" t="s">
        <v>155</v>
      </c>
      <c r="B69" s="11">
        <v>61</v>
      </c>
      <c r="C69" s="11"/>
      <c r="D69" s="11">
        <v>71</v>
      </c>
      <c r="E69" s="11"/>
      <c r="F69" s="11">
        <v>60</v>
      </c>
      <c r="G69" s="11"/>
      <c r="H69" s="11"/>
      <c r="I69" s="11">
        <v>63</v>
      </c>
      <c r="J69" s="11"/>
      <c r="K69" s="9">
        <v>1</v>
      </c>
      <c r="L69" s="10">
        <f>SUM(feb!F69 + mrt!L69 +K69)</f>
        <v>2</v>
      </c>
      <c r="M69" s="17">
        <f>SUM(B69:J69)</f>
        <v>255</v>
      </c>
      <c r="N69" s="21">
        <f>SUM(feb!H69 + mrt!N69 +M69)</f>
        <v>363</v>
      </c>
    </row>
    <row r="70" spans="1:14" x14ac:dyDescent="0.2">
      <c r="A70" s="13" t="s">
        <v>73</v>
      </c>
      <c r="B70" s="11">
        <v>117</v>
      </c>
      <c r="C70" s="11">
        <v>75</v>
      </c>
      <c r="D70" s="11">
        <v>111</v>
      </c>
      <c r="E70" s="11">
        <v>78</v>
      </c>
      <c r="F70" s="11">
        <v>126</v>
      </c>
      <c r="G70" s="11"/>
      <c r="H70" s="11">
        <v>60</v>
      </c>
      <c r="I70" s="11"/>
      <c r="J70" s="11">
        <v>65</v>
      </c>
      <c r="K70" s="9">
        <v>5</v>
      </c>
      <c r="L70" s="10">
        <f>SUM(feb!F70 + mrt!L70 +K70)</f>
        <v>11</v>
      </c>
      <c r="M70" s="17">
        <f t="shared" si="5"/>
        <v>632</v>
      </c>
      <c r="N70" s="21">
        <f>SUM(feb!H70 + mrt!N70 +M70)</f>
        <v>1498</v>
      </c>
    </row>
    <row r="71" spans="1:14" x14ac:dyDescent="0.2">
      <c r="A71" s="13" t="s">
        <v>66</v>
      </c>
      <c r="B71" s="11">
        <v>81</v>
      </c>
      <c r="C71" s="11">
        <v>63</v>
      </c>
      <c r="D71" s="11">
        <v>75</v>
      </c>
      <c r="E71" s="11">
        <v>65</v>
      </c>
      <c r="F71" s="11">
        <v>92</v>
      </c>
      <c r="G71" s="11">
        <v>61</v>
      </c>
      <c r="H71" s="11"/>
      <c r="I71" s="11">
        <v>108</v>
      </c>
      <c r="J71" s="11">
        <v>65</v>
      </c>
      <c r="K71" s="9">
        <v>5</v>
      </c>
      <c r="L71" s="10">
        <f>SUM(feb!F71 + mrt!L71 +K71)</f>
        <v>11</v>
      </c>
      <c r="M71" s="17">
        <f t="shared" si="5"/>
        <v>610</v>
      </c>
      <c r="N71" s="21">
        <f>SUM(feb!H71 + mrt!N71 +M71)</f>
        <v>1088</v>
      </c>
    </row>
    <row r="72" spans="1:14" x14ac:dyDescent="0.2">
      <c r="A72" s="13" t="s">
        <v>94</v>
      </c>
      <c r="B72" s="11">
        <v>117</v>
      </c>
      <c r="C72" s="11"/>
      <c r="D72" s="11">
        <v>111</v>
      </c>
      <c r="E72" s="11"/>
      <c r="F72" s="11">
        <v>126</v>
      </c>
      <c r="G72" s="11"/>
      <c r="H72" s="11"/>
      <c r="I72" s="11">
        <v>116</v>
      </c>
      <c r="J72" s="11"/>
      <c r="K72" s="9">
        <v>1</v>
      </c>
      <c r="L72" s="10">
        <f>SUM(feb!F72 + mrt!L72 +K72)</f>
        <v>2</v>
      </c>
      <c r="M72" s="17">
        <f t="shared" si="5"/>
        <v>470</v>
      </c>
      <c r="N72" s="21">
        <f>SUM(feb!H72 + mrt!N72 +M72)</f>
        <v>830</v>
      </c>
    </row>
    <row r="73" spans="1:14" x14ac:dyDescent="0.2">
      <c r="A73" s="13" t="s">
        <v>18</v>
      </c>
      <c r="B73" s="11"/>
      <c r="C73" s="11"/>
      <c r="D73" s="11"/>
      <c r="E73" s="11"/>
      <c r="F73" s="11"/>
      <c r="G73" s="11"/>
      <c r="H73" s="11"/>
      <c r="I73" s="11"/>
      <c r="J73" s="11"/>
      <c r="K73" s="9">
        <f t="shared" si="6"/>
        <v>0</v>
      </c>
      <c r="L73" s="10">
        <f>SUM(feb!F73 + mrt!L73 +K73)</f>
        <v>0</v>
      </c>
      <c r="M73" s="17">
        <f t="shared" si="5"/>
        <v>0</v>
      </c>
      <c r="N73" s="21">
        <f>SUM(feb!H73 + mrt!N73 +M73)</f>
        <v>0</v>
      </c>
    </row>
    <row r="74" spans="1:14" x14ac:dyDescent="0.2">
      <c r="A74" s="13" t="s">
        <v>19</v>
      </c>
      <c r="B74" s="11"/>
      <c r="C74" s="11"/>
      <c r="D74" s="11"/>
      <c r="E74" s="11"/>
      <c r="F74" s="11"/>
      <c r="G74" s="11"/>
      <c r="H74" s="11"/>
      <c r="I74" s="11"/>
      <c r="J74" s="11"/>
      <c r="K74" s="9">
        <f t="shared" si="6"/>
        <v>0</v>
      </c>
      <c r="L74" s="10">
        <f>SUM(feb!F74 + mrt!L74 +K74)</f>
        <v>5</v>
      </c>
      <c r="M74" s="17">
        <f t="shared" si="5"/>
        <v>0</v>
      </c>
      <c r="N74" s="21">
        <f>SUM(feb!H74 + mrt!N74 +M74)</f>
        <v>295</v>
      </c>
    </row>
    <row r="75" spans="1:14" x14ac:dyDescent="0.2">
      <c r="A75" s="13" t="s">
        <v>64</v>
      </c>
      <c r="B75" s="11">
        <v>61</v>
      </c>
      <c r="C75" s="11">
        <v>63</v>
      </c>
      <c r="D75" s="11">
        <v>71</v>
      </c>
      <c r="E75" s="11">
        <v>48</v>
      </c>
      <c r="F75" s="11"/>
      <c r="G75" s="11"/>
      <c r="H75" s="11"/>
      <c r="I75" s="11"/>
      <c r="J75" s="11"/>
      <c r="K75" s="9">
        <v>3</v>
      </c>
      <c r="L75" s="10">
        <f>SUM(feb!F75 + mrt!L75 +K75)</f>
        <v>10</v>
      </c>
      <c r="M75" s="17">
        <f t="shared" si="5"/>
        <v>243</v>
      </c>
      <c r="N75" s="21">
        <f>SUM(feb!H75 + mrt!N75 +M75)</f>
        <v>753</v>
      </c>
    </row>
    <row r="76" spans="1:14" x14ac:dyDescent="0.2">
      <c r="A76" s="13" t="s">
        <v>82</v>
      </c>
      <c r="B76" s="11"/>
      <c r="C76" s="11"/>
      <c r="D76" s="11">
        <v>71</v>
      </c>
      <c r="E76" s="11"/>
      <c r="F76" s="11"/>
      <c r="G76" s="11"/>
      <c r="H76" s="11"/>
      <c r="I76" s="11"/>
      <c r="J76" s="11">
        <v>65</v>
      </c>
      <c r="K76" s="9">
        <v>2</v>
      </c>
      <c r="L76" s="10">
        <f>SUM(feb!F76 + mrt!L76 +K76)</f>
        <v>4</v>
      </c>
      <c r="M76" s="17">
        <f t="shared" si="5"/>
        <v>136</v>
      </c>
      <c r="N76" s="21">
        <f>SUM(feb!H76 + mrt!N76 +M76)</f>
        <v>244</v>
      </c>
    </row>
    <row r="77" spans="1:14" x14ac:dyDescent="0.2">
      <c r="A77" s="13" t="s">
        <v>97</v>
      </c>
      <c r="B77" s="11"/>
      <c r="C77" s="11">
        <v>75</v>
      </c>
      <c r="D77" s="11"/>
      <c r="E77" s="11"/>
      <c r="F77" s="11"/>
      <c r="G77" s="11"/>
      <c r="H77" s="11"/>
      <c r="I77" s="11"/>
      <c r="J77" s="11"/>
      <c r="K77" s="9">
        <f t="shared" si="6"/>
        <v>1</v>
      </c>
      <c r="L77" s="10">
        <f>SUM(feb!F77 + mrt!L77 +K77)</f>
        <v>5</v>
      </c>
      <c r="M77" s="17">
        <f t="shared" si="5"/>
        <v>75</v>
      </c>
      <c r="N77" s="21">
        <f>SUM(feb!H77 + mrt!N77 +M77)</f>
        <v>340</v>
      </c>
    </row>
    <row r="78" spans="1:14" x14ac:dyDescent="0.2">
      <c r="A78" s="13" t="s">
        <v>20</v>
      </c>
      <c r="B78" s="11"/>
      <c r="C78" s="11"/>
      <c r="D78" s="11"/>
      <c r="E78" s="11"/>
      <c r="F78" s="11"/>
      <c r="G78" s="11">
        <v>61</v>
      </c>
      <c r="H78" s="11"/>
      <c r="I78" s="11"/>
      <c r="J78" s="11"/>
      <c r="K78" s="9">
        <f t="shared" si="6"/>
        <v>1</v>
      </c>
      <c r="L78" s="10">
        <f>SUM(feb!F78 + mrt!L78 +K78)</f>
        <v>1</v>
      </c>
      <c r="M78" s="17">
        <f t="shared" si="5"/>
        <v>61</v>
      </c>
      <c r="N78" s="21">
        <f>SUM(feb!H78 + mrt!N78 +M78)</f>
        <v>61</v>
      </c>
    </row>
    <row r="79" spans="1:14" x14ac:dyDescent="0.2">
      <c r="A79" s="13" t="s">
        <v>55</v>
      </c>
      <c r="B79" s="11"/>
      <c r="C79" s="11"/>
      <c r="D79" s="11"/>
      <c r="E79" s="11"/>
      <c r="F79" s="11"/>
      <c r="G79" s="11"/>
      <c r="H79" s="11"/>
      <c r="I79" s="11"/>
      <c r="J79" s="11"/>
      <c r="K79" s="9">
        <f t="shared" si="6"/>
        <v>0</v>
      </c>
      <c r="L79" s="10">
        <f>SUM(feb!F79 + mrt!L79 +K79)</f>
        <v>0</v>
      </c>
      <c r="M79" s="17">
        <f t="shared" si="5"/>
        <v>0</v>
      </c>
      <c r="N79" s="21">
        <f>SUM(feb!H79 + mrt!N79 +M79)</f>
        <v>0</v>
      </c>
    </row>
    <row r="80" spans="1:14" x14ac:dyDescent="0.2">
      <c r="A80" s="13" t="s">
        <v>60</v>
      </c>
      <c r="B80" s="11"/>
      <c r="C80" s="11">
        <v>79</v>
      </c>
      <c r="D80" s="11">
        <v>133</v>
      </c>
      <c r="E80" s="11">
        <v>76</v>
      </c>
      <c r="F80" s="11">
        <v>132</v>
      </c>
      <c r="G80" s="11">
        <v>80</v>
      </c>
      <c r="H80" s="11">
        <v>80</v>
      </c>
      <c r="I80" s="11">
        <v>279</v>
      </c>
      <c r="J80" s="11">
        <v>65</v>
      </c>
      <c r="K80" s="9">
        <f t="shared" si="6"/>
        <v>5</v>
      </c>
      <c r="L80" s="10">
        <f>SUM(feb!F80 + mrt!L80 +K80)</f>
        <v>12</v>
      </c>
      <c r="M80" s="17">
        <f t="shared" si="5"/>
        <v>924</v>
      </c>
      <c r="N80" s="21">
        <f>SUM(feb!H80 + mrt!N80 +M80)</f>
        <v>2049</v>
      </c>
    </row>
    <row r="81" spans="1:14" x14ac:dyDescent="0.2">
      <c r="A81" s="13" t="s">
        <v>114</v>
      </c>
      <c r="B81" s="11">
        <v>61</v>
      </c>
      <c r="C81" s="11"/>
      <c r="D81" s="11"/>
      <c r="E81" s="11"/>
      <c r="F81" s="11"/>
      <c r="G81" s="11"/>
      <c r="H81" s="11"/>
      <c r="I81" s="11"/>
      <c r="J81" s="11"/>
      <c r="K81" s="9">
        <f t="shared" si="6"/>
        <v>0</v>
      </c>
      <c r="L81" s="10">
        <f>SUM(feb!F81 + mrt!L81 +K81)</f>
        <v>7</v>
      </c>
      <c r="M81" s="17">
        <f t="shared" si="5"/>
        <v>61</v>
      </c>
      <c r="N81" s="21">
        <f>SUM(feb!H81 + mrt!N81 +M81)</f>
        <v>575</v>
      </c>
    </row>
    <row r="82" spans="1:14" x14ac:dyDescent="0.2">
      <c r="A82" s="13" t="s">
        <v>21</v>
      </c>
      <c r="B82" s="11">
        <v>117</v>
      </c>
      <c r="C82" s="11">
        <v>75</v>
      </c>
      <c r="D82" s="11">
        <v>111</v>
      </c>
      <c r="E82" s="11">
        <v>78</v>
      </c>
      <c r="F82" s="11">
        <v>126</v>
      </c>
      <c r="G82" s="11"/>
      <c r="H82" s="11">
        <v>77</v>
      </c>
      <c r="I82" s="11">
        <v>116</v>
      </c>
      <c r="J82" s="11">
        <v>65</v>
      </c>
      <c r="K82" s="9">
        <v>5</v>
      </c>
      <c r="L82" s="10">
        <f>SUM(feb!F82 + mrt!L82 +K82)</f>
        <v>12</v>
      </c>
      <c r="M82" s="17">
        <f t="shared" si="5"/>
        <v>765</v>
      </c>
      <c r="N82" s="21">
        <f>SUM(feb!H82 + mrt!N82 +M82)</f>
        <v>1707</v>
      </c>
    </row>
    <row r="83" spans="1:14" x14ac:dyDescent="0.2">
      <c r="A83" s="13" t="s">
        <v>59</v>
      </c>
      <c r="B83" s="11">
        <v>61</v>
      </c>
      <c r="C83" s="11">
        <v>63</v>
      </c>
      <c r="D83" s="11">
        <v>71</v>
      </c>
      <c r="E83" s="11">
        <v>48</v>
      </c>
      <c r="F83" s="11"/>
      <c r="G83" s="11">
        <v>61</v>
      </c>
      <c r="H83" s="11">
        <v>60</v>
      </c>
      <c r="I83" s="11">
        <v>108</v>
      </c>
      <c r="J83" s="11">
        <v>65</v>
      </c>
      <c r="K83" s="9">
        <f t="shared" si="6"/>
        <v>5</v>
      </c>
      <c r="L83" s="10">
        <f>SUM(feb!F83 + mrt!L83 +K83)</f>
        <v>10</v>
      </c>
      <c r="M83" s="17">
        <f t="shared" si="5"/>
        <v>537</v>
      </c>
      <c r="N83" s="21">
        <f>SUM(feb!H83 + mrt!N83 +M83)</f>
        <v>889</v>
      </c>
    </row>
    <row r="84" spans="1:14" x14ac:dyDescent="0.2">
      <c r="A84" s="13" t="s">
        <v>22</v>
      </c>
      <c r="B84" s="11"/>
      <c r="C84" s="11"/>
      <c r="D84" s="11"/>
      <c r="E84" s="11"/>
      <c r="F84" s="11"/>
      <c r="G84" s="11"/>
      <c r="H84" s="11"/>
      <c r="I84" s="11"/>
      <c r="J84" s="11"/>
      <c r="K84" s="9">
        <f t="shared" si="6"/>
        <v>0</v>
      </c>
      <c r="L84" s="10">
        <f>SUM(feb!F84 + mrt!L84 +K84)</f>
        <v>0</v>
      </c>
      <c r="M84" s="17">
        <f t="shared" si="5"/>
        <v>0</v>
      </c>
      <c r="N84" s="21">
        <f>SUM(feb!H84 + mrt!N84 +M84)</f>
        <v>0</v>
      </c>
    </row>
    <row r="85" spans="1:14" x14ac:dyDescent="0.2">
      <c r="A85" s="13" t="s">
        <v>70</v>
      </c>
      <c r="B85" s="11"/>
      <c r="C85" s="11">
        <v>79</v>
      </c>
      <c r="D85" s="11">
        <v>133</v>
      </c>
      <c r="E85" s="11"/>
      <c r="F85" s="11"/>
      <c r="G85" s="11"/>
      <c r="H85" s="11">
        <v>80</v>
      </c>
      <c r="I85" s="11">
        <v>116</v>
      </c>
      <c r="J85" s="11">
        <v>65</v>
      </c>
      <c r="K85" s="9">
        <v>4</v>
      </c>
      <c r="L85" s="10">
        <f>SUM(feb!F85 + mrt!L85 +K85)</f>
        <v>9</v>
      </c>
      <c r="M85" s="17">
        <f>SUM(B85:J85)</f>
        <v>473</v>
      </c>
      <c r="N85" s="21">
        <f>SUM(feb!H85 + mrt!N85 +M85)</f>
        <v>943</v>
      </c>
    </row>
    <row r="86" spans="1:14" x14ac:dyDescent="0.2">
      <c r="A86" s="13" t="s">
        <v>151</v>
      </c>
      <c r="B86" s="11">
        <v>117</v>
      </c>
      <c r="C86" s="11">
        <v>79</v>
      </c>
      <c r="D86" s="11"/>
      <c r="E86" s="11">
        <v>76</v>
      </c>
      <c r="F86" s="11"/>
      <c r="G86" s="11">
        <v>80</v>
      </c>
      <c r="H86" s="11">
        <v>80</v>
      </c>
      <c r="I86" s="11">
        <v>116</v>
      </c>
      <c r="J86" s="11">
        <v>65</v>
      </c>
      <c r="K86" s="9">
        <f>COUNT(C86,E86,G86,H86,J86)</f>
        <v>5</v>
      </c>
      <c r="L86" s="10">
        <f>SUM(feb!F86 + mrt!L86 +K86)</f>
        <v>8</v>
      </c>
      <c r="M86" s="17">
        <f>SUM(B86:J86)</f>
        <v>613</v>
      </c>
      <c r="N86" s="21">
        <f>SUM(feb!H86 + mrt!N86 +M86)</f>
        <v>921</v>
      </c>
    </row>
    <row r="87" spans="1:14" x14ac:dyDescent="0.2">
      <c r="A87" s="13" t="s">
        <v>71</v>
      </c>
      <c r="B87" s="11"/>
      <c r="C87" s="11">
        <v>63</v>
      </c>
      <c r="D87" s="11"/>
      <c r="E87" s="11">
        <v>78</v>
      </c>
      <c r="F87" s="11"/>
      <c r="G87" s="11">
        <v>78</v>
      </c>
      <c r="H87" s="11"/>
      <c r="I87" s="11"/>
      <c r="J87" s="11"/>
      <c r="K87" s="9">
        <f t="shared" si="6"/>
        <v>3</v>
      </c>
      <c r="L87" s="10">
        <f>SUM(feb!F87 + mrt!L87 +K87)</f>
        <v>8</v>
      </c>
      <c r="M87" s="17">
        <f t="shared" si="5"/>
        <v>219</v>
      </c>
      <c r="N87" s="21">
        <f>SUM(feb!H87 + mrt!N87 +M87)</f>
        <v>514</v>
      </c>
    </row>
    <row r="88" spans="1:14" x14ac:dyDescent="0.2">
      <c r="A88" s="13" t="s">
        <v>23</v>
      </c>
      <c r="B88" s="11"/>
      <c r="C88" s="11"/>
      <c r="D88" s="11">
        <v>71</v>
      </c>
      <c r="E88" s="11"/>
      <c r="F88" s="11"/>
      <c r="G88" s="11"/>
      <c r="H88" s="11"/>
      <c r="I88" s="11"/>
      <c r="J88" s="11">
        <v>65</v>
      </c>
      <c r="K88" s="9">
        <v>2</v>
      </c>
      <c r="L88" s="10">
        <f>SUM(feb!F88 + mrt!L88 +K88)</f>
        <v>3</v>
      </c>
      <c r="M88" s="17">
        <f t="shared" si="5"/>
        <v>136</v>
      </c>
      <c r="N88" s="21">
        <f>SUM(feb!H88 + mrt!N88 +M88)</f>
        <v>189</v>
      </c>
    </row>
    <row r="89" spans="1:14" x14ac:dyDescent="0.2">
      <c r="A89" s="13" t="s">
        <v>109</v>
      </c>
      <c r="B89" s="11">
        <v>117</v>
      </c>
      <c r="C89" s="11">
        <v>75</v>
      </c>
      <c r="D89" s="11">
        <v>111</v>
      </c>
      <c r="E89" s="11"/>
      <c r="F89" s="11"/>
      <c r="G89" s="11">
        <v>80</v>
      </c>
      <c r="H89" s="11">
        <v>80</v>
      </c>
      <c r="I89" s="11">
        <v>116</v>
      </c>
      <c r="J89" s="11">
        <v>65</v>
      </c>
      <c r="K89" s="9">
        <v>5</v>
      </c>
      <c r="L89" s="10">
        <f>SUM(feb!F89 + mrt!L89 +K89)</f>
        <v>10</v>
      </c>
      <c r="M89" s="17">
        <f t="shared" si="5"/>
        <v>644</v>
      </c>
      <c r="N89" s="21">
        <f>SUM(feb!H89 + mrt!N89 +M89)</f>
        <v>1415</v>
      </c>
    </row>
    <row r="90" spans="1:14" x14ac:dyDescent="0.2">
      <c r="A90" s="13" t="s">
        <v>24</v>
      </c>
      <c r="B90" s="11">
        <v>117</v>
      </c>
      <c r="C90" s="11">
        <v>75</v>
      </c>
      <c r="D90" s="11"/>
      <c r="E90" s="11">
        <v>78</v>
      </c>
      <c r="F90" s="11"/>
      <c r="G90" s="11">
        <v>78</v>
      </c>
      <c r="H90" s="11">
        <v>77</v>
      </c>
      <c r="I90" s="11"/>
      <c r="J90" s="11">
        <v>65</v>
      </c>
      <c r="K90" s="9">
        <f t="shared" si="6"/>
        <v>5</v>
      </c>
      <c r="L90" s="10">
        <f>SUM(feb!F90 + mrt!L90 +K90)</f>
        <v>10</v>
      </c>
      <c r="M90" s="17">
        <f t="shared" si="5"/>
        <v>490</v>
      </c>
      <c r="N90" s="21">
        <f>SUM(feb!H90 + mrt!N90 +M90)</f>
        <v>1104</v>
      </c>
    </row>
    <row r="91" spans="1:14" x14ac:dyDescent="0.2">
      <c r="A91" s="13" t="s">
        <v>25</v>
      </c>
      <c r="B91" s="11">
        <v>117</v>
      </c>
      <c r="C91" s="11"/>
      <c r="D91" s="11">
        <v>133</v>
      </c>
      <c r="E91" s="11"/>
      <c r="F91" s="11"/>
      <c r="G91" s="11">
        <v>80</v>
      </c>
      <c r="H91" s="11">
        <v>80</v>
      </c>
      <c r="I91" s="11"/>
      <c r="J91" s="11">
        <v>65</v>
      </c>
      <c r="K91" s="9">
        <v>4</v>
      </c>
      <c r="L91" s="10">
        <f>SUM(feb!F91 + mrt!L91 +K91)</f>
        <v>10</v>
      </c>
      <c r="M91" s="17">
        <f t="shared" si="5"/>
        <v>475</v>
      </c>
      <c r="N91" s="21">
        <f>SUM(feb!H91 + mrt!N91 +M91)</f>
        <v>868</v>
      </c>
    </row>
    <row r="92" spans="1:14" x14ac:dyDescent="0.2">
      <c r="A92" s="13" t="s">
        <v>100</v>
      </c>
      <c r="B92" s="11"/>
      <c r="C92" s="11"/>
      <c r="D92" s="11"/>
      <c r="E92" s="11"/>
      <c r="F92" s="11"/>
      <c r="G92" s="11"/>
      <c r="H92" s="11"/>
      <c r="I92" s="11"/>
      <c r="J92" s="11"/>
      <c r="K92" s="9">
        <f t="shared" si="6"/>
        <v>0</v>
      </c>
      <c r="L92" s="10">
        <f>SUM(feb!F92 + mrt!L92 +K92)</f>
        <v>0</v>
      </c>
      <c r="M92" s="17">
        <f t="shared" si="5"/>
        <v>0</v>
      </c>
      <c r="N92" s="21">
        <f>SUM(feb!H92 + mrt!N92 +M92)</f>
        <v>0</v>
      </c>
    </row>
    <row r="93" spans="1:14" x14ac:dyDescent="0.2">
      <c r="A93" s="13" t="s">
        <v>75</v>
      </c>
      <c r="B93" s="11"/>
      <c r="C93" s="11"/>
      <c r="D93" s="11"/>
      <c r="E93" s="11"/>
      <c r="F93" s="11"/>
      <c r="G93" s="11"/>
      <c r="H93" s="11"/>
      <c r="I93" s="11"/>
      <c r="J93" s="11"/>
      <c r="K93" s="9">
        <f t="shared" si="6"/>
        <v>0</v>
      </c>
      <c r="L93" s="10">
        <f>SUM(feb!F93 + mrt!L93 +K93)</f>
        <v>0</v>
      </c>
      <c r="M93" s="17">
        <f t="shared" si="5"/>
        <v>0</v>
      </c>
      <c r="N93" s="21">
        <f>SUM(feb!H93 + mrt!N93 +M93)</f>
        <v>0</v>
      </c>
    </row>
    <row r="94" spans="1:14" x14ac:dyDescent="0.2">
      <c r="A94" s="13" t="s">
        <v>26</v>
      </c>
      <c r="B94" s="11">
        <v>117</v>
      </c>
      <c r="C94" s="11">
        <v>75</v>
      </c>
      <c r="D94" s="11">
        <v>111</v>
      </c>
      <c r="E94" s="11">
        <v>78</v>
      </c>
      <c r="F94" s="11">
        <v>75</v>
      </c>
      <c r="G94" s="11">
        <v>78</v>
      </c>
      <c r="H94" s="11">
        <v>77</v>
      </c>
      <c r="I94" s="11">
        <v>116</v>
      </c>
      <c r="J94" s="11">
        <v>65</v>
      </c>
      <c r="K94" s="9">
        <f t="shared" si="6"/>
        <v>5</v>
      </c>
      <c r="L94" s="10">
        <f>SUM(feb!F94 + mrt!L94 +K94)</f>
        <v>11</v>
      </c>
      <c r="M94" s="17">
        <f t="shared" si="5"/>
        <v>792</v>
      </c>
      <c r="N94" s="21">
        <f>SUM(feb!H94 + mrt!N94 +M94)</f>
        <v>1682</v>
      </c>
    </row>
    <row r="95" spans="1:14" x14ac:dyDescent="0.2">
      <c r="A95" s="13" t="s">
        <v>103</v>
      </c>
      <c r="B95" s="11">
        <v>117</v>
      </c>
      <c r="C95" s="11">
        <v>75</v>
      </c>
      <c r="D95" s="11">
        <v>111</v>
      </c>
      <c r="E95" s="11"/>
      <c r="F95" s="11"/>
      <c r="G95" s="11">
        <v>78</v>
      </c>
      <c r="H95" s="11">
        <v>77</v>
      </c>
      <c r="I95" s="11">
        <v>116</v>
      </c>
      <c r="J95" s="11">
        <v>65</v>
      </c>
      <c r="K95" s="9">
        <v>5</v>
      </c>
      <c r="L95" s="10">
        <f>SUM(feb!F95 + mrt!L95 +K95)</f>
        <v>12</v>
      </c>
      <c r="M95" s="17">
        <f t="shared" si="5"/>
        <v>639</v>
      </c>
      <c r="N95" s="21">
        <f>SUM(feb!H95 + mrt!N95 +M95)</f>
        <v>1444</v>
      </c>
    </row>
    <row r="96" spans="1:14" x14ac:dyDescent="0.2">
      <c r="A96" s="13" t="s">
        <v>27</v>
      </c>
      <c r="B96" s="11"/>
      <c r="C96" s="11">
        <v>63</v>
      </c>
      <c r="D96" s="11">
        <v>65</v>
      </c>
      <c r="E96" s="11">
        <v>65</v>
      </c>
      <c r="F96" s="11">
        <v>75</v>
      </c>
      <c r="G96" s="11">
        <v>61</v>
      </c>
      <c r="H96" s="11">
        <v>57</v>
      </c>
      <c r="I96" s="11">
        <v>108</v>
      </c>
      <c r="J96" s="11">
        <v>65</v>
      </c>
      <c r="K96" s="9">
        <f t="shared" si="6"/>
        <v>5</v>
      </c>
      <c r="L96" s="10">
        <f>SUM(feb!F96 + mrt!L96 +K96)</f>
        <v>11</v>
      </c>
      <c r="M96" s="17">
        <f t="shared" ref="M96:M113" si="7">SUM(B96:J96)</f>
        <v>559</v>
      </c>
      <c r="N96" s="21">
        <f>SUM(feb!H96 + mrt!N96 +M96)</f>
        <v>1051</v>
      </c>
    </row>
    <row r="97" spans="1:14" x14ac:dyDescent="0.2">
      <c r="A97" s="13" t="s">
        <v>87</v>
      </c>
      <c r="B97" s="11"/>
      <c r="C97" s="11"/>
      <c r="D97" s="11"/>
      <c r="E97" s="11"/>
      <c r="F97" s="11"/>
      <c r="G97" s="11"/>
      <c r="H97" s="11"/>
      <c r="I97" s="11"/>
      <c r="J97" s="11"/>
      <c r="K97" s="9">
        <f t="shared" si="6"/>
        <v>0</v>
      </c>
      <c r="L97" s="10">
        <f>SUM(feb!F97 + mrt!L97 +K97)</f>
        <v>0</v>
      </c>
      <c r="M97" s="17">
        <f t="shared" si="7"/>
        <v>0</v>
      </c>
      <c r="N97" s="21">
        <f>SUM(feb!H97 + mrt!N97 +M97)</f>
        <v>0</v>
      </c>
    </row>
    <row r="98" spans="1:14" x14ac:dyDescent="0.2">
      <c r="A98" s="13" t="s">
        <v>33</v>
      </c>
      <c r="B98" s="11">
        <v>61</v>
      </c>
      <c r="C98" s="11">
        <v>63</v>
      </c>
      <c r="D98" s="11">
        <v>71</v>
      </c>
      <c r="E98" s="11">
        <v>65</v>
      </c>
      <c r="F98" s="11">
        <v>92</v>
      </c>
      <c r="G98" s="11">
        <v>61</v>
      </c>
      <c r="H98" s="11"/>
      <c r="I98" s="11">
        <v>108</v>
      </c>
      <c r="J98" s="11">
        <v>65</v>
      </c>
      <c r="K98" s="9">
        <v>5</v>
      </c>
      <c r="L98" s="10">
        <f>SUM(feb!F98 + mrt!L98 +K98)</f>
        <v>5</v>
      </c>
      <c r="M98" s="17">
        <f t="shared" si="7"/>
        <v>586</v>
      </c>
      <c r="N98" s="21">
        <f>SUM(feb!H98 + mrt!N98 +M98)</f>
        <v>586</v>
      </c>
    </row>
    <row r="99" spans="1:14" x14ac:dyDescent="0.2">
      <c r="A99" s="13" t="s">
        <v>53</v>
      </c>
      <c r="B99" s="11">
        <v>117</v>
      </c>
      <c r="C99" s="11">
        <v>75</v>
      </c>
      <c r="D99" s="11">
        <v>111</v>
      </c>
      <c r="E99" s="11">
        <v>78</v>
      </c>
      <c r="F99" s="11">
        <v>126</v>
      </c>
      <c r="G99" s="11">
        <v>78</v>
      </c>
      <c r="H99" s="11">
        <v>77</v>
      </c>
      <c r="I99" s="11">
        <v>116</v>
      </c>
      <c r="J99" s="11">
        <v>65</v>
      </c>
      <c r="K99" s="9">
        <f t="shared" si="6"/>
        <v>5</v>
      </c>
      <c r="L99" s="10">
        <f>SUM(feb!F99 + mrt!L99 +K99)</f>
        <v>12</v>
      </c>
      <c r="M99" s="17">
        <f t="shared" si="7"/>
        <v>843</v>
      </c>
      <c r="N99" s="21">
        <f>SUM(feb!H99 + mrt!N99 +M99)</f>
        <v>1894</v>
      </c>
    </row>
    <row r="100" spans="1:14" x14ac:dyDescent="0.2">
      <c r="A100" s="13" t="s">
        <v>77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9">
        <f t="shared" si="6"/>
        <v>0</v>
      </c>
      <c r="L100" s="10">
        <f>SUM(feb!F100 + mrt!L100 +K100)</f>
        <v>0</v>
      </c>
      <c r="M100" s="17">
        <f t="shared" si="7"/>
        <v>0</v>
      </c>
      <c r="N100" s="21">
        <f>SUM(feb!H100 + mrt!N100 +M100)</f>
        <v>0</v>
      </c>
    </row>
    <row r="101" spans="1:14" x14ac:dyDescent="0.2">
      <c r="A101" s="13" t="s">
        <v>84</v>
      </c>
      <c r="B101" s="11"/>
      <c r="C101" s="11"/>
      <c r="D101" s="11"/>
      <c r="E101" s="11"/>
      <c r="F101" s="11"/>
      <c r="G101" s="11"/>
      <c r="H101" s="11">
        <v>57</v>
      </c>
      <c r="I101" s="11"/>
      <c r="J101" s="11">
        <v>65</v>
      </c>
      <c r="K101" s="9">
        <f t="shared" si="6"/>
        <v>2</v>
      </c>
      <c r="L101" s="10">
        <f>SUM(feb!F101 + mrt!L101 +K101)</f>
        <v>5</v>
      </c>
      <c r="M101" s="17">
        <f t="shared" si="7"/>
        <v>122</v>
      </c>
      <c r="N101" s="21">
        <f>SUM(feb!H101 + mrt!N101 +M101)</f>
        <v>286</v>
      </c>
    </row>
    <row r="102" spans="1:14" x14ac:dyDescent="0.2">
      <c r="A102" s="13" t="s">
        <v>58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9">
        <f t="shared" si="6"/>
        <v>0</v>
      </c>
      <c r="L102" s="10">
        <f>SUM(feb!F102 + mrt!L102 +K102)</f>
        <v>0</v>
      </c>
      <c r="M102" s="17">
        <f t="shared" si="7"/>
        <v>0</v>
      </c>
      <c r="N102" s="21">
        <f>SUM(feb!H102 + mrt!N102 +M102)</f>
        <v>0</v>
      </c>
    </row>
    <row r="103" spans="1:14" x14ac:dyDescent="0.2">
      <c r="A103" s="13" t="s">
        <v>129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9">
        <f t="shared" si="6"/>
        <v>0</v>
      </c>
      <c r="L103" s="10">
        <f>SUM(feb!F103 + mrt!L103 +K103)</f>
        <v>0</v>
      </c>
      <c r="M103" s="17">
        <f t="shared" si="7"/>
        <v>0</v>
      </c>
      <c r="N103" s="21">
        <f>SUM(feb!H103 + mrt!N103 +M103)</f>
        <v>0</v>
      </c>
    </row>
    <row r="104" spans="1:14" x14ac:dyDescent="0.2">
      <c r="A104" s="13" t="s">
        <v>130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9">
        <f t="shared" si="6"/>
        <v>0</v>
      </c>
      <c r="L104" s="10">
        <f>SUM(feb!F104 + mrt!L104 +K104)</f>
        <v>0</v>
      </c>
      <c r="M104" s="17">
        <f t="shared" si="7"/>
        <v>0</v>
      </c>
      <c r="N104" s="21">
        <f>SUM(feb!H104 + mrt!N104 +M104)</f>
        <v>0</v>
      </c>
    </row>
    <row r="105" spans="1:14" x14ac:dyDescent="0.2">
      <c r="A105" s="13" t="s">
        <v>111</v>
      </c>
      <c r="B105" s="11"/>
      <c r="C105" s="11">
        <v>75</v>
      </c>
      <c r="D105" s="11"/>
      <c r="E105" s="11"/>
      <c r="F105" s="11"/>
      <c r="G105" s="11"/>
      <c r="H105" s="11"/>
      <c r="I105" s="11"/>
      <c r="J105" s="11"/>
      <c r="K105" s="9">
        <f t="shared" si="6"/>
        <v>1</v>
      </c>
      <c r="L105" s="10">
        <f>SUM(feb!F105 + mrt!L105 +K105)</f>
        <v>7</v>
      </c>
      <c r="M105" s="17">
        <f t="shared" si="7"/>
        <v>75</v>
      </c>
      <c r="N105" s="21">
        <f>SUM(feb!H105 + mrt!N105 +M105)</f>
        <v>523</v>
      </c>
    </row>
    <row r="106" spans="1:14" x14ac:dyDescent="0.2">
      <c r="A106" s="13" t="s">
        <v>98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9">
        <f t="shared" si="6"/>
        <v>0</v>
      </c>
      <c r="L106" s="10">
        <f>SUM(feb!F106 + mrt!L106 +K106)</f>
        <v>0</v>
      </c>
      <c r="M106" s="17">
        <f t="shared" si="7"/>
        <v>0</v>
      </c>
      <c r="N106" s="21">
        <f>SUM(feb!H106 + mrt!N106 +M106)</f>
        <v>0</v>
      </c>
    </row>
    <row r="107" spans="1:14" x14ac:dyDescent="0.2">
      <c r="A107" s="13" t="s">
        <v>105</v>
      </c>
      <c r="B107" s="11"/>
      <c r="C107" s="11">
        <v>50</v>
      </c>
      <c r="D107" s="11">
        <v>75</v>
      </c>
      <c r="E107" s="11"/>
      <c r="F107" s="11"/>
      <c r="G107" s="11"/>
      <c r="H107" s="11"/>
      <c r="I107" s="11"/>
      <c r="J107" s="11"/>
      <c r="K107" s="9">
        <v>2</v>
      </c>
      <c r="L107" s="10">
        <f>SUM(feb!F107 + mrt!L107 +K107)</f>
        <v>2</v>
      </c>
      <c r="M107" s="17">
        <f t="shared" si="7"/>
        <v>125</v>
      </c>
      <c r="N107" s="21">
        <f>SUM(feb!H107 + mrt!N107 +M107)</f>
        <v>125</v>
      </c>
    </row>
    <row r="108" spans="1:14" x14ac:dyDescent="0.2">
      <c r="A108" s="24" t="s">
        <v>131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9">
        <f t="shared" si="6"/>
        <v>0</v>
      </c>
      <c r="L108" s="10">
        <f>SUM(feb!F108 + mrt!L108 +K108)</f>
        <v>2</v>
      </c>
      <c r="M108" s="17">
        <f t="shared" si="7"/>
        <v>0</v>
      </c>
      <c r="N108" s="21">
        <f>SUM(feb!H108 + mrt!N108 +M108)</f>
        <v>210</v>
      </c>
    </row>
    <row r="109" spans="1:14" x14ac:dyDescent="0.2">
      <c r="A109" s="24" t="s">
        <v>83</v>
      </c>
      <c r="B109" s="11">
        <v>91</v>
      </c>
      <c r="C109" s="11">
        <v>63</v>
      </c>
      <c r="D109" s="11">
        <v>75</v>
      </c>
      <c r="E109" s="11">
        <v>65</v>
      </c>
      <c r="F109" s="11"/>
      <c r="G109" s="11"/>
      <c r="H109" s="11"/>
      <c r="I109" s="11">
        <v>108</v>
      </c>
      <c r="J109" s="11">
        <v>65</v>
      </c>
      <c r="K109" s="9">
        <v>4</v>
      </c>
      <c r="L109" s="10">
        <f>SUM(feb!F109 + mrt!L109 +K109)</f>
        <v>10</v>
      </c>
      <c r="M109" s="17">
        <f t="shared" si="7"/>
        <v>467</v>
      </c>
      <c r="N109" s="21">
        <f>SUM(feb!H109 + mrt!N109 +M109)</f>
        <v>1064</v>
      </c>
    </row>
    <row r="110" spans="1:14" x14ac:dyDescent="0.2">
      <c r="A110" s="24" t="s">
        <v>133</v>
      </c>
      <c r="B110" s="11">
        <v>117</v>
      </c>
      <c r="C110" s="11">
        <v>75</v>
      </c>
      <c r="D110" s="11">
        <v>111</v>
      </c>
      <c r="E110" s="11">
        <v>78</v>
      </c>
      <c r="F110" s="11"/>
      <c r="G110" s="11"/>
      <c r="H110" s="11"/>
      <c r="I110" s="11">
        <v>116</v>
      </c>
      <c r="J110" s="11">
        <v>65</v>
      </c>
      <c r="K110" s="9">
        <v>4</v>
      </c>
      <c r="L110" s="10">
        <f>SUM(feb!F110 + mrt!L110 +K110)</f>
        <v>8</v>
      </c>
      <c r="M110" s="17">
        <f t="shared" si="7"/>
        <v>562</v>
      </c>
      <c r="N110" s="21">
        <f>SUM(feb!H110 + mrt!N110 +M110)</f>
        <v>974</v>
      </c>
    </row>
    <row r="111" spans="1:14" x14ac:dyDescent="0.2">
      <c r="A111" s="34" t="s">
        <v>101</v>
      </c>
      <c r="B111" s="11"/>
      <c r="C111" s="11">
        <v>63</v>
      </c>
      <c r="D111" s="11"/>
      <c r="E111" s="11"/>
      <c r="F111" s="11"/>
      <c r="G111" s="11"/>
      <c r="H111" s="11"/>
      <c r="I111" s="11"/>
      <c r="J111" s="11"/>
      <c r="K111" s="9">
        <f t="shared" si="6"/>
        <v>1</v>
      </c>
      <c r="L111" s="10">
        <f>SUM(feb!F111 + mrt!L111 +K111)</f>
        <v>2</v>
      </c>
      <c r="M111" s="17">
        <f t="shared" si="7"/>
        <v>63</v>
      </c>
      <c r="N111" s="21">
        <f>SUM(feb!H111 + mrt!N111 +M111)</f>
        <v>116</v>
      </c>
    </row>
    <row r="112" spans="1:14" x14ac:dyDescent="0.2">
      <c r="A112" s="24" t="s">
        <v>99</v>
      </c>
      <c r="B112" s="11">
        <v>61</v>
      </c>
      <c r="C112" s="11"/>
      <c r="D112" s="11">
        <v>71</v>
      </c>
      <c r="E112" s="11">
        <v>48</v>
      </c>
      <c r="F112" s="11">
        <v>60</v>
      </c>
      <c r="G112" s="11"/>
      <c r="H112" s="11">
        <v>60</v>
      </c>
      <c r="I112" s="11">
        <v>69</v>
      </c>
      <c r="J112" s="11">
        <v>65</v>
      </c>
      <c r="K112" s="9">
        <v>4</v>
      </c>
      <c r="L112" s="10">
        <f>SUM(feb!F112 + mrt!L112 +K112)</f>
        <v>11</v>
      </c>
      <c r="M112" s="17">
        <f t="shared" si="7"/>
        <v>434</v>
      </c>
      <c r="N112" s="21">
        <f>SUM(feb!H112 + mrt!N112 +M112)</f>
        <v>914</v>
      </c>
    </row>
    <row r="113" spans="1:14" ht="13.5" thickBot="1" x14ac:dyDescent="0.25">
      <c r="A113" s="14" t="s">
        <v>28</v>
      </c>
      <c r="B113" s="28">
        <v>91</v>
      </c>
      <c r="C113" s="28">
        <v>63</v>
      </c>
      <c r="D113" s="28">
        <v>75</v>
      </c>
      <c r="E113" s="28">
        <v>48</v>
      </c>
      <c r="F113" s="28"/>
      <c r="G113" s="28">
        <v>61</v>
      </c>
      <c r="H113" s="28">
        <v>60</v>
      </c>
      <c r="I113" s="28">
        <v>90</v>
      </c>
      <c r="J113" s="28"/>
      <c r="K113" s="59">
        <v>5</v>
      </c>
      <c r="L113" s="25">
        <f>SUM(feb!F113 + mrt!L113 +K113)</f>
        <v>12</v>
      </c>
      <c r="M113" s="26">
        <f t="shared" si="7"/>
        <v>488</v>
      </c>
      <c r="N113" s="27">
        <f>SUM(feb!H113 + mrt!N113 +M113)</f>
        <v>1159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zoomScale="130" zoomScaleNormal="130" workbookViewId="0">
      <pane ySplit="3" topLeftCell="A67" activePane="bottomLeft" state="frozen"/>
      <selection pane="bottomLeft" activeCell="J81" sqref="J81"/>
    </sheetView>
  </sheetViews>
  <sheetFormatPr defaultColWidth="9.140625" defaultRowHeight="12.75" x14ac:dyDescent="0.2"/>
  <cols>
    <col min="1" max="1" width="16.42578125" style="6" customWidth="1"/>
    <col min="2" max="5" width="4" style="6" customWidth="1"/>
    <col min="6" max="6" width="4.140625" style="6" customWidth="1"/>
    <col min="7" max="12" width="3.85546875" style="6" customWidth="1"/>
    <col min="13" max="16" width="5.7109375" style="6" customWidth="1"/>
    <col min="17" max="16384" width="9.140625" style="6"/>
  </cols>
  <sheetData>
    <row r="1" spans="1:16" ht="27.75" customHeight="1" thickBot="1" x14ac:dyDescent="0.3">
      <c r="A1" s="41" t="s">
        <v>139</v>
      </c>
      <c r="P1" s="42" t="s">
        <v>34</v>
      </c>
    </row>
    <row r="2" spans="1:16" s="8" customFormat="1" ht="57" customHeight="1" x14ac:dyDescent="0.2">
      <c r="A2" s="19"/>
      <c r="B2" s="18" t="s">
        <v>0</v>
      </c>
      <c r="C2" s="18" t="s">
        <v>1</v>
      </c>
      <c r="D2" s="18" t="s">
        <v>2</v>
      </c>
      <c r="E2" s="18" t="s">
        <v>1</v>
      </c>
      <c r="F2" s="18" t="s">
        <v>2</v>
      </c>
      <c r="G2" s="53" t="s">
        <v>1</v>
      </c>
      <c r="H2" s="18" t="s">
        <v>2</v>
      </c>
      <c r="I2" s="18" t="s">
        <v>1</v>
      </c>
      <c r="J2" s="18" t="s">
        <v>2</v>
      </c>
      <c r="K2" s="18" t="s">
        <v>0</v>
      </c>
      <c r="L2" s="18" t="s">
        <v>1</v>
      </c>
      <c r="M2" s="96" t="s">
        <v>37</v>
      </c>
      <c r="N2" s="94" t="s">
        <v>38</v>
      </c>
      <c r="O2" s="88" t="s">
        <v>39</v>
      </c>
      <c r="P2" s="90" t="s">
        <v>40</v>
      </c>
    </row>
    <row r="3" spans="1:16" ht="18" customHeight="1" thickBot="1" x14ac:dyDescent="0.25">
      <c r="A3" s="20"/>
      <c r="B3" s="5">
        <v>1</v>
      </c>
      <c r="C3" s="5">
        <v>3</v>
      </c>
      <c r="D3" s="5">
        <v>4</v>
      </c>
      <c r="E3" s="5">
        <v>10</v>
      </c>
      <c r="F3" s="5">
        <v>11</v>
      </c>
      <c r="G3" s="54">
        <v>17</v>
      </c>
      <c r="H3" s="5">
        <v>18</v>
      </c>
      <c r="I3" s="5">
        <v>24</v>
      </c>
      <c r="J3" s="5">
        <v>25</v>
      </c>
      <c r="K3" s="5">
        <v>29</v>
      </c>
      <c r="L3" s="5">
        <v>31</v>
      </c>
      <c r="M3" s="97"/>
      <c r="N3" s="95"/>
      <c r="O3" s="89"/>
      <c r="P3" s="91"/>
    </row>
    <row r="4" spans="1:16" x14ac:dyDescent="0.2">
      <c r="A4" s="13" t="s">
        <v>112</v>
      </c>
      <c r="B4" s="11"/>
      <c r="C4" s="11">
        <v>138</v>
      </c>
      <c r="D4" s="11">
        <v>80</v>
      </c>
      <c r="E4" s="11">
        <v>140</v>
      </c>
      <c r="F4" s="11"/>
      <c r="G4" s="55"/>
      <c r="H4" s="11"/>
      <c r="I4" s="11"/>
      <c r="J4" s="11"/>
      <c r="K4" s="11">
        <v>86</v>
      </c>
      <c r="L4" s="11">
        <v>154</v>
      </c>
      <c r="M4" s="9">
        <v>3</v>
      </c>
      <c r="N4" s="10">
        <f>SUM(feb!F4 + mrt!L4 + apr!K4+ M4)</f>
        <v>10</v>
      </c>
      <c r="O4" s="17">
        <f t="shared" ref="O4:O31" si="0">SUM(B4:L4)</f>
        <v>598</v>
      </c>
      <c r="P4" s="21">
        <f>SUM(feb!H4 + mrt!N4 + apr!M4+ O4)</f>
        <v>1471</v>
      </c>
    </row>
    <row r="5" spans="1:16" x14ac:dyDescent="0.2">
      <c r="A5" s="13" t="s">
        <v>4</v>
      </c>
      <c r="B5" s="11">
        <v>86</v>
      </c>
      <c r="C5" s="11"/>
      <c r="D5" s="11"/>
      <c r="E5" s="11"/>
      <c r="F5" s="11"/>
      <c r="G5" s="55"/>
      <c r="H5" s="11"/>
      <c r="I5" s="11"/>
      <c r="J5" s="11"/>
      <c r="K5" s="11"/>
      <c r="L5" s="11">
        <v>105</v>
      </c>
      <c r="M5" s="9">
        <v>2</v>
      </c>
      <c r="N5" s="10">
        <f>SUM(feb!F5 + mrt!L5 + apr!K5+ M5)</f>
        <v>2</v>
      </c>
      <c r="O5" s="17">
        <f t="shared" si="0"/>
        <v>191</v>
      </c>
      <c r="P5" s="21">
        <f>SUM(feb!H5 + mrt!N5 + apr!M5+ O5)</f>
        <v>297</v>
      </c>
    </row>
    <row r="6" spans="1:16" x14ac:dyDescent="0.2">
      <c r="A6" s="13" t="s">
        <v>29</v>
      </c>
      <c r="B6" s="11"/>
      <c r="C6" s="11"/>
      <c r="D6" s="11"/>
      <c r="E6" s="11"/>
      <c r="F6" s="11"/>
      <c r="G6" s="55"/>
      <c r="H6" s="11"/>
      <c r="I6" s="11"/>
      <c r="J6" s="11"/>
      <c r="K6" s="11"/>
      <c r="L6" s="11"/>
      <c r="M6" s="9">
        <f t="shared" ref="M6:M63" si="1">COUNT(B6,D6,F6,H6,J6,K6)</f>
        <v>0</v>
      </c>
      <c r="N6" s="10">
        <f>SUM(feb!F6 + mrt!L6 + apr!K6+ M6)</f>
        <v>3</v>
      </c>
      <c r="O6" s="17">
        <f t="shared" si="0"/>
        <v>0</v>
      </c>
      <c r="P6" s="21">
        <f>SUM(feb!H6 + mrt!N6 + apr!M6+ O6)</f>
        <v>206</v>
      </c>
    </row>
    <row r="7" spans="1:16" x14ac:dyDescent="0.2">
      <c r="A7" s="13" t="s">
        <v>85</v>
      </c>
      <c r="B7" s="11"/>
      <c r="C7" s="11"/>
      <c r="D7" s="11"/>
      <c r="E7" s="11"/>
      <c r="F7" s="11"/>
      <c r="G7" s="55"/>
      <c r="H7" s="11"/>
      <c r="I7" s="11"/>
      <c r="J7" s="11"/>
      <c r="K7" s="11"/>
      <c r="L7" s="11"/>
      <c r="M7" s="9">
        <f t="shared" si="1"/>
        <v>0</v>
      </c>
      <c r="N7" s="10">
        <f>SUM(feb!F7 + mrt!L7 + apr!K7+ M7)</f>
        <v>9</v>
      </c>
      <c r="O7" s="17">
        <f t="shared" si="0"/>
        <v>0</v>
      </c>
      <c r="P7" s="21">
        <f>SUM(feb!H7 + mrt!N7 + apr!M7+ O7)</f>
        <v>817</v>
      </c>
    </row>
    <row r="8" spans="1:16" x14ac:dyDescent="0.2">
      <c r="A8" s="13" t="s">
        <v>72</v>
      </c>
      <c r="B8" s="11">
        <v>76</v>
      </c>
      <c r="C8" s="11"/>
      <c r="D8" s="11"/>
      <c r="E8" s="11"/>
      <c r="F8" s="11"/>
      <c r="G8" s="55"/>
      <c r="H8" s="11">
        <v>77</v>
      </c>
      <c r="I8" s="11"/>
      <c r="J8" s="11"/>
      <c r="K8" s="11">
        <v>73</v>
      </c>
      <c r="L8" s="11">
        <v>90</v>
      </c>
      <c r="M8" s="9">
        <v>4</v>
      </c>
      <c r="N8" s="10">
        <f>SUM(feb!F8 + mrt!L8 + apr!K8+ M8)</f>
        <v>7</v>
      </c>
      <c r="O8" s="17">
        <f t="shared" si="0"/>
        <v>316</v>
      </c>
      <c r="P8" s="21">
        <f>SUM(feb!H8 + mrt!N8 + apr!M8+ O8)</f>
        <v>785</v>
      </c>
    </row>
    <row r="9" spans="1:16" x14ac:dyDescent="0.2">
      <c r="A9" s="13" t="s">
        <v>81</v>
      </c>
      <c r="B9" s="11"/>
      <c r="C9" s="11"/>
      <c r="D9" s="11"/>
      <c r="E9" s="11"/>
      <c r="F9" s="11"/>
      <c r="G9" s="55"/>
      <c r="H9" s="11"/>
      <c r="I9" s="11"/>
      <c r="J9" s="11"/>
      <c r="K9" s="11"/>
      <c r="L9" s="11"/>
      <c r="M9" s="9">
        <f t="shared" si="1"/>
        <v>0</v>
      </c>
      <c r="N9" s="10">
        <f>SUM(feb!F9 + mrt!L9 + apr!K9+ M9)</f>
        <v>0</v>
      </c>
      <c r="O9" s="17">
        <f t="shared" si="0"/>
        <v>0</v>
      </c>
      <c r="P9" s="21">
        <f>SUM(feb!H9 + mrt!N9 + apr!M9+ O9)</f>
        <v>0</v>
      </c>
    </row>
    <row r="10" spans="1:16" x14ac:dyDescent="0.2">
      <c r="A10" s="13" t="s">
        <v>5</v>
      </c>
      <c r="B10" s="11">
        <v>86</v>
      </c>
      <c r="C10" s="11">
        <v>138</v>
      </c>
      <c r="D10" s="11"/>
      <c r="E10" s="11"/>
      <c r="F10" s="11"/>
      <c r="G10" s="55"/>
      <c r="H10" s="11">
        <v>83</v>
      </c>
      <c r="I10" s="11">
        <v>133</v>
      </c>
      <c r="J10" s="11"/>
      <c r="K10" s="11"/>
      <c r="L10" s="11">
        <v>90</v>
      </c>
      <c r="M10" s="9">
        <v>3</v>
      </c>
      <c r="N10" s="10">
        <f>SUM(feb!F10 + mrt!L10 + apr!K10+ M10)</f>
        <v>12</v>
      </c>
      <c r="O10" s="17">
        <f t="shared" si="0"/>
        <v>530</v>
      </c>
      <c r="P10" s="21">
        <f>SUM(feb!H10 + mrt!N10 + apr!M10+ O10)</f>
        <v>1303</v>
      </c>
    </row>
    <row r="11" spans="1:16" x14ac:dyDescent="0.2">
      <c r="A11" s="13" t="s">
        <v>76</v>
      </c>
      <c r="B11" s="11"/>
      <c r="C11" s="11"/>
      <c r="D11" s="11">
        <v>80</v>
      </c>
      <c r="E11" s="11"/>
      <c r="F11" s="11"/>
      <c r="G11" s="55"/>
      <c r="H11" s="11">
        <v>83</v>
      </c>
      <c r="I11" s="11"/>
      <c r="J11" s="11">
        <v>80</v>
      </c>
      <c r="K11" s="11">
        <v>86</v>
      </c>
      <c r="L11" s="11"/>
      <c r="M11" s="9">
        <f t="shared" si="1"/>
        <v>4</v>
      </c>
      <c r="N11" s="10">
        <f>SUM(feb!F11 + mrt!L11 + apr!K11+ M11)</f>
        <v>10</v>
      </c>
      <c r="O11" s="17">
        <f t="shared" si="0"/>
        <v>329</v>
      </c>
      <c r="P11" s="21">
        <f>SUM(feb!H11 + mrt!N11 + apr!M11+ O11)</f>
        <v>720</v>
      </c>
    </row>
    <row r="12" spans="1:16" x14ac:dyDescent="0.2">
      <c r="A12" s="13" t="s">
        <v>56</v>
      </c>
      <c r="B12" s="11">
        <v>86</v>
      </c>
      <c r="C12" s="11"/>
      <c r="D12" s="11">
        <v>80</v>
      </c>
      <c r="E12" s="11"/>
      <c r="F12" s="11">
        <v>80</v>
      </c>
      <c r="G12" s="55"/>
      <c r="H12" s="11"/>
      <c r="I12" s="11">
        <v>133</v>
      </c>
      <c r="J12" s="11">
        <v>80</v>
      </c>
      <c r="K12" s="11">
        <v>86</v>
      </c>
      <c r="L12" s="11">
        <v>90</v>
      </c>
      <c r="M12" s="9">
        <v>6</v>
      </c>
      <c r="N12" s="10">
        <f>SUM(feb!F12 + mrt!L12 + apr!K12+ M12)</f>
        <v>18</v>
      </c>
      <c r="O12" s="17">
        <f t="shared" si="0"/>
        <v>635</v>
      </c>
      <c r="P12" s="21">
        <f>SUM(feb!H12 + mrt!N12 + apr!M12+ O12)</f>
        <v>1905</v>
      </c>
    </row>
    <row r="13" spans="1:16" x14ac:dyDescent="0.2">
      <c r="A13" s="13" t="s">
        <v>6</v>
      </c>
      <c r="B13" s="11"/>
      <c r="C13" s="11"/>
      <c r="D13" s="11"/>
      <c r="E13" s="11"/>
      <c r="F13" s="11"/>
      <c r="G13" s="55"/>
      <c r="H13" s="11">
        <v>77</v>
      </c>
      <c r="I13" s="11"/>
      <c r="J13" s="11">
        <v>43</v>
      </c>
      <c r="K13" s="11">
        <v>73</v>
      </c>
      <c r="L13" s="11"/>
      <c r="M13" s="9">
        <f t="shared" si="1"/>
        <v>3</v>
      </c>
      <c r="N13" s="10">
        <f>SUM(feb!F13 + mrt!L13 + apr!K13+ M13)</f>
        <v>12</v>
      </c>
      <c r="O13" s="17">
        <f t="shared" si="0"/>
        <v>193</v>
      </c>
      <c r="P13" s="21">
        <f>SUM(feb!H13 + mrt!N13 + apr!M13+ O13)</f>
        <v>835</v>
      </c>
    </row>
    <row r="14" spans="1:16" x14ac:dyDescent="0.2">
      <c r="A14" s="13" t="s">
        <v>61</v>
      </c>
      <c r="B14" s="11">
        <v>86</v>
      </c>
      <c r="C14" s="11">
        <v>138</v>
      </c>
      <c r="D14" s="11">
        <v>80</v>
      </c>
      <c r="E14" s="11">
        <v>140</v>
      </c>
      <c r="F14" s="11">
        <v>80</v>
      </c>
      <c r="G14" s="55"/>
      <c r="H14" s="11">
        <v>83</v>
      </c>
      <c r="I14" s="11"/>
      <c r="J14" s="11"/>
      <c r="K14" s="11"/>
      <c r="L14" s="11"/>
      <c r="M14" s="9">
        <v>5</v>
      </c>
      <c r="N14" s="10">
        <f>SUM(feb!F14 + mrt!L14 + apr!K14+ M14)</f>
        <v>15</v>
      </c>
      <c r="O14" s="17">
        <f t="shared" si="0"/>
        <v>607</v>
      </c>
      <c r="P14" s="21">
        <f>SUM(feb!H14 + mrt!N14 + apr!M14+ O14)</f>
        <v>1965</v>
      </c>
    </row>
    <row r="15" spans="1:16" x14ac:dyDescent="0.2">
      <c r="A15" s="13" t="s">
        <v>57</v>
      </c>
      <c r="B15" s="11"/>
      <c r="C15" s="11"/>
      <c r="D15" s="11">
        <v>80</v>
      </c>
      <c r="E15" s="11"/>
      <c r="F15" s="11">
        <v>80</v>
      </c>
      <c r="G15" s="55"/>
      <c r="H15" s="11"/>
      <c r="I15" s="11"/>
      <c r="J15" s="11">
        <v>80</v>
      </c>
      <c r="K15" s="11">
        <v>86</v>
      </c>
      <c r="L15" s="11"/>
      <c r="M15" s="9">
        <f t="shared" si="1"/>
        <v>4</v>
      </c>
      <c r="N15" s="10">
        <f>SUM(feb!F15 + mrt!L15 + apr!K15+ M15)</f>
        <v>8</v>
      </c>
      <c r="O15" s="17">
        <f t="shared" si="0"/>
        <v>326</v>
      </c>
      <c r="P15" s="21">
        <f>SUM(feb!H15 + mrt!N15 + apr!M15+ O15)</f>
        <v>579</v>
      </c>
    </row>
    <row r="16" spans="1:16" x14ac:dyDescent="0.2">
      <c r="A16" s="13" t="s">
        <v>67</v>
      </c>
      <c r="B16" s="11"/>
      <c r="C16" s="11"/>
      <c r="D16" s="11">
        <v>80</v>
      </c>
      <c r="E16" s="11"/>
      <c r="F16" s="11"/>
      <c r="G16" s="55"/>
      <c r="H16" s="11">
        <v>83</v>
      </c>
      <c r="I16" s="11">
        <v>100</v>
      </c>
      <c r="J16" s="11"/>
      <c r="K16" s="11">
        <v>86</v>
      </c>
      <c r="L16" s="11">
        <v>90</v>
      </c>
      <c r="M16" s="9">
        <v>4</v>
      </c>
      <c r="N16" s="10">
        <f>SUM(feb!F16 + mrt!L16 + apr!K16+ M16)</f>
        <v>13</v>
      </c>
      <c r="O16" s="17">
        <f t="shared" ref="O16:O17" si="2">SUM(B16:L16)</f>
        <v>439</v>
      </c>
      <c r="P16" s="21">
        <f>SUM(feb!H16 + mrt!N16 + apr!M16+ O16)</f>
        <v>1115</v>
      </c>
    </row>
    <row r="17" spans="1:16" x14ac:dyDescent="0.2">
      <c r="A17" s="13" t="s">
        <v>154</v>
      </c>
      <c r="B17" s="11">
        <v>56</v>
      </c>
      <c r="C17" s="11"/>
      <c r="D17" s="11">
        <v>58</v>
      </c>
      <c r="E17" s="11"/>
      <c r="F17" s="11"/>
      <c r="G17" s="55"/>
      <c r="H17" s="11">
        <v>52</v>
      </c>
      <c r="I17" s="11">
        <v>60</v>
      </c>
      <c r="J17" s="11">
        <v>54</v>
      </c>
      <c r="K17" s="11"/>
      <c r="L17" s="11">
        <v>68</v>
      </c>
      <c r="M17" s="9">
        <v>5</v>
      </c>
      <c r="N17" s="10">
        <f>SUM(feb!F17 + mrt!L17 + apr!K17+ M17)</f>
        <v>6</v>
      </c>
      <c r="O17" s="17">
        <f t="shared" si="2"/>
        <v>348</v>
      </c>
      <c r="P17" s="21">
        <f>SUM(feb!H17 + mrt!N17 + apr!M17+ O17)</f>
        <v>471</v>
      </c>
    </row>
    <row r="18" spans="1:16" x14ac:dyDescent="0.2">
      <c r="A18" s="13" t="s">
        <v>78</v>
      </c>
      <c r="B18" s="11"/>
      <c r="C18" s="11"/>
      <c r="D18" s="11"/>
      <c r="E18" s="11"/>
      <c r="F18" s="11"/>
      <c r="G18" s="55"/>
      <c r="H18" s="11"/>
      <c r="I18" s="11"/>
      <c r="J18" s="11"/>
      <c r="K18" s="11"/>
      <c r="L18" s="11"/>
      <c r="M18" s="9">
        <f t="shared" si="1"/>
        <v>0</v>
      </c>
      <c r="N18" s="10">
        <f>SUM(feb!F18 + mrt!L18 + apr!K18+ M18)</f>
        <v>0</v>
      </c>
      <c r="O18" s="17">
        <f t="shared" si="0"/>
        <v>0</v>
      </c>
      <c r="P18" s="21">
        <f>SUM(feb!H18 + mrt!N18 + apr!M18+ O18)</f>
        <v>0</v>
      </c>
    </row>
    <row r="19" spans="1:16" x14ac:dyDescent="0.2">
      <c r="A19" s="13" t="s">
        <v>79</v>
      </c>
      <c r="B19" s="11"/>
      <c r="C19" s="11"/>
      <c r="D19" s="11"/>
      <c r="E19" s="11"/>
      <c r="F19" s="11"/>
      <c r="G19" s="55"/>
      <c r="H19" s="11"/>
      <c r="I19" s="11"/>
      <c r="J19" s="11"/>
      <c r="K19" s="11">
        <v>86</v>
      </c>
      <c r="L19" s="11"/>
      <c r="M19" s="9">
        <f t="shared" si="1"/>
        <v>1</v>
      </c>
      <c r="N19" s="10">
        <f>SUM(feb!F19 + mrt!L19 + apr!K19+ M19)</f>
        <v>5</v>
      </c>
      <c r="O19" s="17">
        <f t="shared" si="0"/>
        <v>86</v>
      </c>
      <c r="P19" s="21">
        <f>SUM(feb!H19 + mrt!N19 + apr!M19+ O19)</f>
        <v>356</v>
      </c>
    </row>
    <row r="20" spans="1:16" x14ac:dyDescent="0.2">
      <c r="A20" s="13" t="s">
        <v>80</v>
      </c>
      <c r="B20" s="11"/>
      <c r="C20" s="11"/>
      <c r="D20" s="11"/>
      <c r="E20" s="11"/>
      <c r="F20" s="11"/>
      <c r="G20" s="55"/>
      <c r="H20" s="11"/>
      <c r="I20" s="11"/>
      <c r="J20" s="11"/>
      <c r="K20" s="11"/>
      <c r="L20" s="11"/>
      <c r="M20" s="9">
        <f t="shared" si="1"/>
        <v>0</v>
      </c>
      <c r="N20" s="10">
        <f>SUM(feb!F20 + mrt!L20 + apr!K20+ M20)</f>
        <v>2</v>
      </c>
      <c r="O20" s="17">
        <f t="shared" si="0"/>
        <v>0</v>
      </c>
      <c r="P20" s="21">
        <f>SUM(feb!H20 + mrt!N20 + apr!M20+ O20)</f>
        <v>144</v>
      </c>
    </row>
    <row r="21" spans="1:16" x14ac:dyDescent="0.2">
      <c r="A21" s="13" t="s">
        <v>88</v>
      </c>
      <c r="B21" s="11">
        <v>56</v>
      </c>
      <c r="C21" s="11">
        <v>53</v>
      </c>
      <c r="D21" s="11"/>
      <c r="E21" s="11"/>
      <c r="F21" s="11"/>
      <c r="G21" s="55"/>
      <c r="H21" s="11">
        <v>52</v>
      </c>
      <c r="I21" s="11"/>
      <c r="J21" s="11">
        <v>54</v>
      </c>
      <c r="K21" s="11">
        <v>55</v>
      </c>
      <c r="L21" s="11">
        <v>68</v>
      </c>
      <c r="M21" s="9">
        <v>5</v>
      </c>
      <c r="N21" s="10">
        <f>SUM(feb!F21 + mrt!L21 + apr!K21+ M21)</f>
        <v>12</v>
      </c>
      <c r="O21" s="17">
        <f t="shared" si="0"/>
        <v>338</v>
      </c>
      <c r="P21" s="21">
        <f>SUM(feb!H21 + mrt!N21 + apr!M21+ O21)</f>
        <v>902</v>
      </c>
    </row>
    <row r="22" spans="1:16" x14ac:dyDescent="0.2">
      <c r="A22" s="13" t="s">
        <v>156</v>
      </c>
      <c r="B22" s="11"/>
      <c r="C22" s="11"/>
      <c r="D22" s="11"/>
      <c r="E22" s="11"/>
      <c r="F22" s="11"/>
      <c r="G22" s="55"/>
      <c r="H22" s="11"/>
      <c r="I22" s="11"/>
      <c r="J22" s="11"/>
      <c r="K22" s="11">
        <v>55</v>
      </c>
      <c r="L22" s="11">
        <v>68</v>
      </c>
      <c r="M22" s="9">
        <v>2</v>
      </c>
      <c r="N22" s="10">
        <f>SUM(feb!F22 + mrt!L22 + apr!K22+ M22)</f>
        <v>2</v>
      </c>
      <c r="O22" s="17">
        <f t="shared" ref="O22" si="3">SUM(B22:L22)</f>
        <v>123</v>
      </c>
      <c r="P22" s="21">
        <f>SUM(feb!H22 + mrt!N22 + apr!M22+ O22)</f>
        <v>123</v>
      </c>
    </row>
    <row r="23" spans="1:16" x14ac:dyDescent="0.2">
      <c r="A23" s="13" t="s">
        <v>126</v>
      </c>
      <c r="B23" s="11"/>
      <c r="C23" s="11">
        <v>85</v>
      </c>
      <c r="D23" s="11">
        <v>78</v>
      </c>
      <c r="E23" s="11"/>
      <c r="F23" s="11"/>
      <c r="G23" s="55"/>
      <c r="H23" s="11"/>
      <c r="I23" s="11">
        <v>60</v>
      </c>
      <c r="J23" s="11">
        <v>70</v>
      </c>
      <c r="K23" s="11"/>
      <c r="L23" s="11"/>
      <c r="M23" s="9">
        <v>3</v>
      </c>
      <c r="N23" s="10">
        <f>SUM(feb!F23 + mrt!L23 + apr!K23+ M23)</f>
        <v>12</v>
      </c>
      <c r="O23" s="17">
        <f t="shared" si="0"/>
        <v>293</v>
      </c>
      <c r="P23" s="21">
        <f>SUM(feb!H23 + mrt!N23 + apr!M23+ O23)</f>
        <v>948</v>
      </c>
    </row>
    <row r="24" spans="1:16" x14ac:dyDescent="0.2">
      <c r="A24" s="13" t="s">
        <v>7</v>
      </c>
      <c r="B24" s="11"/>
      <c r="C24" s="11"/>
      <c r="D24" s="11"/>
      <c r="E24" s="11"/>
      <c r="F24" s="11"/>
      <c r="G24" s="55"/>
      <c r="H24" s="11"/>
      <c r="I24" s="11"/>
      <c r="J24" s="11"/>
      <c r="K24" s="11"/>
      <c r="L24" s="11"/>
      <c r="M24" s="9">
        <f t="shared" si="1"/>
        <v>0</v>
      </c>
      <c r="N24" s="10">
        <f>SUM(feb!F24 + mrt!L24 + apr!K24+ M24)</f>
        <v>0</v>
      </c>
      <c r="O24" s="17">
        <f t="shared" si="0"/>
        <v>0</v>
      </c>
      <c r="P24" s="21">
        <f>SUM(feb!H24 + mrt!N24 + apr!M24+ O24)</f>
        <v>0</v>
      </c>
    </row>
    <row r="25" spans="1:16" x14ac:dyDescent="0.2">
      <c r="A25" s="13" t="s">
        <v>95</v>
      </c>
      <c r="B25" s="11"/>
      <c r="C25" s="11"/>
      <c r="D25" s="11"/>
      <c r="E25" s="11"/>
      <c r="F25" s="11"/>
      <c r="G25" s="55"/>
      <c r="H25" s="11"/>
      <c r="I25" s="11"/>
      <c r="J25" s="11"/>
      <c r="K25" s="11">
        <v>125</v>
      </c>
      <c r="L25" s="11">
        <v>50</v>
      </c>
      <c r="M25" s="9">
        <v>2</v>
      </c>
      <c r="N25" s="10">
        <f>SUM(feb!F25 + mrt!L25 + apr!K25+ M25)</f>
        <v>5</v>
      </c>
      <c r="O25" s="17">
        <f t="shared" si="0"/>
        <v>175</v>
      </c>
      <c r="P25" s="21">
        <f>SUM(feb!H25 + mrt!N25 + apr!M25+ O25)</f>
        <v>400</v>
      </c>
    </row>
    <row r="26" spans="1:16" x14ac:dyDescent="0.2">
      <c r="A26" s="13" t="s">
        <v>110</v>
      </c>
      <c r="B26" s="11"/>
      <c r="C26" s="11"/>
      <c r="D26" s="11"/>
      <c r="E26" s="11"/>
      <c r="F26" s="11"/>
      <c r="G26" s="55"/>
      <c r="H26" s="11">
        <v>83</v>
      </c>
      <c r="I26" s="11"/>
      <c r="J26" s="11"/>
      <c r="K26" s="11"/>
      <c r="L26" s="11">
        <v>150</v>
      </c>
      <c r="M26" s="9">
        <v>2</v>
      </c>
      <c r="N26" s="10">
        <f>SUM(feb!F26 + mrt!L26 + apr!K26+ M26)</f>
        <v>11</v>
      </c>
      <c r="O26" s="17">
        <f t="shared" si="0"/>
        <v>233</v>
      </c>
      <c r="P26" s="21">
        <f>SUM(feb!H26 + mrt!N26 + apr!M26+ O26)</f>
        <v>1057</v>
      </c>
    </row>
    <row r="27" spans="1:16" x14ac:dyDescent="0.2">
      <c r="A27" s="13" t="s">
        <v>8</v>
      </c>
      <c r="B27" s="11">
        <v>86</v>
      </c>
      <c r="C27" s="11">
        <v>138</v>
      </c>
      <c r="D27" s="11">
        <v>80</v>
      </c>
      <c r="E27" s="11">
        <v>140</v>
      </c>
      <c r="F27" s="11">
        <v>80</v>
      </c>
      <c r="G27" s="55"/>
      <c r="H27" s="11">
        <v>83</v>
      </c>
      <c r="I27" s="11">
        <v>133</v>
      </c>
      <c r="J27" s="11">
        <v>80</v>
      </c>
      <c r="K27" s="11">
        <v>86</v>
      </c>
      <c r="L27" s="11">
        <v>110</v>
      </c>
      <c r="M27" s="9">
        <f t="shared" si="1"/>
        <v>6</v>
      </c>
      <c r="N27" s="10">
        <f>SUM(feb!F27 + mrt!L27 + apr!K27+ M27)</f>
        <v>15</v>
      </c>
      <c r="O27" s="17">
        <f t="shared" si="0"/>
        <v>1016</v>
      </c>
      <c r="P27" s="21">
        <f>SUM(feb!H27 + mrt!N27 + apr!M27+ O27)</f>
        <v>2265</v>
      </c>
    </row>
    <row r="28" spans="1:16" x14ac:dyDescent="0.2">
      <c r="A28" s="13" t="s">
        <v>115</v>
      </c>
      <c r="B28" s="11">
        <v>56</v>
      </c>
      <c r="C28" s="11">
        <v>53</v>
      </c>
      <c r="D28" s="11"/>
      <c r="E28" s="11"/>
      <c r="F28" s="11"/>
      <c r="G28" s="55"/>
      <c r="H28" s="11">
        <v>52</v>
      </c>
      <c r="I28" s="11">
        <v>60</v>
      </c>
      <c r="J28" s="11">
        <v>54</v>
      </c>
      <c r="K28" s="11"/>
      <c r="L28" s="11"/>
      <c r="M28" s="9">
        <v>4</v>
      </c>
      <c r="N28" s="10">
        <f>SUM(feb!F28 + mrt!L28 + apr!K28+ M28)</f>
        <v>16</v>
      </c>
      <c r="O28" s="17">
        <f t="shared" si="0"/>
        <v>275</v>
      </c>
      <c r="P28" s="21">
        <f>SUM(feb!H28 + mrt!N28 + apr!M28+ O28)</f>
        <v>1115</v>
      </c>
    </row>
    <row r="29" spans="1:16" x14ac:dyDescent="0.2">
      <c r="A29" s="13" t="s">
        <v>32</v>
      </c>
      <c r="B29" s="11"/>
      <c r="C29" s="11"/>
      <c r="D29" s="11"/>
      <c r="E29" s="11"/>
      <c r="F29" s="11"/>
      <c r="G29" s="55"/>
      <c r="H29" s="11"/>
      <c r="I29" s="11"/>
      <c r="J29" s="11"/>
      <c r="K29" s="11"/>
      <c r="L29" s="11">
        <v>95</v>
      </c>
      <c r="M29" s="9">
        <f t="shared" si="1"/>
        <v>0</v>
      </c>
      <c r="N29" s="10">
        <f>SUM(feb!F29 + mrt!L29 + apr!K29+ M29)</f>
        <v>3</v>
      </c>
      <c r="O29" s="17">
        <f t="shared" si="0"/>
        <v>95</v>
      </c>
      <c r="P29" s="21">
        <f>SUM(feb!H29 + mrt!N29 + apr!M29+ O29)</f>
        <v>287</v>
      </c>
    </row>
    <row r="30" spans="1:16" x14ac:dyDescent="0.2">
      <c r="A30" s="13" t="s">
        <v>134</v>
      </c>
      <c r="B30" s="11">
        <v>76</v>
      </c>
      <c r="C30" s="11">
        <v>116</v>
      </c>
      <c r="D30" s="11">
        <v>78</v>
      </c>
      <c r="E30" s="11"/>
      <c r="F30" s="11"/>
      <c r="G30" s="55"/>
      <c r="H30" s="11">
        <v>77</v>
      </c>
      <c r="I30" s="11">
        <v>100</v>
      </c>
      <c r="J30" s="11">
        <v>70</v>
      </c>
      <c r="K30" s="11">
        <v>73</v>
      </c>
      <c r="L30" s="11"/>
      <c r="M30" s="9">
        <v>6</v>
      </c>
      <c r="N30" s="10">
        <f>SUM(feb!F30 + mrt!L30 + apr!K30+ M30)</f>
        <v>18</v>
      </c>
      <c r="O30" s="17">
        <f t="shared" si="0"/>
        <v>590</v>
      </c>
      <c r="P30" s="21">
        <f>SUM(feb!H30 + mrt!N30 + apr!M30+ O30)</f>
        <v>1838</v>
      </c>
    </row>
    <row r="31" spans="1:16" x14ac:dyDescent="0.2">
      <c r="A31" s="13" t="s">
        <v>89</v>
      </c>
      <c r="B31" s="11"/>
      <c r="C31" s="11"/>
      <c r="D31" s="11"/>
      <c r="E31" s="11"/>
      <c r="F31" s="11"/>
      <c r="G31" s="55"/>
      <c r="H31" s="11">
        <v>83</v>
      </c>
      <c r="I31" s="11"/>
      <c r="J31" s="11"/>
      <c r="K31" s="11"/>
      <c r="L31" s="11"/>
      <c r="M31" s="9">
        <f t="shared" si="1"/>
        <v>1</v>
      </c>
      <c r="N31" s="10">
        <f>SUM(feb!F31 + mrt!L31 + apr!K31+ M31)</f>
        <v>1</v>
      </c>
      <c r="O31" s="17">
        <f t="shared" si="0"/>
        <v>83</v>
      </c>
      <c r="P31" s="21">
        <f>SUM(feb!H31 + mrt!N31 + apr!M31+ O31)</f>
        <v>83</v>
      </c>
    </row>
    <row r="32" spans="1:16" x14ac:dyDescent="0.2">
      <c r="A32" s="13" t="s">
        <v>54</v>
      </c>
      <c r="B32" s="11"/>
      <c r="C32" s="11"/>
      <c r="D32" s="11"/>
      <c r="E32" s="11"/>
      <c r="F32" s="11"/>
      <c r="G32" s="55"/>
      <c r="H32" s="11"/>
      <c r="I32" s="11"/>
      <c r="J32" s="11"/>
      <c r="K32" s="11"/>
      <c r="L32" s="11"/>
      <c r="M32" s="9">
        <f t="shared" si="1"/>
        <v>0</v>
      </c>
      <c r="N32" s="10">
        <f>SUM(feb!F32 + mrt!L32 + apr!K32+ M32)</f>
        <v>1</v>
      </c>
      <c r="O32" s="17">
        <f t="shared" ref="O32:O62" si="4">SUM(B32:L32)</f>
        <v>0</v>
      </c>
      <c r="P32" s="21">
        <f>SUM(feb!H32 + mrt!N32 + apr!M32+ O32)</f>
        <v>75</v>
      </c>
    </row>
    <row r="33" spans="1:16" x14ac:dyDescent="0.2">
      <c r="A33" s="13" t="s">
        <v>132</v>
      </c>
      <c r="B33" s="11"/>
      <c r="C33" s="11"/>
      <c r="D33" s="11"/>
      <c r="E33" s="11"/>
      <c r="F33" s="11"/>
      <c r="G33" s="55"/>
      <c r="H33" s="11"/>
      <c r="I33" s="11"/>
      <c r="J33" s="11"/>
      <c r="K33" s="11"/>
      <c r="L33" s="11"/>
      <c r="M33" s="9">
        <f t="shared" si="1"/>
        <v>0</v>
      </c>
      <c r="N33" s="10">
        <f>SUM(feb!F33 + mrt!L33 + apr!K33+ M33)</f>
        <v>0</v>
      </c>
      <c r="O33" s="17">
        <f t="shared" si="4"/>
        <v>0</v>
      </c>
      <c r="P33" s="21">
        <f>SUM(feb!H33 + mrt!N33 + apr!M33+ O33)</f>
        <v>0</v>
      </c>
    </row>
    <row r="34" spans="1:16" x14ac:dyDescent="0.2">
      <c r="A34" s="13" t="s">
        <v>90</v>
      </c>
      <c r="B34" s="11">
        <v>76</v>
      </c>
      <c r="C34" s="11"/>
      <c r="D34" s="11"/>
      <c r="E34" s="11">
        <v>89</v>
      </c>
      <c r="F34" s="11"/>
      <c r="G34" s="55"/>
      <c r="H34" s="11">
        <v>77</v>
      </c>
      <c r="I34" s="11"/>
      <c r="J34" s="11">
        <v>70</v>
      </c>
      <c r="K34" s="11"/>
      <c r="L34" s="11">
        <v>68</v>
      </c>
      <c r="M34" s="9">
        <v>4</v>
      </c>
      <c r="N34" s="10">
        <f>SUM(feb!F34 + mrt!L34 + apr!K34+ M34)</f>
        <v>14</v>
      </c>
      <c r="O34" s="17">
        <f t="shared" si="4"/>
        <v>380</v>
      </c>
      <c r="P34" s="21">
        <f>SUM(feb!H34 + mrt!N34 + apr!M34+ O34)</f>
        <v>1402</v>
      </c>
    </row>
    <row r="35" spans="1:16" x14ac:dyDescent="0.2">
      <c r="A35" s="13" t="s">
        <v>9</v>
      </c>
      <c r="B35" s="11">
        <v>86</v>
      </c>
      <c r="C35" s="11"/>
      <c r="D35" s="11">
        <v>80</v>
      </c>
      <c r="E35" s="11">
        <v>89</v>
      </c>
      <c r="F35" s="11">
        <v>80</v>
      </c>
      <c r="G35" s="55"/>
      <c r="H35" s="11">
        <v>83</v>
      </c>
      <c r="I35" s="11"/>
      <c r="J35" s="11"/>
      <c r="K35" s="11">
        <v>86</v>
      </c>
      <c r="L35" s="11">
        <v>90</v>
      </c>
      <c r="M35" s="9">
        <v>6</v>
      </c>
      <c r="N35" s="10">
        <f>SUM(feb!F35 + mrt!L35 + apr!K35+ M35)</f>
        <v>16</v>
      </c>
      <c r="O35" s="17">
        <f t="shared" si="4"/>
        <v>594</v>
      </c>
      <c r="P35" s="21">
        <f>SUM(feb!H35 + mrt!N35 + apr!M35+ O35)</f>
        <v>1636</v>
      </c>
    </row>
    <row r="36" spans="1:16" x14ac:dyDescent="0.2">
      <c r="A36" s="13" t="s">
        <v>10</v>
      </c>
      <c r="B36" s="11"/>
      <c r="C36" s="11"/>
      <c r="D36" s="11"/>
      <c r="E36" s="11"/>
      <c r="F36" s="11"/>
      <c r="G36" s="55"/>
      <c r="H36" s="11">
        <v>52</v>
      </c>
      <c r="I36" s="11"/>
      <c r="J36" s="11">
        <v>54</v>
      </c>
      <c r="K36" s="11">
        <v>55</v>
      </c>
      <c r="L36" s="11">
        <v>68</v>
      </c>
      <c r="M36" s="9">
        <v>4</v>
      </c>
      <c r="N36" s="10">
        <f>SUM(feb!F36 + mrt!L36 + apr!K36+ M36)</f>
        <v>6</v>
      </c>
      <c r="O36" s="17">
        <f t="shared" si="4"/>
        <v>229</v>
      </c>
      <c r="P36" s="21">
        <f>SUM(feb!H36 + mrt!N36 + apr!M36+ O36)</f>
        <v>490</v>
      </c>
    </row>
    <row r="37" spans="1:16" x14ac:dyDescent="0.2">
      <c r="A37" s="13" t="s">
        <v>74</v>
      </c>
      <c r="B37" s="11"/>
      <c r="C37" s="11"/>
      <c r="D37" s="11"/>
      <c r="E37" s="11"/>
      <c r="F37" s="11"/>
      <c r="G37" s="55"/>
      <c r="H37" s="11"/>
      <c r="I37" s="11"/>
      <c r="J37" s="11"/>
      <c r="K37" s="11"/>
      <c r="L37" s="11"/>
      <c r="M37" s="9">
        <f t="shared" si="1"/>
        <v>0</v>
      </c>
      <c r="N37" s="10">
        <f>SUM(feb!F37 + mrt!L37 + apr!K37+ M37)</f>
        <v>0</v>
      </c>
      <c r="O37" s="17">
        <f t="shared" si="4"/>
        <v>0</v>
      </c>
      <c r="P37" s="21">
        <f>SUM(feb!H37 + mrt!N37 + apr!M37+ O37)</f>
        <v>0</v>
      </c>
    </row>
    <row r="38" spans="1:16" x14ac:dyDescent="0.2">
      <c r="A38" s="33" t="s">
        <v>102</v>
      </c>
      <c r="B38" s="11"/>
      <c r="C38" s="11"/>
      <c r="D38" s="11"/>
      <c r="E38" s="11"/>
      <c r="F38" s="11"/>
      <c r="G38" s="55"/>
      <c r="H38" s="11"/>
      <c r="I38" s="11"/>
      <c r="J38" s="11"/>
      <c r="K38" s="11"/>
      <c r="L38" s="11"/>
      <c r="M38" s="9">
        <f t="shared" si="1"/>
        <v>0</v>
      </c>
      <c r="N38" s="10">
        <f>SUM(feb!F38 + mrt!L38 + apr!K38+ M38)</f>
        <v>0</v>
      </c>
      <c r="O38" s="17">
        <f t="shared" si="4"/>
        <v>0</v>
      </c>
      <c r="P38" s="21">
        <f>SUM(feb!H38 + mrt!N38 + apr!M38+ O38)</f>
        <v>0</v>
      </c>
    </row>
    <row r="39" spans="1:16" x14ac:dyDescent="0.2">
      <c r="A39" s="13" t="s">
        <v>11</v>
      </c>
      <c r="B39" s="11">
        <v>86</v>
      </c>
      <c r="C39" s="11">
        <v>138</v>
      </c>
      <c r="D39" s="11">
        <v>80</v>
      </c>
      <c r="E39" s="11">
        <v>140</v>
      </c>
      <c r="F39" s="11">
        <v>80</v>
      </c>
      <c r="G39" s="55"/>
      <c r="H39" s="11">
        <v>83</v>
      </c>
      <c r="I39" s="11">
        <v>133</v>
      </c>
      <c r="J39" s="11">
        <v>80</v>
      </c>
      <c r="K39" s="11">
        <v>86</v>
      </c>
      <c r="L39" s="11"/>
      <c r="M39" s="9">
        <f>COUNT(B39,D39,F39,H39,J39,K39)</f>
        <v>6</v>
      </c>
      <c r="N39" s="10">
        <f>SUM(feb!F39 + mrt!L39 + apr!K39+ M39)</f>
        <v>18</v>
      </c>
      <c r="O39" s="17">
        <f>SUM(B39:L39)</f>
        <v>906</v>
      </c>
      <c r="P39" s="21">
        <f>SUM(feb!H39 + mrt!N39 + apr!M39+ O39)</f>
        <v>2152</v>
      </c>
    </row>
    <row r="40" spans="1:16" x14ac:dyDescent="0.2">
      <c r="A40" s="13" t="s">
        <v>150</v>
      </c>
      <c r="B40" s="11"/>
      <c r="C40" s="11"/>
      <c r="D40" s="11">
        <v>80</v>
      </c>
      <c r="E40" s="11"/>
      <c r="F40" s="11"/>
      <c r="G40" s="55"/>
      <c r="H40" s="11"/>
      <c r="I40" s="11"/>
      <c r="J40" s="11">
        <v>80</v>
      </c>
      <c r="K40" s="11">
        <v>86</v>
      </c>
      <c r="L40" s="11"/>
      <c r="M40" s="9">
        <f>COUNT(B40,D40,F40,H40,J40,K40)</f>
        <v>3</v>
      </c>
      <c r="N40" s="10">
        <f>SUM(feb!F40 + mrt!L40 + apr!K40+ M40)</f>
        <v>6</v>
      </c>
      <c r="O40" s="17">
        <f>SUM(B40:L40)</f>
        <v>246</v>
      </c>
      <c r="P40" s="21">
        <f>SUM(feb!H40 + mrt!N40 + apr!M40+ O40)</f>
        <v>506</v>
      </c>
    </row>
    <row r="41" spans="1:16" x14ac:dyDescent="0.2">
      <c r="A41" s="33" t="s">
        <v>107</v>
      </c>
      <c r="B41" s="11"/>
      <c r="C41" s="11"/>
      <c r="D41" s="11">
        <v>80</v>
      </c>
      <c r="E41" s="11"/>
      <c r="F41" s="11"/>
      <c r="G41" s="55"/>
      <c r="H41" s="11">
        <v>83</v>
      </c>
      <c r="I41" s="11"/>
      <c r="J41" s="11">
        <v>80</v>
      </c>
      <c r="K41" s="11">
        <v>86</v>
      </c>
      <c r="L41" s="11"/>
      <c r="M41" s="9">
        <f>COUNT(B41,D41,F41,H41,J41,K41)</f>
        <v>4</v>
      </c>
      <c r="N41" s="10">
        <f>SUM(feb!F41 + mrt!L41 + apr!K41+ M41)</f>
        <v>9</v>
      </c>
      <c r="O41" s="17">
        <f>SUM(B41:L41)</f>
        <v>329</v>
      </c>
      <c r="P41" s="21">
        <f>SUM(feb!H41 + mrt!N41 + apr!M41+ O41)</f>
        <v>770</v>
      </c>
    </row>
    <row r="42" spans="1:16" x14ac:dyDescent="0.2">
      <c r="A42" s="33" t="s">
        <v>125</v>
      </c>
      <c r="B42" s="11"/>
      <c r="C42" s="11">
        <v>80</v>
      </c>
      <c r="D42" s="11"/>
      <c r="E42" s="11"/>
      <c r="F42" s="11"/>
      <c r="G42" s="55"/>
      <c r="H42" s="11"/>
      <c r="I42" s="11">
        <v>100</v>
      </c>
      <c r="J42" s="11"/>
      <c r="K42" s="11"/>
      <c r="L42" s="11">
        <v>68</v>
      </c>
      <c r="M42" s="9">
        <v>1</v>
      </c>
      <c r="N42" s="10">
        <f>SUM(feb!F42 + mrt!L42 + apr!K42+ M42)</f>
        <v>2</v>
      </c>
      <c r="O42" s="17">
        <f t="shared" si="4"/>
        <v>248</v>
      </c>
      <c r="P42" s="21">
        <f>SUM(feb!H42 + mrt!N42 + apr!M42+ O42)</f>
        <v>330</v>
      </c>
    </row>
    <row r="43" spans="1:16" x14ac:dyDescent="0.2">
      <c r="A43" s="33" t="s">
        <v>127</v>
      </c>
      <c r="B43" s="11"/>
      <c r="C43" s="11"/>
      <c r="D43" s="11">
        <v>80</v>
      </c>
      <c r="E43" s="11"/>
      <c r="F43" s="11"/>
      <c r="G43" s="55"/>
      <c r="H43" s="11">
        <v>83</v>
      </c>
      <c r="I43" s="11"/>
      <c r="J43" s="11"/>
      <c r="K43" s="11"/>
      <c r="L43" s="11"/>
      <c r="M43" s="9">
        <f>COUNT(B43,D43,F43,H43,J43,K43)</f>
        <v>2</v>
      </c>
      <c r="N43" s="10">
        <f>SUM(feb!F43 + mrt!L43 + apr!K43+ M43)</f>
        <v>9</v>
      </c>
      <c r="O43" s="17">
        <f>SUM(B43:L43)</f>
        <v>163</v>
      </c>
      <c r="P43" s="21">
        <f>SUM(feb!H43 + mrt!N43 + apr!M43+ O43)</f>
        <v>797</v>
      </c>
    </row>
    <row r="44" spans="1:16" x14ac:dyDescent="0.2">
      <c r="A44" s="33" t="s">
        <v>152</v>
      </c>
      <c r="B44" s="11"/>
      <c r="C44" s="11"/>
      <c r="D44" s="11">
        <v>80</v>
      </c>
      <c r="E44" s="11"/>
      <c r="F44" s="11">
        <v>80</v>
      </c>
      <c r="G44" s="55"/>
      <c r="H44" s="11">
        <v>83</v>
      </c>
      <c r="I44" s="11"/>
      <c r="J44" s="11">
        <v>80</v>
      </c>
      <c r="K44" s="11">
        <v>86</v>
      </c>
      <c r="L44" s="11"/>
      <c r="M44" s="9">
        <f>COUNT(B44,D44,F44,H44,J44,K44)</f>
        <v>5</v>
      </c>
      <c r="N44" s="10">
        <f>SUM(feb!F44 + mrt!L44 + apr!K44+ M44)</f>
        <v>13</v>
      </c>
      <c r="O44" s="17">
        <f>SUM(B44:L44)</f>
        <v>409</v>
      </c>
      <c r="P44" s="21">
        <f>SUM(feb!H44 + mrt!N44 + apr!M44+ O44)</f>
        <v>965</v>
      </c>
    </row>
    <row r="45" spans="1:16" x14ac:dyDescent="0.2">
      <c r="A45" s="33" t="s">
        <v>96</v>
      </c>
      <c r="B45" s="11"/>
      <c r="C45" s="11"/>
      <c r="D45" s="11"/>
      <c r="E45" s="11"/>
      <c r="F45" s="11"/>
      <c r="G45" s="55"/>
      <c r="H45" s="11"/>
      <c r="I45" s="11"/>
      <c r="J45" s="11"/>
      <c r="K45" s="11"/>
      <c r="L45" s="11"/>
      <c r="M45" s="9">
        <f t="shared" si="1"/>
        <v>0</v>
      </c>
      <c r="N45" s="10">
        <f>SUM(feb!F45 + mrt!L45 + apr!K45+ M45)</f>
        <v>0</v>
      </c>
      <c r="O45" s="17">
        <f t="shared" si="4"/>
        <v>0</v>
      </c>
      <c r="P45" s="21">
        <f>SUM(feb!H45 + mrt!N45 + apr!M45+ O45)</f>
        <v>0</v>
      </c>
    </row>
    <row r="46" spans="1:16" x14ac:dyDescent="0.2">
      <c r="A46" s="33" t="s">
        <v>120</v>
      </c>
      <c r="B46" s="11">
        <v>86</v>
      </c>
      <c r="C46" s="11"/>
      <c r="D46" s="11">
        <v>80</v>
      </c>
      <c r="E46" s="11"/>
      <c r="F46" s="11"/>
      <c r="G46" s="55"/>
      <c r="H46" s="11"/>
      <c r="I46" s="11"/>
      <c r="J46" s="11"/>
      <c r="K46" s="11">
        <v>86</v>
      </c>
      <c r="L46" s="11">
        <v>150</v>
      </c>
      <c r="M46" s="9">
        <v>4</v>
      </c>
      <c r="N46" s="10">
        <f>SUM(feb!F46 + mrt!L46 + apr!K46+ M46)</f>
        <v>11</v>
      </c>
      <c r="O46" s="17">
        <f t="shared" si="4"/>
        <v>402</v>
      </c>
      <c r="P46" s="21">
        <f>SUM(feb!H46 + mrt!N46 + apr!M46+ O46)</f>
        <v>1058</v>
      </c>
    </row>
    <row r="47" spans="1:16" x14ac:dyDescent="0.2">
      <c r="A47" s="13" t="s">
        <v>12</v>
      </c>
      <c r="B47" s="11"/>
      <c r="C47" s="11"/>
      <c r="D47" s="11"/>
      <c r="E47" s="11"/>
      <c r="F47" s="11"/>
      <c r="G47" s="55"/>
      <c r="H47" s="11"/>
      <c r="I47" s="11"/>
      <c r="J47" s="11"/>
      <c r="K47" s="11"/>
      <c r="L47" s="11"/>
      <c r="M47" s="9">
        <f t="shared" si="1"/>
        <v>0</v>
      </c>
      <c r="N47" s="10">
        <f>SUM(feb!F47 + mrt!L47 + apr!K47+ M47)</f>
        <v>0</v>
      </c>
      <c r="O47" s="17">
        <f t="shared" si="4"/>
        <v>0</v>
      </c>
      <c r="P47" s="21">
        <f>SUM(feb!H47 + mrt!N47 + apr!M47+ O47)</f>
        <v>0</v>
      </c>
    </row>
    <row r="48" spans="1:16" x14ac:dyDescent="0.2">
      <c r="A48" s="13" t="s">
        <v>104</v>
      </c>
      <c r="B48" s="11">
        <v>56</v>
      </c>
      <c r="C48" s="11"/>
      <c r="D48" s="11"/>
      <c r="E48" s="11"/>
      <c r="F48" s="11"/>
      <c r="G48" s="55"/>
      <c r="H48" s="11"/>
      <c r="I48" s="11"/>
      <c r="J48" s="11">
        <v>54</v>
      </c>
      <c r="K48" s="11">
        <v>55</v>
      </c>
      <c r="L48" s="11"/>
      <c r="M48" s="9">
        <f t="shared" si="1"/>
        <v>3</v>
      </c>
      <c r="N48" s="10">
        <f>SUM(feb!F48 + mrt!L48 + apr!K48+ M48)</f>
        <v>11</v>
      </c>
      <c r="O48" s="17">
        <f t="shared" si="4"/>
        <v>165</v>
      </c>
      <c r="P48" s="21">
        <f>SUM(feb!H48 + mrt!N48 + apr!M48+ O48)</f>
        <v>582</v>
      </c>
    </row>
    <row r="49" spans="1:16" x14ac:dyDescent="0.2">
      <c r="A49" s="13" t="s">
        <v>13</v>
      </c>
      <c r="B49" s="11">
        <v>56</v>
      </c>
      <c r="C49" s="11"/>
      <c r="D49" s="11"/>
      <c r="E49" s="11"/>
      <c r="F49" s="11"/>
      <c r="G49" s="55"/>
      <c r="H49" s="11">
        <v>52</v>
      </c>
      <c r="I49" s="11"/>
      <c r="J49" s="11"/>
      <c r="K49" s="11">
        <v>73</v>
      </c>
      <c r="L49" s="11">
        <v>95</v>
      </c>
      <c r="M49" s="9">
        <v>4</v>
      </c>
      <c r="N49" s="10">
        <f>SUM(feb!F49 + mrt!L49 + apr!K49+ M49)</f>
        <v>12</v>
      </c>
      <c r="O49" s="17">
        <f t="shared" si="4"/>
        <v>276</v>
      </c>
      <c r="P49" s="21">
        <f>SUM(feb!H49 + mrt!N49 + apr!M49+ O49)</f>
        <v>976</v>
      </c>
    </row>
    <row r="50" spans="1:16" x14ac:dyDescent="0.2">
      <c r="A50" s="13" t="s">
        <v>69</v>
      </c>
      <c r="B50" s="11">
        <v>86</v>
      </c>
      <c r="C50" s="11"/>
      <c r="D50" s="11">
        <v>80</v>
      </c>
      <c r="E50" s="11"/>
      <c r="F50" s="11">
        <v>80</v>
      </c>
      <c r="G50" s="55"/>
      <c r="H50" s="11"/>
      <c r="I50" s="11"/>
      <c r="J50" s="11"/>
      <c r="K50" s="11">
        <v>250</v>
      </c>
      <c r="L50" s="11">
        <v>250</v>
      </c>
      <c r="M50" s="9">
        <v>5</v>
      </c>
      <c r="N50" s="10">
        <f>SUM(feb!F50 + mrt!L50 + apr!K50+ M50)</f>
        <v>17</v>
      </c>
      <c r="O50" s="17">
        <f t="shared" si="4"/>
        <v>746</v>
      </c>
      <c r="P50" s="21">
        <f>SUM(feb!H50 + mrt!N50 + apr!M50+ O50)</f>
        <v>2154</v>
      </c>
    </row>
    <row r="51" spans="1:16" x14ac:dyDescent="0.2">
      <c r="A51" s="13" t="s">
        <v>62</v>
      </c>
      <c r="B51" s="11"/>
      <c r="C51" s="11"/>
      <c r="D51" s="11"/>
      <c r="E51" s="11"/>
      <c r="F51" s="11"/>
      <c r="G51" s="55"/>
      <c r="H51" s="11"/>
      <c r="I51" s="11"/>
      <c r="J51" s="11"/>
      <c r="K51" s="11"/>
      <c r="L51" s="11"/>
      <c r="M51" s="9">
        <f t="shared" si="1"/>
        <v>0</v>
      </c>
      <c r="N51" s="10">
        <f>SUM(feb!F51 + mrt!L51 + apr!K51+ M51)</f>
        <v>0</v>
      </c>
      <c r="O51" s="17">
        <f t="shared" si="4"/>
        <v>0</v>
      </c>
      <c r="P51" s="21">
        <f>SUM(feb!H51 + mrt!N51 + apr!M51+ O51)</f>
        <v>0</v>
      </c>
    </row>
    <row r="52" spans="1:16" x14ac:dyDescent="0.2">
      <c r="A52" s="13" t="s">
        <v>65</v>
      </c>
      <c r="B52" s="11"/>
      <c r="C52" s="11">
        <v>80</v>
      </c>
      <c r="D52" s="11"/>
      <c r="E52" s="11">
        <v>89</v>
      </c>
      <c r="F52" s="11"/>
      <c r="G52" s="55"/>
      <c r="H52" s="11">
        <v>52</v>
      </c>
      <c r="I52" s="11">
        <v>60</v>
      </c>
      <c r="J52" s="11">
        <v>70</v>
      </c>
      <c r="K52" s="11"/>
      <c r="L52" s="11">
        <v>105</v>
      </c>
      <c r="M52" s="9">
        <v>3</v>
      </c>
      <c r="N52" s="10">
        <f>SUM(feb!F52 + mrt!L52 + apr!K52+ M52)</f>
        <v>13</v>
      </c>
      <c r="O52" s="17">
        <f t="shared" si="4"/>
        <v>456</v>
      </c>
      <c r="P52" s="21">
        <f>SUM(feb!H52 + mrt!N52 + apr!M52+ O52)</f>
        <v>1328</v>
      </c>
    </row>
    <row r="53" spans="1:16" x14ac:dyDescent="0.2">
      <c r="A53" s="13" t="s">
        <v>108</v>
      </c>
      <c r="B53" s="11"/>
      <c r="C53" s="11">
        <v>138</v>
      </c>
      <c r="D53" s="11">
        <v>96</v>
      </c>
      <c r="E53" s="11"/>
      <c r="F53" s="11">
        <v>80</v>
      </c>
      <c r="G53" s="55"/>
      <c r="H53" s="11">
        <v>83</v>
      </c>
      <c r="I53" s="11"/>
      <c r="J53" s="11"/>
      <c r="K53" s="11"/>
      <c r="L53" s="11"/>
      <c r="M53" s="9">
        <f t="shared" si="1"/>
        <v>3</v>
      </c>
      <c r="N53" s="10">
        <f>SUM(feb!F53 + mrt!L53 + apr!K53+ M53)</f>
        <v>13</v>
      </c>
      <c r="O53" s="17">
        <f t="shared" si="4"/>
        <v>397</v>
      </c>
      <c r="P53" s="21">
        <f>SUM(feb!H53 + mrt!N53 + apr!M53+ O53)</f>
        <v>1151</v>
      </c>
    </row>
    <row r="54" spans="1:16" x14ac:dyDescent="0.2">
      <c r="A54" s="13" t="s">
        <v>91</v>
      </c>
      <c r="B54" s="11"/>
      <c r="C54" s="11"/>
      <c r="D54" s="11"/>
      <c r="E54" s="11"/>
      <c r="F54" s="11"/>
      <c r="G54" s="55"/>
      <c r="H54" s="11"/>
      <c r="I54" s="11"/>
      <c r="J54" s="11"/>
      <c r="K54" s="11"/>
      <c r="L54" s="11"/>
      <c r="M54" s="9">
        <f t="shared" si="1"/>
        <v>0</v>
      </c>
      <c r="N54" s="10">
        <f>SUM(feb!F54 + mrt!L54 + apr!K54+ M54)</f>
        <v>0</v>
      </c>
      <c r="O54" s="17">
        <f t="shared" si="4"/>
        <v>0</v>
      </c>
      <c r="P54" s="21">
        <f>SUM(feb!H54 + mrt!N54 + apr!M54+ O54)</f>
        <v>0</v>
      </c>
    </row>
    <row r="55" spans="1:16" x14ac:dyDescent="0.2">
      <c r="A55" s="13" t="s">
        <v>31</v>
      </c>
      <c r="B55" s="11">
        <v>86</v>
      </c>
      <c r="C55" s="11"/>
      <c r="D55" s="11">
        <v>80</v>
      </c>
      <c r="E55" s="11"/>
      <c r="F55" s="11">
        <v>80</v>
      </c>
      <c r="G55" s="55"/>
      <c r="H55" s="11"/>
      <c r="I55" s="11"/>
      <c r="J55" s="11">
        <v>80</v>
      </c>
      <c r="K55" s="11"/>
      <c r="L55" s="11">
        <v>110</v>
      </c>
      <c r="M55" s="9">
        <v>5</v>
      </c>
      <c r="N55" s="10">
        <f>SUM(feb!F55 + mrt!L55 + apr!K55+ M55)</f>
        <v>11</v>
      </c>
      <c r="O55" s="17">
        <f t="shared" si="4"/>
        <v>436</v>
      </c>
      <c r="P55" s="21">
        <f>SUM(feb!H55 + mrt!N55 + apr!M55+ O55)</f>
        <v>871</v>
      </c>
    </row>
    <row r="56" spans="1:16" x14ac:dyDescent="0.2">
      <c r="A56" s="13" t="s">
        <v>86</v>
      </c>
      <c r="B56" s="11"/>
      <c r="C56" s="11"/>
      <c r="D56" s="11"/>
      <c r="E56" s="11"/>
      <c r="F56" s="11"/>
      <c r="G56" s="55"/>
      <c r="H56" s="11"/>
      <c r="I56" s="11"/>
      <c r="J56" s="11"/>
      <c r="K56" s="11"/>
      <c r="L56" s="11"/>
      <c r="M56" s="9">
        <f t="shared" si="1"/>
        <v>0</v>
      </c>
      <c r="N56" s="10">
        <f>SUM(feb!F56 + mrt!L56 + apr!K56+ M56)</f>
        <v>1</v>
      </c>
      <c r="O56" s="17">
        <f t="shared" si="4"/>
        <v>0</v>
      </c>
      <c r="P56" s="21">
        <f>SUM(feb!H56 + mrt!N56 + apr!M56+ O56)</f>
        <v>46</v>
      </c>
    </row>
    <row r="57" spans="1:16" x14ac:dyDescent="0.2">
      <c r="A57" s="13" t="s">
        <v>14</v>
      </c>
      <c r="B57" s="11">
        <v>56</v>
      </c>
      <c r="C57" s="11">
        <v>53</v>
      </c>
      <c r="D57" s="11"/>
      <c r="E57" s="11"/>
      <c r="F57" s="11"/>
      <c r="G57" s="55"/>
      <c r="H57" s="11"/>
      <c r="I57" s="11"/>
      <c r="J57" s="11"/>
      <c r="K57" s="11">
        <v>55</v>
      </c>
      <c r="L57" s="11">
        <v>70</v>
      </c>
      <c r="M57" s="9">
        <v>3</v>
      </c>
      <c r="N57" s="10">
        <f>SUM(feb!F57 + mrt!L57 + apr!K57+ M57)</f>
        <v>4</v>
      </c>
      <c r="O57" s="17">
        <f t="shared" si="4"/>
        <v>234</v>
      </c>
      <c r="P57" s="21">
        <f>SUM(feb!H57 + mrt!N57 + apr!M57+ O57)</f>
        <v>282</v>
      </c>
    </row>
    <row r="58" spans="1:16" x14ac:dyDescent="0.2">
      <c r="A58" s="13" t="s">
        <v>106</v>
      </c>
      <c r="B58" s="11">
        <v>86</v>
      </c>
      <c r="C58" s="11">
        <v>138</v>
      </c>
      <c r="D58" s="11">
        <v>80</v>
      </c>
      <c r="E58" s="11">
        <v>140</v>
      </c>
      <c r="F58" s="11">
        <v>80</v>
      </c>
      <c r="G58" s="55"/>
      <c r="H58" s="11">
        <v>83</v>
      </c>
      <c r="I58" s="11">
        <v>133</v>
      </c>
      <c r="J58" s="11">
        <v>80</v>
      </c>
      <c r="K58" s="11"/>
      <c r="L58" s="11">
        <v>90</v>
      </c>
      <c r="M58" s="9">
        <v>6</v>
      </c>
      <c r="N58" s="10">
        <f>SUM(feb!F58 + mrt!L58 + apr!K58+ M58)</f>
        <v>18</v>
      </c>
      <c r="O58" s="17">
        <f t="shared" si="4"/>
        <v>910</v>
      </c>
      <c r="P58" s="21">
        <f>SUM(feb!H58 + mrt!N58 + apr!M58+ O58)</f>
        <v>2342</v>
      </c>
    </row>
    <row r="59" spans="1:16" x14ac:dyDescent="0.2">
      <c r="A59" s="13" t="s">
        <v>15</v>
      </c>
      <c r="B59" s="11"/>
      <c r="C59" s="11"/>
      <c r="D59" s="11">
        <v>96</v>
      </c>
      <c r="E59" s="11"/>
      <c r="F59" s="11">
        <v>80</v>
      </c>
      <c r="G59" s="55"/>
      <c r="H59" s="11">
        <v>83</v>
      </c>
      <c r="I59" s="11">
        <v>133</v>
      </c>
      <c r="J59" s="11">
        <v>80</v>
      </c>
      <c r="K59" s="11"/>
      <c r="L59" s="11">
        <v>110</v>
      </c>
      <c r="M59" s="9">
        <v>5</v>
      </c>
      <c r="N59" s="10">
        <f>SUM(feb!F59 + mrt!L59 + apr!K59+ M59)</f>
        <v>15</v>
      </c>
      <c r="O59" s="17">
        <f t="shared" si="4"/>
        <v>582</v>
      </c>
      <c r="P59" s="21">
        <f>SUM(feb!H59 + mrt!N59 + apr!M59+ O59)</f>
        <v>1932</v>
      </c>
    </row>
    <row r="60" spans="1:16" x14ac:dyDescent="0.2">
      <c r="A60" s="13" t="s">
        <v>68</v>
      </c>
      <c r="B60" s="11"/>
      <c r="C60" s="11">
        <v>85</v>
      </c>
      <c r="D60" s="11">
        <v>78</v>
      </c>
      <c r="E60" s="11"/>
      <c r="F60" s="11"/>
      <c r="G60" s="55"/>
      <c r="H60" s="11">
        <v>77</v>
      </c>
      <c r="I60" s="11">
        <v>60</v>
      </c>
      <c r="J60" s="11"/>
      <c r="K60" s="11"/>
      <c r="L60" s="11"/>
      <c r="M60" s="9">
        <v>3</v>
      </c>
      <c r="N60" s="10">
        <f>SUM(feb!F60 + mrt!L60 + apr!K60+ M60)</f>
        <v>13</v>
      </c>
      <c r="O60" s="17">
        <f t="shared" si="4"/>
        <v>300</v>
      </c>
      <c r="P60" s="21">
        <f>SUM(feb!H60 + mrt!N60 + apr!M60+ O60)</f>
        <v>1267</v>
      </c>
    </row>
    <row r="61" spans="1:16" x14ac:dyDescent="0.2">
      <c r="A61" s="13" t="s">
        <v>16</v>
      </c>
      <c r="B61" s="11"/>
      <c r="C61" s="11"/>
      <c r="D61" s="11"/>
      <c r="E61" s="11"/>
      <c r="F61" s="11"/>
      <c r="G61" s="55"/>
      <c r="H61" s="11"/>
      <c r="I61" s="11"/>
      <c r="J61" s="11"/>
      <c r="K61" s="11"/>
      <c r="L61" s="11"/>
      <c r="M61" s="9">
        <f t="shared" si="1"/>
        <v>0</v>
      </c>
      <c r="N61" s="10">
        <f>SUM(feb!F61 + mrt!L61 + apr!K61+ M61)</f>
        <v>5</v>
      </c>
      <c r="O61" s="17">
        <f t="shared" si="4"/>
        <v>0</v>
      </c>
      <c r="P61" s="21">
        <f>SUM(feb!H61 + mrt!N61 + apr!M61+ O61)</f>
        <v>316</v>
      </c>
    </row>
    <row r="62" spans="1:16" x14ac:dyDescent="0.2">
      <c r="A62" s="13" t="s">
        <v>128</v>
      </c>
      <c r="B62" s="11"/>
      <c r="C62" s="11"/>
      <c r="D62" s="11"/>
      <c r="E62" s="11"/>
      <c r="F62" s="11"/>
      <c r="G62" s="55"/>
      <c r="H62" s="11"/>
      <c r="I62" s="11"/>
      <c r="J62" s="11"/>
      <c r="K62" s="11"/>
      <c r="L62" s="11"/>
      <c r="M62" s="9">
        <f t="shared" si="1"/>
        <v>0</v>
      </c>
      <c r="N62" s="10">
        <f>SUM(feb!F62 + mrt!L62 + apr!K62+ M62)</f>
        <v>0</v>
      </c>
      <c r="O62" s="17">
        <f t="shared" si="4"/>
        <v>0</v>
      </c>
      <c r="P62" s="21">
        <f>SUM(feb!H62 + mrt!N62 + apr!M62+ O62)</f>
        <v>0</v>
      </c>
    </row>
    <row r="63" spans="1:16" x14ac:dyDescent="0.2">
      <c r="A63" s="13" t="s">
        <v>17</v>
      </c>
      <c r="B63" s="11"/>
      <c r="C63" s="11"/>
      <c r="D63" s="11"/>
      <c r="E63" s="11"/>
      <c r="F63" s="11"/>
      <c r="G63" s="55"/>
      <c r="H63" s="11"/>
      <c r="I63" s="11"/>
      <c r="J63" s="11"/>
      <c r="K63" s="11"/>
      <c r="L63" s="11"/>
      <c r="M63" s="9">
        <f t="shared" si="1"/>
        <v>0</v>
      </c>
      <c r="N63" s="10">
        <f>SUM(feb!F63 + mrt!L63 + apr!K63+ M63)</f>
        <v>0</v>
      </c>
      <c r="O63" s="17">
        <f t="shared" ref="O63:O95" si="5">SUM(B63:L63)</f>
        <v>0</v>
      </c>
      <c r="P63" s="21">
        <f>SUM(feb!H63 + mrt!N63 + apr!M63+ O63)</f>
        <v>0</v>
      </c>
    </row>
    <row r="64" spans="1:16" x14ac:dyDescent="0.2">
      <c r="A64" s="13" t="s">
        <v>63</v>
      </c>
      <c r="B64" s="11">
        <v>86</v>
      </c>
      <c r="C64" s="11">
        <v>138</v>
      </c>
      <c r="D64" s="11">
        <v>80</v>
      </c>
      <c r="E64" s="11"/>
      <c r="F64" s="11">
        <v>80</v>
      </c>
      <c r="G64" s="55"/>
      <c r="H64" s="11">
        <v>83</v>
      </c>
      <c r="I64" s="11"/>
      <c r="J64" s="11">
        <v>80</v>
      </c>
      <c r="K64" s="11"/>
      <c r="L64" s="11">
        <v>90</v>
      </c>
      <c r="M64" s="9">
        <v>6</v>
      </c>
      <c r="N64" s="10">
        <f>SUM(feb!F64 + mrt!L64 + apr!K64+ M64)</f>
        <v>18</v>
      </c>
      <c r="O64" s="17">
        <f t="shared" si="5"/>
        <v>637</v>
      </c>
      <c r="P64" s="21">
        <f>SUM(feb!H64 + mrt!N64 + apr!M64+ O64)</f>
        <v>1602</v>
      </c>
    </row>
    <row r="65" spans="1:16" x14ac:dyDescent="0.2">
      <c r="A65" s="13" t="s">
        <v>30</v>
      </c>
      <c r="B65" s="11"/>
      <c r="C65" s="11"/>
      <c r="D65" s="11"/>
      <c r="E65" s="11"/>
      <c r="F65" s="11"/>
      <c r="G65" s="55"/>
      <c r="H65" s="11">
        <v>30</v>
      </c>
      <c r="I65" s="11"/>
      <c r="J65" s="11"/>
      <c r="K65" s="11"/>
      <c r="L65" s="11">
        <v>105</v>
      </c>
      <c r="M65" s="9">
        <v>2</v>
      </c>
      <c r="N65" s="10">
        <f>SUM(feb!F65 + mrt!L65 + apr!K65+ M65)</f>
        <v>5</v>
      </c>
      <c r="O65" s="17">
        <f t="shared" si="5"/>
        <v>135</v>
      </c>
      <c r="P65" s="21">
        <f>SUM(feb!H65 + mrt!N65 + apr!M65+ O65)</f>
        <v>338</v>
      </c>
    </row>
    <row r="66" spans="1:16" x14ac:dyDescent="0.2">
      <c r="A66" s="13" t="s">
        <v>113</v>
      </c>
      <c r="B66" s="11">
        <v>86</v>
      </c>
      <c r="C66" s="11">
        <v>138</v>
      </c>
      <c r="D66" s="11">
        <v>80</v>
      </c>
      <c r="E66" s="11">
        <v>140</v>
      </c>
      <c r="F66" s="11"/>
      <c r="G66" s="55"/>
      <c r="H66" s="11">
        <v>83</v>
      </c>
      <c r="I66" s="11">
        <v>133</v>
      </c>
      <c r="J66" s="11">
        <v>80</v>
      </c>
      <c r="K66" s="11"/>
      <c r="L66" s="11"/>
      <c r="M66" s="9">
        <v>5</v>
      </c>
      <c r="N66" s="10">
        <f>SUM(feb!F66 + mrt!L66 + apr!K66+ M66)</f>
        <v>15</v>
      </c>
      <c r="O66" s="17">
        <f t="shared" si="5"/>
        <v>740</v>
      </c>
      <c r="P66" s="21">
        <f>SUM(feb!H66 + mrt!N66 + apr!M66+ O66)</f>
        <v>1789</v>
      </c>
    </row>
    <row r="67" spans="1:16" x14ac:dyDescent="0.2">
      <c r="A67" s="13" t="s">
        <v>92</v>
      </c>
      <c r="B67" s="11"/>
      <c r="C67" s="11"/>
      <c r="D67" s="11"/>
      <c r="E67" s="11"/>
      <c r="F67" s="11"/>
      <c r="G67" s="55"/>
      <c r="H67" s="11"/>
      <c r="I67" s="11"/>
      <c r="J67" s="11"/>
      <c r="K67" s="11"/>
      <c r="L67" s="11"/>
      <c r="M67" s="9">
        <f t="shared" ref="M67:M111" si="6">COUNT(B67,D67,F67,H67,J67,K67)</f>
        <v>0</v>
      </c>
      <c r="N67" s="10">
        <f>SUM(feb!F67 + mrt!L67 + apr!K67+ M67)</f>
        <v>0</v>
      </c>
      <c r="O67" s="17">
        <f t="shared" si="5"/>
        <v>0</v>
      </c>
      <c r="P67" s="21">
        <f>SUM(feb!H67 + mrt!N67 + apr!M67+ O67)</f>
        <v>0</v>
      </c>
    </row>
    <row r="68" spans="1:16" x14ac:dyDescent="0.2">
      <c r="A68" s="13" t="s">
        <v>93</v>
      </c>
      <c r="B68" s="11">
        <v>86</v>
      </c>
      <c r="C68" s="11">
        <v>138</v>
      </c>
      <c r="D68" s="11">
        <v>80</v>
      </c>
      <c r="E68" s="11"/>
      <c r="F68" s="11">
        <v>80</v>
      </c>
      <c r="G68" s="55"/>
      <c r="H68" s="11">
        <v>83</v>
      </c>
      <c r="I68" s="11">
        <v>133</v>
      </c>
      <c r="J68" s="11">
        <v>80</v>
      </c>
      <c r="K68" s="11"/>
      <c r="L68" s="11">
        <v>90</v>
      </c>
      <c r="M68" s="9">
        <v>6</v>
      </c>
      <c r="N68" s="10">
        <f>SUM(feb!F68 + mrt!L68 + apr!K68+ M68)</f>
        <v>17</v>
      </c>
      <c r="O68" s="17">
        <f t="shared" si="5"/>
        <v>770</v>
      </c>
      <c r="P68" s="21">
        <f>SUM(feb!H68 + mrt!N68 + apr!M68+ O68)</f>
        <v>2284</v>
      </c>
    </row>
    <row r="69" spans="1:16" x14ac:dyDescent="0.2">
      <c r="A69" s="13" t="s">
        <v>155</v>
      </c>
      <c r="B69" s="11"/>
      <c r="C69" s="11"/>
      <c r="D69" s="11">
        <v>58</v>
      </c>
      <c r="E69" s="11"/>
      <c r="F69" s="11"/>
      <c r="G69" s="55"/>
      <c r="H69" s="11">
        <v>52</v>
      </c>
      <c r="I69" s="11">
        <v>60</v>
      </c>
      <c r="J69" s="11"/>
      <c r="K69" s="11"/>
      <c r="L69" s="11"/>
      <c r="M69" s="9">
        <v>3</v>
      </c>
      <c r="N69" s="10">
        <f>SUM(feb!F69 + mrt!L69 + apr!K69+ M69)</f>
        <v>5</v>
      </c>
      <c r="O69" s="17">
        <f>SUM(B69:L69)</f>
        <v>170</v>
      </c>
      <c r="P69" s="21">
        <f>SUM(feb!H69 + mrt!N69 + apr!M69+ O69)</f>
        <v>533</v>
      </c>
    </row>
    <row r="70" spans="1:16" x14ac:dyDescent="0.2">
      <c r="A70" s="13" t="s">
        <v>73</v>
      </c>
      <c r="B70" s="11">
        <v>86</v>
      </c>
      <c r="C70" s="11">
        <v>138</v>
      </c>
      <c r="D70" s="11"/>
      <c r="E70" s="11"/>
      <c r="F70" s="11">
        <v>80</v>
      </c>
      <c r="G70" s="55"/>
      <c r="H70" s="11">
        <v>83</v>
      </c>
      <c r="I70" s="11">
        <v>133</v>
      </c>
      <c r="J70" s="11">
        <v>80</v>
      </c>
      <c r="K70" s="11">
        <v>86</v>
      </c>
      <c r="L70" s="11">
        <v>90</v>
      </c>
      <c r="M70" s="9">
        <v>6</v>
      </c>
      <c r="N70" s="10">
        <f>SUM(feb!F70 + mrt!L70 + apr!K70+ M70)</f>
        <v>17</v>
      </c>
      <c r="O70" s="17">
        <f t="shared" si="5"/>
        <v>776</v>
      </c>
      <c r="P70" s="21">
        <f>SUM(feb!H70 + mrt!N70 + apr!M70+ O70)</f>
        <v>2274</v>
      </c>
    </row>
    <row r="71" spans="1:16" x14ac:dyDescent="0.2">
      <c r="A71" s="13" t="s">
        <v>66</v>
      </c>
      <c r="B71" s="11">
        <v>76</v>
      </c>
      <c r="C71" s="11">
        <v>116</v>
      </c>
      <c r="D71" s="11"/>
      <c r="E71" s="11">
        <v>89</v>
      </c>
      <c r="F71" s="11"/>
      <c r="G71" s="55"/>
      <c r="H71" s="11"/>
      <c r="I71" s="11">
        <v>100</v>
      </c>
      <c r="J71" s="11">
        <v>70</v>
      </c>
      <c r="K71" s="11"/>
      <c r="L71" s="11">
        <v>95</v>
      </c>
      <c r="M71" s="9">
        <v>3</v>
      </c>
      <c r="N71" s="10">
        <f>SUM(feb!F71 + mrt!L71 + apr!K71+ M71)</f>
        <v>14</v>
      </c>
      <c r="O71" s="17">
        <f t="shared" si="5"/>
        <v>546</v>
      </c>
      <c r="P71" s="21">
        <f>SUM(feb!H71 + mrt!N71 + apr!M71+ O71)</f>
        <v>1634</v>
      </c>
    </row>
    <row r="72" spans="1:16" x14ac:dyDescent="0.2">
      <c r="A72" s="13" t="s">
        <v>94</v>
      </c>
      <c r="B72" s="11"/>
      <c r="C72" s="11"/>
      <c r="D72" s="11"/>
      <c r="E72" s="11">
        <v>140</v>
      </c>
      <c r="F72" s="11"/>
      <c r="G72" s="55"/>
      <c r="H72" s="11"/>
      <c r="I72" s="11"/>
      <c r="J72" s="11"/>
      <c r="K72" s="11"/>
      <c r="L72" s="11"/>
      <c r="M72" s="9">
        <f t="shared" si="6"/>
        <v>0</v>
      </c>
      <c r="N72" s="10">
        <f>SUM(feb!F72 + mrt!L72 + apr!K72+ M72)</f>
        <v>2</v>
      </c>
      <c r="O72" s="17">
        <f t="shared" si="5"/>
        <v>140</v>
      </c>
      <c r="P72" s="21">
        <f>SUM(feb!H72 + mrt!N72 + apr!M72+ O72)</f>
        <v>970</v>
      </c>
    </row>
    <row r="73" spans="1:16" x14ac:dyDescent="0.2">
      <c r="A73" s="13" t="s">
        <v>18</v>
      </c>
      <c r="B73" s="11"/>
      <c r="C73" s="11"/>
      <c r="D73" s="11"/>
      <c r="E73" s="11"/>
      <c r="F73" s="11"/>
      <c r="G73" s="55"/>
      <c r="H73" s="11"/>
      <c r="I73" s="11"/>
      <c r="J73" s="11"/>
      <c r="K73" s="11"/>
      <c r="L73" s="11"/>
      <c r="M73" s="9">
        <f t="shared" si="6"/>
        <v>0</v>
      </c>
      <c r="N73" s="10">
        <f>SUM(feb!F73 + mrt!L73 + apr!K73+ M73)</f>
        <v>0</v>
      </c>
      <c r="O73" s="17">
        <f t="shared" si="5"/>
        <v>0</v>
      </c>
      <c r="P73" s="21">
        <f>SUM(feb!H73 + mrt!N73 + apr!M73+ O73)</f>
        <v>0</v>
      </c>
    </row>
    <row r="74" spans="1:16" x14ac:dyDescent="0.2">
      <c r="A74" s="13" t="s">
        <v>19</v>
      </c>
      <c r="B74" s="11"/>
      <c r="C74" s="11"/>
      <c r="D74" s="11">
        <v>78</v>
      </c>
      <c r="E74" s="11"/>
      <c r="F74" s="11"/>
      <c r="G74" s="55"/>
      <c r="H74" s="11"/>
      <c r="I74" s="11"/>
      <c r="J74" s="11">
        <v>70</v>
      </c>
      <c r="K74" s="11">
        <v>73</v>
      </c>
      <c r="L74" s="11">
        <v>90</v>
      </c>
      <c r="M74" s="9">
        <v>4</v>
      </c>
      <c r="N74" s="10">
        <f>SUM(feb!F74 + mrt!L74 + apr!K74+ M74)</f>
        <v>9</v>
      </c>
      <c r="O74" s="17">
        <f t="shared" si="5"/>
        <v>311</v>
      </c>
      <c r="P74" s="21">
        <f>SUM(feb!H74 + mrt!N74 + apr!M74+ O74)</f>
        <v>606</v>
      </c>
    </row>
    <row r="75" spans="1:16" x14ac:dyDescent="0.2">
      <c r="A75" s="13" t="s">
        <v>64</v>
      </c>
      <c r="B75" s="11"/>
      <c r="C75" s="11"/>
      <c r="D75" s="11"/>
      <c r="E75" s="11"/>
      <c r="F75" s="11"/>
      <c r="G75" s="55"/>
      <c r="H75" s="11"/>
      <c r="I75" s="11"/>
      <c r="J75" s="11">
        <v>70</v>
      </c>
      <c r="K75" s="11">
        <v>55</v>
      </c>
      <c r="L75" s="11">
        <v>70</v>
      </c>
      <c r="M75" s="9">
        <v>3</v>
      </c>
      <c r="N75" s="10">
        <f>SUM(feb!F75 + mrt!L75 + apr!K75+ M75)</f>
        <v>13</v>
      </c>
      <c r="O75" s="17">
        <f t="shared" si="5"/>
        <v>195</v>
      </c>
      <c r="P75" s="21">
        <f>SUM(feb!H75 + mrt!N75 + apr!M75+ O75)</f>
        <v>948</v>
      </c>
    </row>
    <row r="76" spans="1:16" x14ac:dyDescent="0.2">
      <c r="A76" s="13" t="s">
        <v>82</v>
      </c>
      <c r="B76" s="11"/>
      <c r="C76" s="11"/>
      <c r="D76" s="11"/>
      <c r="E76" s="11"/>
      <c r="F76" s="11"/>
      <c r="G76" s="55"/>
      <c r="H76" s="11">
        <v>52</v>
      </c>
      <c r="I76" s="11"/>
      <c r="J76" s="11">
        <v>54</v>
      </c>
      <c r="K76" s="11">
        <v>55</v>
      </c>
      <c r="L76" s="11"/>
      <c r="M76" s="9">
        <f t="shared" si="6"/>
        <v>3</v>
      </c>
      <c r="N76" s="10">
        <f>SUM(feb!F76 + mrt!L76 + apr!K76+ M76)</f>
        <v>7</v>
      </c>
      <c r="O76" s="17">
        <f t="shared" si="5"/>
        <v>161</v>
      </c>
      <c r="P76" s="21">
        <f>SUM(feb!H76 + mrt!N76 + apr!M76+ O76)</f>
        <v>405</v>
      </c>
    </row>
    <row r="77" spans="1:16" x14ac:dyDescent="0.2">
      <c r="A77" s="13" t="s">
        <v>97</v>
      </c>
      <c r="B77" s="11">
        <v>86</v>
      </c>
      <c r="C77" s="11"/>
      <c r="D77" s="11"/>
      <c r="E77" s="11"/>
      <c r="F77" s="11"/>
      <c r="G77" s="55"/>
      <c r="H77" s="11"/>
      <c r="I77" s="11">
        <v>80</v>
      </c>
      <c r="J77" s="11"/>
      <c r="K77" s="11">
        <v>86</v>
      </c>
      <c r="L77" s="11"/>
      <c r="M77" s="9">
        <v>3</v>
      </c>
      <c r="N77" s="10">
        <f>SUM(feb!F77 + mrt!L77 + apr!K77+ M77)</f>
        <v>8</v>
      </c>
      <c r="O77" s="17">
        <f t="shared" si="5"/>
        <v>252</v>
      </c>
      <c r="P77" s="21">
        <f>SUM(feb!H77 + mrt!N77 + apr!M77+ O77)</f>
        <v>592</v>
      </c>
    </row>
    <row r="78" spans="1:16" x14ac:dyDescent="0.2">
      <c r="A78" s="13" t="s">
        <v>20</v>
      </c>
      <c r="B78" s="11">
        <v>76</v>
      </c>
      <c r="C78" s="11"/>
      <c r="D78" s="11">
        <v>58</v>
      </c>
      <c r="E78" s="11"/>
      <c r="F78" s="11"/>
      <c r="G78" s="55"/>
      <c r="H78" s="11">
        <v>77</v>
      </c>
      <c r="I78" s="11">
        <v>133</v>
      </c>
      <c r="J78" s="11">
        <v>70</v>
      </c>
      <c r="K78" s="11">
        <v>86</v>
      </c>
      <c r="L78" s="11">
        <v>137</v>
      </c>
      <c r="M78" s="9">
        <v>6</v>
      </c>
      <c r="N78" s="10">
        <f>SUM(feb!F78 + mrt!L78 + apr!K78+ M78)</f>
        <v>7</v>
      </c>
      <c r="O78" s="17">
        <f t="shared" si="5"/>
        <v>637</v>
      </c>
      <c r="P78" s="21">
        <f>SUM(feb!H78 + mrt!N78 + apr!M78+ O78)</f>
        <v>698</v>
      </c>
    </row>
    <row r="79" spans="1:16" x14ac:dyDescent="0.2">
      <c r="A79" s="13" t="s">
        <v>55</v>
      </c>
      <c r="B79" s="11"/>
      <c r="C79" s="11"/>
      <c r="D79" s="11"/>
      <c r="E79" s="11"/>
      <c r="F79" s="11"/>
      <c r="G79" s="55"/>
      <c r="H79" s="11"/>
      <c r="I79" s="11"/>
      <c r="J79" s="11"/>
      <c r="K79" s="11"/>
      <c r="L79" s="11"/>
      <c r="M79" s="9">
        <f t="shared" si="6"/>
        <v>0</v>
      </c>
      <c r="N79" s="10">
        <f>SUM(feb!F79 + mrt!L79 + apr!K79+ M79)</f>
        <v>0</v>
      </c>
      <c r="O79" s="17">
        <f t="shared" si="5"/>
        <v>0</v>
      </c>
      <c r="P79" s="21">
        <f>SUM(feb!H79 + mrt!N79 + apr!M79+ O79)</f>
        <v>0</v>
      </c>
    </row>
    <row r="80" spans="1:16" x14ac:dyDescent="0.2">
      <c r="A80" s="13" t="s">
        <v>60</v>
      </c>
      <c r="B80" s="11">
        <v>86</v>
      </c>
      <c r="C80" s="11">
        <v>181</v>
      </c>
      <c r="D80" s="11">
        <v>96</v>
      </c>
      <c r="E80" s="11">
        <v>140</v>
      </c>
      <c r="F80" s="11">
        <v>80</v>
      </c>
      <c r="G80" s="55"/>
      <c r="H80" s="11">
        <v>83</v>
      </c>
      <c r="I80" s="11">
        <v>181</v>
      </c>
      <c r="J80" s="11">
        <v>80</v>
      </c>
      <c r="K80" s="11">
        <v>86</v>
      </c>
      <c r="L80" s="11">
        <v>154</v>
      </c>
      <c r="M80" s="9">
        <f t="shared" si="6"/>
        <v>6</v>
      </c>
      <c r="N80" s="10">
        <f>SUM(feb!F80 + mrt!L80 + apr!K80+ M80)</f>
        <v>18</v>
      </c>
      <c r="O80" s="17">
        <f t="shared" si="5"/>
        <v>1167</v>
      </c>
      <c r="P80" s="21">
        <f>SUM(feb!H80 + mrt!N80 + apr!M80+ O80)</f>
        <v>3216</v>
      </c>
    </row>
    <row r="81" spans="1:16" x14ac:dyDescent="0.2">
      <c r="A81" s="13" t="s">
        <v>114</v>
      </c>
      <c r="B81" s="11"/>
      <c r="C81" s="11"/>
      <c r="D81" s="11"/>
      <c r="E81" s="11"/>
      <c r="F81" s="11"/>
      <c r="G81" s="55"/>
      <c r="H81" s="11">
        <v>77</v>
      </c>
      <c r="I81" s="11"/>
      <c r="J81" s="11">
        <v>54</v>
      </c>
      <c r="K81" s="11"/>
      <c r="L81" s="11"/>
      <c r="M81" s="9">
        <f t="shared" si="6"/>
        <v>2</v>
      </c>
      <c r="N81" s="10">
        <f>SUM(feb!F81 + mrt!L81 + apr!K81+ M81)</f>
        <v>9</v>
      </c>
      <c r="O81" s="17">
        <f t="shared" si="5"/>
        <v>131</v>
      </c>
      <c r="P81" s="21">
        <f>SUM(feb!H81 + mrt!N81 + apr!M81+ O81)</f>
        <v>706</v>
      </c>
    </row>
    <row r="82" spans="1:16" x14ac:dyDescent="0.2">
      <c r="A82" s="13" t="s">
        <v>21</v>
      </c>
      <c r="B82" s="11">
        <v>86</v>
      </c>
      <c r="C82" s="11">
        <v>138</v>
      </c>
      <c r="D82" s="11">
        <v>80</v>
      </c>
      <c r="E82" s="11">
        <v>140</v>
      </c>
      <c r="F82" s="11">
        <v>80</v>
      </c>
      <c r="G82" s="55"/>
      <c r="H82" s="11">
        <v>83</v>
      </c>
      <c r="I82" s="11">
        <v>133</v>
      </c>
      <c r="J82" s="11">
        <v>80</v>
      </c>
      <c r="K82" s="11">
        <v>86</v>
      </c>
      <c r="L82" s="11">
        <v>150</v>
      </c>
      <c r="M82" s="9">
        <f t="shared" si="6"/>
        <v>6</v>
      </c>
      <c r="N82" s="10">
        <f>SUM(feb!F82 + mrt!L82 + apr!K82+ M82)</f>
        <v>18</v>
      </c>
      <c r="O82" s="17">
        <f t="shared" si="5"/>
        <v>1056</v>
      </c>
      <c r="P82" s="21">
        <f>SUM(feb!H82 + mrt!N82 + apr!M82+ O82)</f>
        <v>2763</v>
      </c>
    </row>
    <row r="83" spans="1:16" x14ac:dyDescent="0.2">
      <c r="A83" s="13" t="s">
        <v>59</v>
      </c>
      <c r="B83" s="11">
        <v>56</v>
      </c>
      <c r="C83" s="11"/>
      <c r="D83" s="11"/>
      <c r="E83" s="11"/>
      <c r="F83" s="11"/>
      <c r="G83" s="55"/>
      <c r="H83" s="11">
        <v>52</v>
      </c>
      <c r="I83" s="11"/>
      <c r="J83" s="11">
        <v>54</v>
      </c>
      <c r="K83" s="11">
        <v>125</v>
      </c>
      <c r="L83" s="11">
        <v>95</v>
      </c>
      <c r="M83" s="9">
        <v>5</v>
      </c>
      <c r="N83" s="10">
        <f>SUM(feb!F83 + mrt!L83 + apr!K83+ M83)</f>
        <v>15</v>
      </c>
      <c r="O83" s="17">
        <f t="shared" si="5"/>
        <v>382</v>
      </c>
      <c r="P83" s="21">
        <f>SUM(feb!H83 + mrt!N83 + apr!M83+ O83)</f>
        <v>1271</v>
      </c>
    </row>
    <row r="84" spans="1:16" x14ac:dyDescent="0.2">
      <c r="A84" s="13" t="s">
        <v>22</v>
      </c>
      <c r="B84" s="11"/>
      <c r="C84" s="11"/>
      <c r="D84" s="11"/>
      <c r="E84" s="11"/>
      <c r="F84" s="11"/>
      <c r="G84" s="55"/>
      <c r="H84" s="11"/>
      <c r="I84" s="11"/>
      <c r="J84" s="11"/>
      <c r="K84" s="11"/>
      <c r="L84" s="11"/>
      <c r="M84" s="9">
        <f t="shared" si="6"/>
        <v>0</v>
      </c>
      <c r="N84" s="10">
        <f>SUM(feb!F84 + mrt!L84 + apr!K84+ M84)</f>
        <v>0</v>
      </c>
      <c r="O84" s="17">
        <f t="shared" si="5"/>
        <v>0</v>
      </c>
      <c r="P84" s="21">
        <f>SUM(feb!H84 + mrt!N84 + apr!M84+ O84)</f>
        <v>0</v>
      </c>
    </row>
    <row r="85" spans="1:16" x14ac:dyDescent="0.2">
      <c r="A85" s="13" t="s">
        <v>70</v>
      </c>
      <c r="B85" s="11">
        <v>86</v>
      </c>
      <c r="C85" s="11">
        <v>138</v>
      </c>
      <c r="D85" s="11">
        <v>96</v>
      </c>
      <c r="E85" s="11">
        <v>140</v>
      </c>
      <c r="F85" s="11">
        <v>80</v>
      </c>
      <c r="G85" s="55"/>
      <c r="H85" s="11">
        <v>83</v>
      </c>
      <c r="I85" s="11">
        <v>133</v>
      </c>
      <c r="J85" s="11">
        <v>80</v>
      </c>
      <c r="K85" s="11"/>
      <c r="L85" s="11">
        <v>110</v>
      </c>
      <c r="M85" s="9">
        <v>6</v>
      </c>
      <c r="N85" s="10">
        <f>SUM(feb!F85 + mrt!L85 + apr!K85+ M85)</f>
        <v>15</v>
      </c>
      <c r="O85" s="17">
        <f>SUM(B85:L85)</f>
        <v>946</v>
      </c>
      <c r="P85" s="21">
        <f>SUM(feb!H85 + mrt!N85 + apr!M85+ O85)</f>
        <v>1889</v>
      </c>
    </row>
    <row r="86" spans="1:16" x14ac:dyDescent="0.2">
      <c r="A86" s="13" t="s">
        <v>151</v>
      </c>
      <c r="B86" s="11"/>
      <c r="C86" s="11">
        <v>181</v>
      </c>
      <c r="D86" s="11"/>
      <c r="E86" s="11"/>
      <c r="F86" s="11">
        <v>80</v>
      </c>
      <c r="G86" s="55"/>
      <c r="H86" s="11">
        <v>83</v>
      </c>
      <c r="I86" s="11"/>
      <c r="J86" s="11">
        <v>80</v>
      </c>
      <c r="K86" s="11">
        <v>86</v>
      </c>
      <c r="L86" s="11">
        <v>154</v>
      </c>
      <c r="M86" s="9">
        <v>5</v>
      </c>
      <c r="N86" s="10">
        <f>SUM(feb!F86 + mrt!L86 + apr!K86+ M86)</f>
        <v>13</v>
      </c>
      <c r="O86" s="17">
        <f>SUM(B86:L86)</f>
        <v>664</v>
      </c>
      <c r="P86" s="21">
        <f>SUM(feb!H86 + mrt!N86 + apr!M86+ O86)</f>
        <v>1585</v>
      </c>
    </row>
    <row r="87" spans="1:16" x14ac:dyDescent="0.2">
      <c r="A87" s="13" t="s">
        <v>71</v>
      </c>
      <c r="B87" s="11"/>
      <c r="C87" s="11"/>
      <c r="D87" s="11"/>
      <c r="E87" s="11"/>
      <c r="F87" s="11"/>
      <c r="G87" s="55"/>
      <c r="H87" s="11">
        <v>52</v>
      </c>
      <c r="I87" s="11"/>
      <c r="J87" s="11">
        <v>70</v>
      </c>
      <c r="K87" s="11"/>
      <c r="L87" s="11">
        <v>50</v>
      </c>
      <c r="M87" s="9">
        <v>3</v>
      </c>
      <c r="N87" s="10">
        <f>SUM(feb!F87 + mrt!L87 + apr!K87+ M87)</f>
        <v>11</v>
      </c>
      <c r="O87" s="17">
        <f t="shared" si="5"/>
        <v>172</v>
      </c>
      <c r="P87" s="21">
        <f>SUM(feb!H87 + mrt!N87 + apr!M87+ O87)</f>
        <v>686</v>
      </c>
    </row>
    <row r="88" spans="1:16" x14ac:dyDescent="0.2">
      <c r="A88" s="13" t="s">
        <v>23</v>
      </c>
      <c r="B88" s="11">
        <v>56</v>
      </c>
      <c r="C88" s="11">
        <v>53</v>
      </c>
      <c r="D88" s="11"/>
      <c r="E88" s="11"/>
      <c r="F88" s="11"/>
      <c r="G88" s="55"/>
      <c r="H88" s="11">
        <v>52</v>
      </c>
      <c r="I88" s="11"/>
      <c r="J88" s="11">
        <v>54</v>
      </c>
      <c r="K88" s="11">
        <v>55</v>
      </c>
      <c r="L88" s="11"/>
      <c r="M88" s="9">
        <v>5</v>
      </c>
      <c r="N88" s="10">
        <f>SUM(feb!F88 + mrt!L88 + apr!K88+ M88)</f>
        <v>8</v>
      </c>
      <c r="O88" s="17">
        <f t="shared" si="5"/>
        <v>270</v>
      </c>
      <c r="P88" s="21">
        <f>SUM(feb!H88 + mrt!N88 + apr!M88+ O88)</f>
        <v>459</v>
      </c>
    </row>
    <row r="89" spans="1:16" x14ac:dyDescent="0.2">
      <c r="A89" s="13" t="s">
        <v>109</v>
      </c>
      <c r="B89" s="11">
        <v>86</v>
      </c>
      <c r="C89" s="11"/>
      <c r="D89" s="11">
        <v>80</v>
      </c>
      <c r="E89" s="11"/>
      <c r="F89" s="11"/>
      <c r="G89" s="55"/>
      <c r="H89" s="11">
        <v>83</v>
      </c>
      <c r="I89" s="11">
        <v>100</v>
      </c>
      <c r="J89" s="11"/>
      <c r="K89" s="11">
        <v>86</v>
      </c>
      <c r="L89" s="11">
        <v>150</v>
      </c>
      <c r="M89" s="9">
        <v>5</v>
      </c>
      <c r="N89" s="10">
        <f>SUM(feb!F89 + mrt!L89 + apr!K89+ M89)</f>
        <v>15</v>
      </c>
      <c r="O89" s="17">
        <f t="shared" si="5"/>
        <v>585</v>
      </c>
      <c r="P89" s="21">
        <f>SUM(feb!H89 + mrt!N89 + apr!M89+ O89)</f>
        <v>2000</v>
      </c>
    </row>
    <row r="90" spans="1:16" x14ac:dyDescent="0.2">
      <c r="A90" s="13" t="s">
        <v>24</v>
      </c>
      <c r="B90" s="11">
        <v>86</v>
      </c>
      <c r="C90" s="11"/>
      <c r="D90" s="11"/>
      <c r="E90" s="11">
        <v>140</v>
      </c>
      <c r="F90" s="11">
        <v>80</v>
      </c>
      <c r="G90" s="55"/>
      <c r="H90" s="11"/>
      <c r="I90" s="11">
        <v>133</v>
      </c>
      <c r="J90" s="11">
        <v>80</v>
      </c>
      <c r="K90" s="11">
        <v>86</v>
      </c>
      <c r="L90" s="11">
        <v>150</v>
      </c>
      <c r="M90" s="9">
        <v>5</v>
      </c>
      <c r="N90" s="10">
        <f>SUM(feb!F90 + mrt!L90 + apr!K90+ M90)</f>
        <v>15</v>
      </c>
      <c r="O90" s="17">
        <f t="shared" si="5"/>
        <v>755</v>
      </c>
      <c r="P90" s="21">
        <f>SUM(feb!H90 + mrt!N90 + apr!M90+ O90)</f>
        <v>1859</v>
      </c>
    </row>
    <row r="91" spans="1:16" x14ac:dyDescent="0.2">
      <c r="A91" s="13" t="s">
        <v>25</v>
      </c>
      <c r="B91" s="11">
        <v>86</v>
      </c>
      <c r="C91" s="11"/>
      <c r="D91" s="11">
        <v>96</v>
      </c>
      <c r="E91" s="11"/>
      <c r="F91" s="11"/>
      <c r="G91" s="55"/>
      <c r="H91" s="11">
        <v>83</v>
      </c>
      <c r="I91" s="11"/>
      <c r="J91" s="11"/>
      <c r="K91" s="11">
        <v>86</v>
      </c>
      <c r="L91" s="11"/>
      <c r="M91" s="9">
        <f t="shared" si="6"/>
        <v>4</v>
      </c>
      <c r="N91" s="10">
        <f>SUM(feb!F91 + mrt!L91 + apr!K91+ M91)</f>
        <v>14</v>
      </c>
      <c r="O91" s="17">
        <f t="shared" si="5"/>
        <v>351</v>
      </c>
      <c r="P91" s="21">
        <f>SUM(feb!H91 + mrt!N91 + apr!M91+ O91)</f>
        <v>1219</v>
      </c>
    </row>
    <row r="92" spans="1:16" x14ac:dyDescent="0.2">
      <c r="A92" s="13" t="s">
        <v>100</v>
      </c>
      <c r="B92" s="11"/>
      <c r="C92" s="11"/>
      <c r="D92" s="11"/>
      <c r="E92" s="11"/>
      <c r="F92" s="11"/>
      <c r="G92" s="55"/>
      <c r="H92" s="11"/>
      <c r="I92" s="11"/>
      <c r="J92" s="11"/>
      <c r="K92" s="11"/>
      <c r="L92" s="11"/>
      <c r="M92" s="9">
        <f t="shared" si="6"/>
        <v>0</v>
      </c>
      <c r="N92" s="10">
        <f>SUM(feb!F92 + mrt!L92 + apr!K92+ M92)</f>
        <v>0</v>
      </c>
      <c r="O92" s="17">
        <f t="shared" si="5"/>
        <v>0</v>
      </c>
      <c r="P92" s="21">
        <f>SUM(feb!H92 + mrt!N92 + apr!M92+ O92)</f>
        <v>0</v>
      </c>
    </row>
    <row r="93" spans="1:16" x14ac:dyDescent="0.2">
      <c r="A93" s="13" t="s">
        <v>75</v>
      </c>
      <c r="B93" s="11"/>
      <c r="C93" s="11"/>
      <c r="D93" s="11"/>
      <c r="E93" s="11"/>
      <c r="F93" s="11"/>
      <c r="G93" s="55"/>
      <c r="H93" s="11">
        <v>83</v>
      </c>
      <c r="I93" s="11"/>
      <c r="J93" s="11"/>
      <c r="K93" s="11"/>
      <c r="L93" s="11"/>
      <c r="M93" s="9">
        <f t="shared" si="6"/>
        <v>1</v>
      </c>
      <c r="N93" s="10">
        <f>SUM(feb!F93 + mrt!L93 + apr!K93+ M93)</f>
        <v>1</v>
      </c>
      <c r="O93" s="17">
        <f t="shared" si="5"/>
        <v>83</v>
      </c>
      <c r="P93" s="21">
        <f>SUM(feb!H93 + mrt!N93 + apr!M93+ O93)</f>
        <v>83</v>
      </c>
    </row>
    <row r="94" spans="1:16" x14ac:dyDescent="0.2">
      <c r="A94" s="13" t="s">
        <v>26</v>
      </c>
      <c r="B94" s="11"/>
      <c r="C94" s="11"/>
      <c r="D94" s="11"/>
      <c r="E94" s="11">
        <v>140</v>
      </c>
      <c r="F94" s="11"/>
      <c r="G94" s="55"/>
      <c r="H94" s="11">
        <v>83</v>
      </c>
      <c r="I94" s="11">
        <v>133</v>
      </c>
      <c r="J94" s="11">
        <v>70</v>
      </c>
      <c r="K94" s="11"/>
      <c r="L94" s="11">
        <v>90</v>
      </c>
      <c r="M94" s="9">
        <v>3</v>
      </c>
      <c r="N94" s="10">
        <f>SUM(feb!F94 + mrt!L94 + apr!K94+ M94)</f>
        <v>14</v>
      </c>
      <c r="O94" s="17">
        <f t="shared" si="5"/>
        <v>516</v>
      </c>
      <c r="P94" s="21">
        <f>SUM(feb!H94 + mrt!N94 + apr!M94+ O94)</f>
        <v>2198</v>
      </c>
    </row>
    <row r="95" spans="1:16" x14ac:dyDescent="0.2">
      <c r="A95" s="13" t="s">
        <v>103</v>
      </c>
      <c r="B95" s="11">
        <v>86</v>
      </c>
      <c r="C95" s="11">
        <v>138</v>
      </c>
      <c r="D95" s="11">
        <v>80</v>
      </c>
      <c r="E95" s="11">
        <v>140</v>
      </c>
      <c r="F95" s="11">
        <v>80</v>
      </c>
      <c r="G95" s="55"/>
      <c r="H95" s="11">
        <v>83</v>
      </c>
      <c r="I95" s="11">
        <v>133</v>
      </c>
      <c r="J95" s="11">
        <v>80</v>
      </c>
      <c r="K95" s="11">
        <v>86</v>
      </c>
      <c r="L95" s="11">
        <v>90</v>
      </c>
      <c r="M95" s="9">
        <f t="shared" si="6"/>
        <v>6</v>
      </c>
      <c r="N95" s="10">
        <f>SUM(feb!F95 + mrt!L95 + apr!K95+ M95)</f>
        <v>18</v>
      </c>
      <c r="O95" s="17">
        <f t="shared" si="5"/>
        <v>996</v>
      </c>
      <c r="P95" s="21">
        <f>SUM(feb!H95 + mrt!N95 + apr!M95+ O95)</f>
        <v>2440</v>
      </c>
    </row>
    <row r="96" spans="1:16" x14ac:dyDescent="0.2">
      <c r="A96" s="13" t="s">
        <v>27</v>
      </c>
      <c r="B96" s="11">
        <v>76</v>
      </c>
      <c r="C96" s="11">
        <v>80</v>
      </c>
      <c r="D96" s="11">
        <v>78</v>
      </c>
      <c r="E96" s="11"/>
      <c r="F96" s="11"/>
      <c r="G96" s="55"/>
      <c r="H96" s="11">
        <v>77</v>
      </c>
      <c r="I96" s="11"/>
      <c r="J96" s="11">
        <v>54</v>
      </c>
      <c r="K96" s="11">
        <v>73</v>
      </c>
      <c r="L96" s="11">
        <v>95</v>
      </c>
      <c r="M96" s="9">
        <v>6</v>
      </c>
      <c r="N96" s="10">
        <f>SUM(feb!F96 + mrt!L96 + apr!K96+ M96)</f>
        <v>17</v>
      </c>
      <c r="O96" s="17">
        <f t="shared" ref="O96:O113" si="7">SUM(B96:L96)</f>
        <v>533</v>
      </c>
      <c r="P96" s="21">
        <f>SUM(feb!H96 + mrt!N96 + apr!M96+ O96)</f>
        <v>1584</v>
      </c>
    </row>
    <row r="97" spans="1:16" x14ac:dyDescent="0.2">
      <c r="A97" s="13" t="s">
        <v>87</v>
      </c>
      <c r="B97" s="11"/>
      <c r="C97" s="11"/>
      <c r="D97" s="11"/>
      <c r="E97" s="11"/>
      <c r="F97" s="11"/>
      <c r="G97" s="55"/>
      <c r="H97" s="11"/>
      <c r="I97" s="11"/>
      <c r="J97" s="11"/>
      <c r="K97" s="11"/>
      <c r="L97" s="11"/>
      <c r="M97" s="9">
        <f t="shared" si="6"/>
        <v>0</v>
      </c>
      <c r="N97" s="10">
        <f>SUM(feb!F97 + mrt!L97 + apr!K97+ M97)</f>
        <v>0</v>
      </c>
      <c r="O97" s="17">
        <f t="shared" si="7"/>
        <v>0</v>
      </c>
      <c r="P97" s="21">
        <f>SUM(feb!H97 + mrt!N97 + apr!M97+ O97)</f>
        <v>0</v>
      </c>
    </row>
    <row r="98" spans="1:16" x14ac:dyDescent="0.2">
      <c r="A98" s="13" t="s">
        <v>33</v>
      </c>
      <c r="B98" s="11">
        <v>76</v>
      </c>
      <c r="C98" s="11">
        <v>80</v>
      </c>
      <c r="D98" s="11">
        <v>78</v>
      </c>
      <c r="E98" s="11"/>
      <c r="F98" s="11"/>
      <c r="G98" s="55"/>
      <c r="H98" s="11">
        <v>52</v>
      </c>
      <c r="I98" s="11"/>
      <c r="J98" s="11">
        <v>54</v>
      </c>
      <c r="K98" s="11"/>
      <c r="L98" s="11">
        <v>95</v>
      </c>
      <c r="M98" s="9">
        <v>5</v>
      </c>
      <c r="N98" s="10">
        <f>SUM(feb!F98 + mrt!L98 + apr!K98+ M98)</f>
        <v>10</v>
      </c>
      <c r="O98" s="17">
        <f t="shared" si="7"/>
        <v>435</v>
      </c>
      <c r="P98" s="21">
        <f>SUM(feb!H98 + mrt!N98 + apr!M98+ O98)</f>
        <v>1021</v>
      </c>
    </row>
    <row r="99" spans="1:16" x14ac:dyDescent="0.2">
      <c r="A99" s="13" t="s">
        <v>53</v>
      </c>
      <c r="B99" s="11">
        <v>86</v>
      </c>
      <c r="C99" s="11">
        <v>138</v>
      </c>
      <c r="D99" s="11">
        <v>80</v>
      </c>
      <c r="E99" s="11">
        <v>140</v>
      </c>
      <c r="F99" s="11">
        <v>80</v>
      </c>
      <c r="G99" s="55"/>
      <c r="H99" s="11">
        <v>83</v>
      </c>
      <c r="I99" s="11">
        <v>133</v>
      </c>
      <c r="J99" s="11">
        <v>80</v>
      </c>
      <c r="K99" s="11">
        <v>86</v>
      </c>
      <c r="L99" s="11">
        <v>90</v>
      </c>
      <c r="M99" s="9">
        <f t="shared" si="6"/>
        <v>6</v>
      </c>
      <c r="N99" s="10">
        <f>SUM(feb!F99 + mrt!L99 + apr!K99+ M99)</f>
        <v>18</v>
      </c>
      <c r="O99" s="17">
        <f t="shared" si="7"/>
        <v>996</v>
      </c>
      <c r="P99" s="21">
        <f>SUM(feb!H99 + mrt!N99 + apr!M99+ O99)</f>
        <v>2890</v>
      </c>
    </row>
    <row r="100" spans="1:16" x14ac:dyDescent="0.2">
      <c r="A100" s="13" t="s">
        <v>77</v>
      </c>
      <c r="B100" s="11"/>
      <c r="C100" s="11"/>
      <c r="D100" s="11"/>
      <c r="E100" s="11"/>
      <c r="F100" s="11"/>
      <c r="G100" s="55"/>
      <c r="H100" s="11"/>
      <c r="I100" s="11"/>
      <c r="J100" s="11"/>
      <c r="K100" s="11"/>
      <c r="L100" s="11"/>
      <c r="M100" s="9">
        <f t="shared" si="6"/>
        <v>0</v>
      </c>
      <c r="N100" s="10">
        <f>SUM(feb!F100 + mrt!L100 + apr!K100+ M100)</f>
        <v>0</v>
      </c>
      <c r="O100" s="17">
        <f t="shared" si="7"/>
        <v>0</v>
      </c>
      <c r="P100" s="21">
        <f>SUM(feb!H100 + mrt!N100 + apr!M100+ O100)</f>
        <v>0</v>
      </c>
    </row>
    <row r="101" spans="1:16" x14ac:dyDescent="0.2">
      <c r="A101" s="13" t="s">
        <v>84</v>
      </c>
      <c r="B101" s="11">
        <v>56</v>
      </c>
      <c r="C101" s="11"/>
      <c r="D101" s="11">
        <v>58</v>
      </c>
      <c r="E101" s="11"/>
      <c r="F101" s="11"/>
      <c r="G101" s="55"/>
      <c r="H101" s="11">
        <v>52</v>
      </c>
      <c r="I101" s="11"/>
      <c r="J101" s="11"/>
      <c r="K101" s="11">
        <v>125</v>
      </c>
      <c r="L101" s="11"/>
      <c r="M101" s="9">
        <f t="shared" si="6"/>
        <v>4</v>
      </c>
      <c r="N101" s="10">
        <f>SUM(feb!F101 + mrt!L101 + apr!K101+ M101)</f>
        <v>9</v>
      </c>
      <c r="O101" s="17">
        <f t="shared" si="7"/>
        <v>291</v>
      </c>
      <c r="P101" s="21">
        <f>SUM(feb!H101 + mrt!N101 + apr!M101+ O101)</f>
        <v>577</v>
      </c>
    </row>
    <row r="102" spans="1:16" x14ac:dyDescent="0.2">
      <c r="A102" s="13" t="s">
        <v>58</v>
      </c>
      <c r="B102" s="11"/>
      <c r="C102" s="11"/>
      <c r="D102" s="11"/>
      <c r="E102" s="11"/>
      <c r="F102" s="11"/>
      <c r="G102" s="55"/>
      <c r="H102" s="11"/>
      <c r="I102" s="11"/>
      <c r="J102" s="11"/>
      <c r="K102" s="11"/>
      <c r="L102" s="11"/>
      <c r="M102" s="9">
        <f t="shared" si="6"/>
        <v>0</v>
      </c>
      <c r="N102" s="10">
        <f>SUM(feb!F102 + mrt!L102 + apr!K102+ M102)</f>
        <v>0</v>
      </c>
      <c r="O102" s="17">
        <f t="shared" si="7"/>
        <v>0</v>
      </c>
      <c r="P102" s="21">
        <f>SUM(feb!H102 + mrt!N102 + apr!M102+ O102)</f>
        <v>0</v>
      </c>
    </row>
    <row r="103" spans="1:16" x14ac:dyDescent="0.2">
      <c r="A103" s="13" t="s">
        <v>129</v>
      </c>
      <c r="B103" s="11"/>
      <c r="C103" s="11"/>
      <c r="D103" s="11"/>
      <c r="E103" s="11"/>
      <c r="F103" s="11"/>
      <c r="G103" s="55"/>
      <c r="H103" s="11"/>
      <c r="I103" s="11"/>
      <c r="J103" s="11"/>
      <c r="K103" s="11"/>
      <c r="L103" s="11"/>
      <c r="M103" s="9">
        <f t="shared" si="6"/>
        <v>0</v>
      </c>
      <c r="N103" s="10">
        <f>SUM(feb!F103 + mrt!L103 + apr!K103+ M103)</f>
        <v>0</v>
      </c>
      <c r="O103" s="17">
        <f t="shared" si="7"/>
        <v>0</v>
      </c>
      <c r="P103" s="21">
        <f>SUM(feb!H103 + mrt!N103 + apr!M103+ O103)</f>
        <v>0</v>
      </c>
    </row>
    <row r="104" spans="1:16" x14ac:dyDescent="0.2">
      <c r="A104" s="13" t="s">
        <v>130</v>
      </c>
      <c r="B104" s="11"/>
      <c r="C104" s="11"/>
      <c r="D104" s="11"/>
      <c r="E104" s="11"/>
      <c r="F104" s="11"/>
      <c r="G104" s="55"/>
      <c r="H104" s="11"/>
      <c r="I104" s="11"/>
      <c r="J104" s="11"/>
      <c r="K104" s="11"/>
      <c r="L104" s="11"/>
      <c r="M104" s="9">
        <f t="shared" si="6"/>
        <v>0</v>
      </c>
      <c r="N104" s="10">
        <f>SUM(feb!F104 + mrt!L104 + apr!K104+ M104)</f>
        <v>0</v>
      </c>
      <c r="O104" s="17">
        <f t="shared" si="7"/>
        <v>0</v>
      </c>
      <c r="P104" s="21">
        <f>SUM(feb!H104 + mrt!N104 + apr!M104+ O104)</f>
        <v>0</v>
      </c>
    </row>
    <row r="105" spans="1:16" x14ac:dyDescent="0.2">
      <c r="A105" s="13" t="s">
        <v>111</v>
      </c>
      <c r="B105" s="11">
        <v>86</v>
      </c>
      <c r="C105" s="11">
        <v>138</v>
      </c>
      <c r="D105" s="11"/>
      <c r="E105" s="11"/>
      <c r="F105" s="11"/>
      <c r="G105" s="55"/>
      <c r="H105" s="11"/>
      <c r="I105" s="11">
        <v>80</v>
      </c>
      <c r="J105" s="11"/>
      <c r="K105" s="11">
        <v>86</v>
      </c>
      <c r="L105" s="11"/>
      <c r="M105" s="9">
        <v>3</v>
      </c>
      <c r="N105" s="10">
        <f>SUM(feb!F105 + mrt!L105 + apr!K105+ M105)</f>
        <v>10</v>
      </c>
      <c r="O105" s="17">
        <f t="shared" si="7"/>
        <v>390</v>
      </c>
      <c r="P105" s="21">
        <f>SUM(feb!H105 + mrt!N105 + apr!M105+ O105)</f>
        <v>913</v>
      </c>
    </row>
    <row r="106" spans="1:16" x14ac:dyDescent="0.2">
      <c r="A106" s="13" t="s">
        <v>98</v>
      </c>
      <c r="B106" s="11"/>
      <c r="C106" s="11"/>
      <c r="D106" s="11"/>
      <c r="E106" s="11"/>
      <c r="F106" s="11"/>
      <c r="G106" s="55"/>
      <c r="H106" s="11"/>
      <c r="I106" s="11"/>
      <c r="J106" s="11"/>
      <c r="K106" s="11"/>
      <c r="L106" s="11"/>
      <c r="M106" s="9">
        <f t="shared" si="6"/>
        <v>0</v>
      </c>
      <c r="N106" s="10">
        <f>SUM(feb!F106 + mrt!L106 + apr!K106+ M106)</f>
        <v>0</v>
      </c>
      <c r="O106" s="17">
        <f t="shared" si="7"/>
        <v>0</v>
      </c>
      <c r="P106" s="21">
        <f>SUM(feb!H106 + mrt!N106 + apr!M106+ O106)</f>
        <v>0</v>
      </c>
    </row>
    <row r="107" spans="1:16" x14ac:dyDescent="0.2">
      <c r="A107" s="13" t="s">
        <v>105</v>
      </c>
      <c r="B107" s="11"/>
      <c r="C107" s="11"/>
      <c r="D107" s="11"/>
      <c r="E107" s="11"/>
      <c r="F107" s="11"/>
      <c r="G107" s="55"/>
      <c r="H107" s="11"/>
      <c r="I107" s="11"/>
      <c r="J107" s="11"/>
      <c r="K107" s="11"/>
      <c r="L107" s="11">
        <v>70</v>
      </c>
      <c r="M107" s="9">
        <v>1</v>
      </c>
      <c r="N107" s="10">
        <f>SUM(feb!F107 + mrt!L107 + apr!K107+ M107)</f>
        <v>3</v>
      </c>
      <c r="O107" s="17">
        <f t="shared" si="7"/>
        <v>70</v>
      </c>
      <c r="P107" s="21">
        <f>SUM(feb!H107 + mrt!N107 + apr!M107+ O107)</f>
        <v>195</v>
      </c>
    </row>
    <row r="108" spans="1:16" x14ac:dyDescent="0.2">
      <c r="A108" s="24" t="s">
        <v>131</v>
      </c>
      <c r="B108" s="11"/>
      <c r="C108" s="11"/>
      <c r="D108" s="11"/>
      <c r="E108" s="11"/>
      <c r="F108" s="11"/>
      <c r="G108" s="55"/>
      <c r="H108" s="11"/>
      <c r="I108" s="11"/>
      <c r="J108" s="11"/>
      <c r="K108" s="11">
        <v>73</v>
      </c>
      <c r="L108" s="11">
        <v>68</v>
      </c>
      <c r="M108" s="9">
        <v>2</v>
      </c>
      <c r="N108" s="10">
        <f>SUM(feb!F108 + mrt!L108 + apr!K108+ M108)</f>
        <v>4</v>
      </c>
      <c r="O108" s="17">
        <f t="shared" si="7"/>
        <v>141</v>
      </c>
      <c r="P108" s="21">
        <f>SUM(feb!H108 + mrt!N108 + apr!M108+ O108)</f>
        <v>351</v>
      </c>
    </row>
    <row r="109" spans="1:16" x14ac:dyDescent="0.2">
      <c r="A109" s="24" t="s">
        <v>83</v>
      </c>
      <c r="B109" s="11">
        <v>76</v>
      </c>
      <c r="C109" s="11">
        <v>116</v>
      </c>
      <c r="D109" s="11"/>
      <c r="E109" s="11">
        <v>89</v>
      </c>
      <c r="F109" s="11"/>
      <c r="G109" s="55"/>
      <c r="H109" s="11"/>
      <c r="I109" s="11">
        <v>100</v>
      </c>
      <c r="J109" s="11">
        <v>70</v>
      </c>
      <c r="K109" s="11">
        <v>73</v>
      </c>
      <c r="L109" s="11">
        <v>95</v>
      </c>
      <c r="M109" s="9">
        <v>4</v>
      </c>
      <c r="N109" s="10">
        <f>SUM(feb!F109 + mrt!L109 + apr!K109+ M109)</f>
        <v>14</v>
      </c>
      <c r="O109" s="17">
        <f t="shared" si="7"/>
        <v>619</v>
      </c>
      <c r="P109" s="21">
        <f>SUM(feb!H109 + mrt!N109 + apr!M109+ O109)</f>
        <v>1683</v>
      </c>
    </row>
    <row r="110" spans="1:16" x14ac:dyDescent="0.2">
      <c r="A110" s="24" t="s">
        <v>133</v>
      </c>
      <c r="B110" s="11">
        <v>86</v>
      </c>
      <c r="C110" s="11">
        <v>138</v>
      </c>
      <c r="D110" s="11">
        <v>80</v>
      </c>
      <c r="E110" s="11"/>
      <c r="F110" s="11"/>
      <c r="G110" s="55"/>
      <c r="H110" s="11">
        <v>83</v>
      </c>
      <c r="I110" s="11"/>
      <c r="J110" s="11">
        <v>80</v>
      </c>
      <c r="K110" s="11">
        <v>86</v>
      </c>
      <c r="L110" s="11">
        <v>150</v>
      </c>
      <c r="M110" s="9">
        <v>6</v>
      </c>
      <c r="N110" s="10">
        <f>SUM(feb!F110 + mrt!L110 + apr!K110+ M110)</f>
        <v>14</v>
      </c>
      <c r="O110" s="17">
        <f t="shared" si="7"/>
        <v>703</v>
      </c>
      <c r="P110" s="21">
        <f>SUM(feb!H110 + mrt!N110 + apr!M110+ O110)</f>
        <v>1677</v>
      </c>
    </row>
    <row r="111" spans="1:16" x14ac:dyDescent="0.2">
      <c r="A111" s="34" t="s">
        <v>101</v>
      </c>
      <c r="B111" s="11"/>
      <c r="C111" s="11"/>
      <c r="D111" s="11"/>
      <c r="E111" s="11"/>
      <c r="F111" s="11"/>
      <c r="G111" s="55"/>
      <c r="H111" s="11"/>
      <c r="I111" s="11"/>
      <c r="J111" s="11"/>
      <c r="K111" s="11"/>
      <c r="L111" s="11"/>
      <c r="M111" s="9">
        <f t="shared" si="6"/>
        <v>0</v>
      </c>
      <c r="N111" s="10">
        <f>SUM(feb!F111 + mrt!L111 + apr!K111+ M111)</f>
        <v>2</v>
      </c>
      <c r="O111" s="17">
        <f t="shared" si="7"/>
        <v>0</v>
      </c>
      <c r="P111" s="21">
        <f>SUM(feb!H111 + mrt!N111 + apr!M111+ O111)</f>
        <v>116</v>
      </c>
    </row>
    <row r="112" spans="1:16" x14ac:dyDescent="0.2">
      <c r="A112" s="24" t="s">
        <v>99</v>
      </c>
      <c r="B112" s="11">
        <v>56</v>
      </c>
      <c r="C112" s="11">
        <v>85</v>
      </c>
      <c r="D112" s="11">
        <v>58</v>
      </c>
      <c r="E112" s="11"/>
      <c r="F112" s="11"/>
      <c r="G112" s="55"/>
      <c r="H112" s="11">
        <v>52</v>
      </c>
      <c r="I112" s="11">
        <v>100</v>
      </c>
      <c r="J112" s="11">
        <v>54</v>
      </c>
      <c r="K112" s="11">
        <v>73</v>
      </c>
      <c r="L112" s="11">
        <v>95</v>
      </c>
      <c r="M112" s="9">
        <v>6</v>
      </c>
      <c r="N112" s="10">
        <f>SUM(feb!F112 + mrt!L112 + apr!K112+ M112)</f>
        <v>17</v>
      </c>
      <c r="O112" s="17">
        <f t="shared" si="7"/>
        <v>573</v>
      </c>
      <c r="P112" s="21">
        <f>SUM(feb!H112 + mrt!N112 + apr!M112+ O112)</f>
        <v>1487</v>
      </c>
    </row>
    <row r="113" spans="1:16" ht="13.5" thickBot="1" x14ac:dyDescent="0.25">
      <c r="A113" s="14" t="s">
        <v>28</v>
      </c>
      <c r="B113" s="28">
        <v>56</v>
      </c>
      <c r="C113" s="28">
        <v>80</v>
      </c>
      <c r="D113" s="28">
        <v>78</v>
      </c>
      <c r="E113" s="28"/>
      <c r="F113" s="28"/>
      <c r="G113" s="56"/>
      <c r="H113" s="28">
        <v>52</v>
      </c>
      <c r="I113" s="28">
        <v>100</v>
      </c>
      <c r="J113" s="28">
        <v>54</v>
      </c>
      <c r="K113" s="28">
        <v>73</v>
      </c>
      <c r="L113" s="28">
        <v>95</v>
      </c>
      <c r="M113" s="59">
        <v>6</v>
      </c>
      <c r="N113" s="25">
        <f>SUM(feb!F113 + mrt!L113 + apr!K113+ M113)</f>
        <v>18</v>
      </c>
      <c r="O113" s="26">
        <f t="shared" si="7"/>
        <v>588</v>
      </c>
      <c r="P113" s="27">
        <f>SUM(feb!H113 + mrt!N113 + apr!M113+ O113)</f>
        <v>1747</v>
      </c>
    </row>
  </sheetData>
  <mergeCells count="4">
    <mergeCell ref="O2:O3"/>
    <mergeCell ref="P2:P3"/>
    <mergeCell ref="M2:M3"/>
    <mergeCell ref="N2:N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zoomScale="130" zoomScaleNormal="130" workbookViewId="0">
      <pane ySplit="3" topLeftCell="A67" activePane="bottomLeft" state="frozen"/>
      <selection pane="bottomLeft" activeCell="H89" sqref="H89"/>
    </sheetView>
  </sheetViews>
  <sheetFormatPr defaultColWidth="9.140625" defaultRowHeight="12.75" x14ac:dyDescent="0.2"/>
  <cols>
    <col min="1" max="1" width="16.85546875" style="6" customWidth="1"/>
    <col min="2" max="2" width="4" style="6" customWidth="1"/>
    <col min="3" max="3" width="3.7109375" style="6" customWidth="1"/>
    <col min="4" max="6" width="3.85546875" style="6" customWidth="1"/>
    <col min="7" max="7" width="4.140625" style="6" customWidth="1"/>
    <col min="8" max="8" width="3.7109375" style="6" customWidth="1"/>
    <col min="9" max="10" width="4.28515625" style="6" customWidth="1"/>
    <col min="11" max="11" width="3.85546875" style="6" customWidth="1"/>
    <col min="12" max="15" width="5.7109375" style="6" customWidth="1"/>
    <col min="16" max="16384" width="9.140625" style="6"/>
  </cols>
  <sheetData>
    <row r="1" spans="1:15" ht="27.75" customHeight="1" thickBot="1" x14ac:dyDescent="0.3">
      <c r="A1" s="41" t="s">
        <v>140</v>
      </c>
      <c r="O1" s="42" t="s">
        <v>34</v>
      </c>
    </row>
    <row r="2" spans="1:15" s="8" customFormat="1" ht="57" customHeight="1" x14ac:dyDescent="0.2">
      <c r="A2" s="19"/>
      <c r="B2" s="18" t="s">
        <v>2</v>
      </c>
      <c r="C2" s="18" t="s">
        <v>1</v>
      </c>
      <c r="D2" s="18" t="s">
        <v>2</v>
      </c>
      <c r="E2" s="18" t="s">
        <v>3</v>
      </c>
      <c r="F2" s="18" t="s">
        <v>1</v>
      </c>
      <c r="G2" s="18" t="s">
        <v>2</v>
      </c>
      <c r="H2" s="18" t="s">
        <v>1</v>
      </c>
      <c r="I2" s="18" t="s">
        <v>2</v>
      </c>
      <c r="J2" s="18" t="s">
        <v>1</v>
      </c>
      <c r="K2" s="18" t="s">
        <v>2</v>
      </c>
      <c r="L2" s="96" t="s">
        <v>37</v>
      </c>
      <c r="M2" s="94" t="s">
        <v>38</v>
      </c>
      <c r="N2" s="88" t="s">
        <v>39</v>
      </c>
      <c r="O2" s="90" t="s">
        <v>40</v>
      </c>
    </row>
    <row r="3" spans="1:15" ht="18" customHeight="1" thickBot="1" x14ac:dyDescent="0.25">
      <c r="A3" s="20"/>
      <c r="B3" s="5">
        <v>1</v>
      </c>
      <c r="C3" s="5">
        <v>7</v>
      </c>
      <c r="D3" s="5">
        <v>8</v>
      </c>
      <c r="E3" s="5">
        <v>9</v>
      </c>
      <c r="F3" s="5">
        <v>14</v>
      </c>
      <c r="G3" s="5">
        <v>15</v>
      </c>
      <c r="H3" s="5">
        <v>21</v>
      </c>
      <c r="I3" s="5">
        <v>22</v>
      </c>
      <c r="J3" s="5">
        <v>28</v>
      </c>
      <c r="K3" s="5">
        <v>29</v>
      </c>
      <c r="L3" s="97"/>
      <c r="M3" s="95"/>
      <c r="N3" s="89"/>
      <c r="O3" s="91"/>
    </row>
    <row r="4" spans="1:15" x14ac:dyDescent="0.2">
      <c r="A4" s="13" t="s">
        <v>112</v>
      </c>
      <c r="B4" s="11"/>
      <c r="C4" s="11"/>
      <c r="D4" s="11"/>
      <c r="E4" s="11"/>
      <c r="F4" s="11"/>
      <c r="G4" s="11"/>
      <c r="H4" s="11"/>
      <c r="I4" s="11"/>
      <c r="J4" s="11">
        <v>135</v>
      </c>
      <c r="K4" s="11">
        <v>88</v>
      </c>
      <c r="L4" s="9">
        <v>2</v>
      </c>
      <c r="M4" s="10">
        <f>SUM(feb!F4 + mrt!L4 + apr!K4+ mei!M4+ L4)</f>
        <v>12</v>
      </c>
      <c r="N4" s="17">
        <f t="shared" ref="N4:N31" si="0">SUM(B4:K4)</f>
        <v>223</v>
      </c>
      <c r="O4" s="21">
        <f>SUM(feb!H4 + mrt!N4 + apr!M4+ mei!O4+ N4)</f>
        <v>1694</v>
      </c>
    </row>
    <row r="5" spans="1:15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9">
        <f t="shared" ref="L5:L63" si="1">COUNT(B5,D5,E5,G5,I5,K5)</f>
        <v>0</v>
      </c>
      <c r="M5" s="10">
        <f>SUM(feb!F5 + mrt!L5 + apr!K5+ mei!M5+ L5)</f>
        <v>2</v>
      </c>
      <c r="N5" s="17">
        <f t="shared" si="0"/>
        <v>0</v>
      </c>
      <c r="O5" s="21">
        <f>SUM(feb!H5 + mrt!N5 + apr!M5+ mei!O5+ N5)</f>
        <v>297</v>
      </c>
    </row>
    <row r="6" spans="1:15" x14ac:dyDescent="0.2">
      <c r="A6" s="13" t="s">
        <v>29</v>
      </c>
      <c r="B6" s="11">
        <v>250</v>
      </c>
      <c r="C6" s="11"/>
      <c r="D6" s="11"/>
      <c r="E6" s="11"/>
      <c r="F6" s="11"/>
      <c r="G6" s="11"/>
      <c r="H6" s="11"/>
      <c r="I6" s="11"/>
      <c r="J6" s="11"/>
      <c r="K6" s="11"/>
      <c r="L6" s="9">
        <f t="shared" si="1"/>
        <v>1</v>
      </c>
      <c r="M6" s="10">
        <f>SUM(feb!F6 + mrt!L6 + apr!K6+ mei!M6+ L6)</f>
        <v>4</v>
      </c>
      <c r="N6" s="17">
        <f t="shared" si="0"/>
        <v>250</v>
      </c>
      <c r="O6" s="21">
        <f>SUM(feb!H6 + mrt!N6 + apr!M6+ mei!O6+ N6)</f>
        <v>456</v>
      </c>
    </row>
    <row r="7" spans="1:15" x14ac:dyDescent="0.2">
      <c r="A7" s="13" t="s">
        <v>85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9">
        <f t="shared" si="1"/>
        <v>0</v>
      </c>
      <c r="M7" s="10">
        <f>SUM(feb!F7 + mrt!L7 + apr!K7+ mei!M7+ L7)</f>
        <v>9</v>
      </c>
      <c r="N7" s="17">
        <f t="shared" si="0"/>
        <v>0</v>
      </c>
      <c r="O7" s="21">
        <f>SUM(feb!H7 + mrt!N7 + apr!M7+ mei!O7+ N7)</f>
        <v>817</v>
      </c>
    </row>
    <row r="8" spans="1:15" x14ac:dyDescent="0.2">
      <c r="A8" s="13" t="s">
        <v>72</v>
      </c>
      <c r="B8" s="11">
        <v>78</v>
      </c>
      <c r="C8" s="11">
        <v>61</v>
      </c>
      <c r="D8" s="11"/>
      <c r="E8" s="11"/>
      <c r="F8" s="11"/>
      <c r="G8" s="11"/>
      <c r="H8" s="11">
        <v>84</v>
      </c>
      <c r="I8" s="11"/>
      <c r="J8" s="11"/>
      <c r="K8" s="11"/>
      <c r="L8" s="9">
        <v>2</v>
      </c>
      <c r="M8" s="10">
        <f>SUM(feb!F8 + mrt!L8 + apr!K8+ mei!M8+ L8)</f>
        <v>9</v>
      </c>
      <c r="N8" s="17">
        <f t="shared" si="0"/>
        <v>223</v>
      </c>
      <c r="O8" s="21">
        <f>SUM(feb!H8 + mrt!N8 + apr!M8+ mei!O8+ N8)</f>
        <v>1008</v>
      </c>
    </row>
    <row r="9" spans="1:15" x14ac:dyDescent="0.2">
      <c r="A9" s="13" t="s">
        <v>81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9">
        <f t="shared" si="1"/>
        <v>0</v>
      </c>
      <c r="M9" s="10">
        <f>SUM(feb!F9 + mrt!L9 + apr!K9+ mei!M9+ L9)</f>
        <v>0</v>
      </c>
      <c r="N9" s="17">
        <f t="shared" si="0"/>
        <v>0</v>
      </c>
      <c r="O9" s="21">
        <f>SUM(feb!H9 + mrt!N9 + apr!M9+ mei!O9+ N9)</f>
        <v>0</v>
      </c>
    </row>
    <row r="10" spans="1:15" x14ac:dyDescent="0.2">
      <c r="A10" s="13" t="s">
        <v>5</v>
      </c>
      <c r="B10" s="11">
        <v>137</v>
      </c>
      <c r="C10" s="11">
        <v>126</v>
      </c>
      <c r="D10" s="11"/>
      <c r="E10" s="11">
        <v>83</v>
      </c>
      <c r="F10" s="11"/>
      <c r="G10" s="11">
        <v>81</v>
      </c>
      <c r="H10" s="11">
        <v>142</v>
      </c>
      <c r="I10" s="11"/>
      <c r="J10" s="11"/>
      <c r="K10" s="11"/>
      <c r="L10" s="9">
        <v>4</v>
      </c>
      <c r="M10" s="10">
        <f>SUM(feb!F10 + mrt!L10 + apr!K10+ mei!M10+ L10)</f>
        <v>16</v>
      </c>
      <c r="N10" s="17">
        <f t="shared" si="0"/>
        <v>569</v>
      </c>
      <c r="O10" s="21">
        <f>SUM(feb!H10 + mrt!N10 + apr!M10+ mei!O10+ N10)</f>
        <v>1872</v>
      </c>
    </row>
    <row r="11" spans="1:15" x14ac:dyDescent="0.2">
      <c r="A11" s="13" t="s">
        <v>76</v>
      </c>
      <c r="B11" s="11">
        <v>75</v>
      </c>
      <c r="C11" s="11">
        <v>126</v>
      </c>
      <c r="D11" s="11"/>
      <c r="E11" s="11">
        <v>83</v>
      </c>
      <c r="F11" s="11">
        <v>121</v>
      </c>
      <c r="G11" s="11">
        <v>81</v>
      </c>
      <c r="H11" s="11">
        <v>142</v>
      </c>
      <c r="I11" s="11">
        <v>89</v>
      </c>
      <c r="J11" s="11"/>
      <c r="K11" s="11"/>
      <c r="L11" s="9">
        <v>5</v>
      </c>
      <c r="M11" s="10">
        <f>SUM(feb!F11 + mrt!L11 + apr!K11+ mei!M11+ L11)</f>
        <v>15</v>
      </c>
      <c r="N11" s="17">
        <f t="shared" si="0"/>
        <v>717</v>
      </c>
      <c r="O11" s="21">
        <f>SUM(feb!H11 + mrt!N11 + apr!M11+ mei!O11+ N11)</f>
        <v>1437</v>
      </c>
    </row>
    <row r="12" spans="1:15" x14ac:dyDescent="0.2">
      <c r="A12" s="13" t="s">
        <v>56</v>
      </c>
      <c r="B12" s="11">
        <v>137</v>
      </c>
      <c r="C12" s="11"/>
      <c r="D12" s="11">
        <v>84</v>
      </c>
      <c r="E12" s="11">
        <v>83</v>
      </c>
      <c r="F12" s="11">
        <v>110</v>
      </c>
      <c r="G12" s="11">
        <v>70</v>
      </c>
      <c r="H12" s="11">
        <v>100</v>
      </c>
      <c r="I12" s="11">
        <v>123</v>
      </c>
      <c r="J12" s="11">
        <v>123</v>
      </c>
      <c r="K12" s="11"/>
      <c r="L12" s="9">
        <v>6</v>
      </c>
      <c r="M12" s="10">
        <f>SUM(feb!F12 + mrt!L12 + apr!K12+ mei!M12+ L12)</f>
        <v>24</v>
      </c>
      <c r="N12" s="17">
        <f t="shared" si="0"/>
        <v>830</v>
      </c>
      <c r="O12" s="21">
        <f>SUM(feb!H12 + mrt!N12 + apr!M12+ mei!O12+ N12)</f>
        <v>2735</v>
      </c>
    </row>
    <row r="13" spans="1:15" x14ac:dyDescent="0.2">
      <c r="A13" s="13" t="s">
        <v>6</v>
      </c>
      <c r="B13" s="11">
        <v>48</v>
      </c>
      <c r="C13" s="11"/>
      <c r="D13" s="11">
        <v>73</v>
      </c>
      <c r="E13" s="11">
        <v>80</v>
      </c>
      <c r="F13" s="11"/>
      <c r="G13" s="11"/>
      <c r="H13" s="11"/>
      <c r="I13" s="11">
        <v>58</v>
      </c>
      <c r="J13" s="11"/>
      <c r="K13" s="11"/>
      <c r="L13" s="9">
        <f t="shared" si="1"/>
        <v>4</v>
      </c>
      <c r="M13" s="10">
        <f>SUM(feb!F13 + mrt!L13 + apr!K13+ mei!M13+ L13)</f>
        <v>16</v>
      </c>
      <c r="N13" s="17">
        <f t="shared" si="0"/>
        <v>259</v>
      </c>
      <c r="O13" s="21">
        <f>SUM(feb!H13 + mrt!N13 + apr!M13+ mei!O13+ N13)</f>
        <v>1094</v>
      </c>
    </row>
    <row r="14" spans="1:15" x14ac:dyDescent="0.2">
      <c r="A14" s="13" t="s">
        <v>61</v>
      </c>
      <c r="B14" s="11">
        <v>250</v>
      </c>
      <c r="C14" s="11">
        <v>126</v>
      </c>
      <c r="D14" s="11">
        <v>84</v>
      </c>
      <c r="E14" s="11">
        <v>49</v>
      </c>
      <c r="F14" s="11">
        <v>121</v>
      </c>
      <c r="G14" s="11">
        <v>81</v>
      </c>
      <c r="H14" s="11">
        <v>100</v>
      </c>
      <c r="I14" s="11">
        <v>123</v>
      </c>
      <c r="J14" s="11">
        <v>123</v>
      </c>
      <c r="K14" s="11">
        <v>57</v>
      </c>
      <c r="L14" s="9">
        <f t="shared" si="1"/>
        <v>6</v>
      </c>
      <c r="M14" s="10">
        <f>SUM(feb!F14 + mrt!L14 + apr!K14+ mei!M14+ L14)</f>
        <v>21</v>
      </c>
      <c r="N14" s="17">
        <f t="shared" si="0"/>
        <v>1114</v>
      </c>
      <c r="O14" s="21">
        <f>SUM(feb!H14 + mrt!N14 + apr!M14+ mei!O14+ N14)</f>
        <v>3079</v>
      </c>
    </row>
    <row r="15" spans="1:15" x14ac:dyDescent="0.2">
      <c r="A15" s="13" t="s">
        <v>57</v>
      </c>
      <c r="B15" s="11">
        <v>109</v>
      </c>
      <c r="C15" s="11"/>
      <c r="D15" s="11">
        <v>84</v>
      </c>
      <c r="E15" s="11"/>
      <c r="F15" s="11"/>
      <c r="G15" s="11"/>
      <c r="H15" s="11"/>
      <c r="I15" s="11">
        <v>89</v>
      </c>
      <c r="J15" s="11"/>
      <c r="K15" s="11"/>
      <c r="L15" s="9">
        <f t="shared" si="1"/>
        <v>3</v>
      </c>
      <c r="M15" s="10">
        <f>SUM(feb!F15 + mrt!L15 + apr!K15+ mei!M15+ L15)</f>
        <v>11</v>
      </c>
      <c r="N15" s="17">
        <f t="shared" si="0"/>
        <v>282</v>
      </c>
      <c r="O15" s="21">
        <f>SUM(feb!H15 + mrt!N15 + apr!M15+ mei!O15+ N15)</f>
        <v>861</v>
      </c>
    </row>
    <row r="16" spans="1:15" x14ac:dyDescent="0.2">
      <c r="A16" s="13" t="s">
        <v>67</v>
      </c>
      <c r="B16" s="11">
        <v>137</v>
      </c>
      <c r="C16" s="11">
        <v>126</v>
      </c>
      <c r="D16" s="11"/>
      <c r="E16" s="11"/>
      <c r="F16" s="11"/>
      <c r="G16" s="11"/>
      <c r="H16" s="11">
        <v>100</v>
      </c>
      <c r="I16" s="11">
        <v>123</v>
      </c>
      <c r="J16" s="11">
        <v>123</v>
      </c>
      <c r="K16" s="11"/>
      <c r="L16" s="9">
        <v>3</v>
      </c>
      <c r="M16" s="10">
        <f>SUM(feb!F16 + mrt!L16 + apr!K16+ mei!M16+ L16)</f>
        <v>16</v>
      </c>
      <c r="N16" s="17">
        <f t="shared" ref="N16:N17" si="2">SUM(B16:K16)</f>
        <v>609</v>
      </c>
      <c r="O16" s="21">
        <f>SUM(feb!H16 + mrt!N16 + apr!M16+ mei!O16+ N16)</f>
        <v>1724</v>
      </c>
    </row>
    <row r="17" spans="1:15" x14ac:dyDescent="0.2">
      <c r="A17" s="13" t="s">
        <v>154</v>
      </c>
      <c r="B17" s="11">
        <v>48</v>
      </c>
      <c r="C17" s="11"/>
      <c r="D17" s="11">
        <v>51</v>
      </c>
      <c r="E17" s="11">
        <v>49</v>
      </c>
      <c r="F17" s="11">
        <v>101</v>
      </c>
      <c r="G17" s="11">
        <v>70</v>
      </c>
      <c r="H17" s="11"/>
      <c r="I17" s="11"/>
      <c r="J17" s="11"/>
      <c r="K17" s="11"/>
      <c r="L17" s="9">
        <v>5</v>
      </c>
      <c r="M17" s="10">
        <f>SUM(feb!F17 + mrt!L17 + apr!K17+ mei!M17+ L17)</f>
        <v>11</v>
      </c>
      <c r="N17" s="17">
        <f t="shared" si="2"/>
        <v>319</v>
      </c>
      <c r="O17" s="21">
        <f>SUM(feb!H17 + mrt!N17 + apr!M17+ mei!O17+ N17)</f>
        <v>790</v>
      </c>
    </row>
    <row r="18" spans="1:15" x14ac:dyDescent="0.2">
      <c r="A18" s="13" t="s">
        <v>78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9">
        <f t="shared" si="1"/>
        <v>0</v>
      </c>
      <c r="M18" s="10">
        <f>SUM(feb!F18 + mrt!L18 + apr!K18+ mei!M18+ L18)</f>
        <v>0</v>
      </c>
      <c r="N18" s="17">
        <f t="shared" si="0"/>
        <v>0</v>
      </c>
      <c r="O18" s="21">
        <f>SUM(feb!H18 + mrt!N18 + apr!M18+ mei!O18+ N18)</f>
        <v>0</v>
      </c>
    </row>
    <row r="19" spans="1:15" x14ac:dyDescent="0.2">
      <c r="A19" s="13" t="s">
        <v>79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9">
        <f t="shared" si="1"/>
        <v>0</v>
      </c>
      <c r="M19" s="10">
        <f>SUM(feb!F19 + mrt!L19 + apr!K19+ mei!M19+ L19)</f>
        <v>5</v>
      </c>
      <c r="N19" s="17">
        <f t="shared" si="0"/>
        <v>0</v>
      </c>
      <c r="O19" s="21">
        <f>SUM(feb!H19 + mrt!N19 + apr!M19+ mei!O19+ N19)</f>
        <v>356</v>
      </c>
    </row>
    <row r="20" spans="1:15" x14ac:dyDescent="0.2">
      <c r="A20" s="13" t="s">
        <v>80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9">
        <f t="shared" ref="L20" si="3">COUNT(B20,D20,E20,G20,I20,K20)</f>
        <v>0</v>
      </c>
      <c r="M20" s="10">
        <f>SUM(feb!F20 + mrt!L20 + apr!K20+ mei!M20+ L20)</f>
        <v>2</v>
      </c>
      <c r="N20" s="17">
        <f t="shared" ref="N20:N22" si="4">SUM(B20:K20)</f>
        <v>0</v>
      </c>
      <c r="O20" s="21">
        <f>SUM(feb!H20 + mrt!N20 + apr!M20+ mei!O20+ N20)</f>
        <v>144</v>
      </c>
    </row>
    <row r="21" spans="1:15" x14ac:dyDescent="0.2">
      <c r="A21" s="13" t="s">
        <v>88</v>
      </c>
      <c r="B21" s="11">
        <v>48</v>
      </c>
      <c r="C21" s="11">
        <v>61</v>
      </c>
      <c r="D21" s="11">
        <v>51</v>
      </c>
      <c r="E21" s="11">
        <v>49</v>
      </c>
      <c r="F21" s="11">
        <v>85</v>
      </c>
      <c r="G21" s="11"/>
      <c r="H21" s="11"/>
      <c r="I21" s="11"/>
      <c r="J21" s="11"/>
      <c r="K21" s="11">
        <v>57</v>
      </c>
      <c r="L21" s="9">
        <v>5</v>
      </c>
      <c r="M21" s="10">
        <f>SUM(feb!F21 + mrt!L21 + apr!K21+ mei!M21+ L21)</f>
        <v>17</v>
      </c>
      <c r="N21" s="17">
        <f t="shared" si="4"/>
        <v>351</v>
      </c>
      <c r="O21" s="21">
        <f>SUM(feb!H21 + mrt!N21 + apr!M21+ mei!O21+ N21)</f>
        <v>1253</v>
      </c>
    </row>
    <row r="22" spans="1:15" x14ac:dyDescent="0.2">
      <c r="A22" s="13" t="s">
        <v>156</v>
      </c>
      <c r="B22" s="11">
        <v>48</v>
      </c>
      <c r="C22" s="11">
        <v>61</v>
      </c>
      <c r="D22" s="11">
        <v>51</v>
      </c>
      <c r="E22" s="11">
        <v>49</v>
      </c>
      <c r="F22" s="11"/>
      <c r="G22" s="11"/>
      <c r="H22" s="11"/>
      <c r="I22" s="11"/>
      <c r="J22" s="11"/>
      <c r="K22" s="11"/>
      <c r="L22" s="9">
        <v>4</v>
      </c>
      <c r="M22" s="10">
        <f>SUM(feb!F22 + mrt!L22 + apr!K22+ mei!M22+ L22)</f>
        <v>6</v>
      </c>
      <c r="N22" s="17">
        <f t="shared" si="4"/>
        <v>209</v>
      </c>
      <c r="O22" s="21">
        <f>SUM(feb!H22 + mrt!N22 + apr!M22+ mei!O22+ N22)</f>
        <v>332</v>
      </c>
    </row>
    <row r="23" spans="1:15" x14ac:dyDescent="0.2">
      <c r="A23" s="13" t="s">
        <v>126</v>
      </c>
      <c r="B23" s="11"/>
      <c r="C23" s="11">
        <v>61</v>
      </c>
      <c r="D23" s="11">
        <v>73</v>
      </c>
      <c r="E23" s="11">
        <v>80</v>
      </c>
      <c r="F23" s="11">
        <v>85</v>
      </c>
      <c r="G23" s="11">
        <v>70</v>
      </c>
      <c r="H23" s="11"/>
      <c r="I23" s="11"/>
      <c r="J23" s="11">
        <v>63</v>
      </c>
      <c r="K23" s="11"/>
      <c r="L23" s="9">
        <v>4</v>
      </c>
      <c r="M23" s="10">
        <f>SUM(feb!F23 + mrt!L23 + apr!K23+ mei!M23+ L23)</f>
        <v>16</v>
      </c>
      <c r="N23" s="17">
        <f t="shared" si="0"/>
        <v>432</v>
      </c>
      <c r="O23" s="21">
        <f>SUM(feb!H23 + mrt!N23 + apr!M23+ mei!O23+ N23)</f>
        <v>1380</v>
      </c>
    </row>
    <row r="24" spans="1:15" x14ac:dyDescent="0.2">
      <c r="A24" s="13" t="s">
        <v>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9">
        <f t="shared" si="1"/>
        <v>0</v>
      </c>
      <c r="M24" s="10">
        <f>SUM(feb!F24 + mrt!L24 + apr!K24+ mei!M24+ L24)</f>
        <v>0</v>
      </c>
      <c r="N24" s="17">
        <f t="shared" si="0"/>
        <v>0</v>
      </c>
      <c r="O24" s="21">
        <f>SUM(feb!H24 + mrt!N24 + apr!M24+ mei!O24+ N24)</f>
        <v>0</v>
      </c>
    </row>
    <row r="25" spans="1:15" x14ac:dyDescent="0.2">
      <c r="A25" s="13" t="s">
        <v>95</v>
      </c>
      <c r="B25" s="11">
        <v>50</v>
      </c>
      <c r="C25" s="11"/>
      <c r="D25" s="11"/>
      <c r="E25" s="11"/>
      <c r="F25" s="11"/>
      <c r="G25" s="11"/>
      <c r="H25" s="11"/>
      <c r="I25" s="11"/>
      <c r="J25" s="11"/>
      <c r="K25" s="11"/>
      <c r="L25" s="9">
        <f t="shared" si="1"/>
        <v>1</v>
      </c>
      <c r="M25" s="10">
        <f>SUM(feb!F25 + mrt!L25 + apr!K25+ mei!M25+ L25)</f>
        <v>6</v>
      </c>
      <c r="N25" s="17">
        <f t="shared" si="0"/>
        <v>50</v>
      </c>
      <c r="O25" s="21">
        <f>SUM(feb!H25 + mrt!N25 + apr!M25+ mei!O25+ N25)</f>
        <v>450</v>
      </c>
    </row>
    <row r="26" spans="1:15" x14ac:dyDescent="0.2">
      <c r="A26" s="13" t="s">
        <v>110</v>
      </c>
      <c r="B26" s="11">
        <v>75</v>
      </c>
      <c r="C26" s="11">
        <v>126</v>
      </c>
      <c r="D26" s="11">
        <v>84</v>
      </c>
      <c r="E26" s="11"/>
      <c r="F26" s="11"/>
      <c r="G26" s="11"/>
      <c r="H26" s="11">
        <v>142</v>
      </c>
      <c r="I26" s="11">
        <v>89</v>
      </c>
      <c r="J26" s="11"/>
      <c r="K26" s="11"/>
      <c r="L26" s="9">
        <v>4</v>
      </c>
      <c r="M26" s="10">
        <f>SUM(feb!F26 + mrt!L26 + apr!K26+ mei!M26+ L26)</f>
        <v>15</v>
      </c>
      <c r="N26" s="17">
        <f t="shared" si="0"/>
        <v>516</v>
      </c>
      <c r="O26" s="21">
        <f>SUM(feb!H26 + mrt!N26 + apr!M26+ mei!O26+ N26)</f>
        <v>1573</v>
      </c>
    </row>
    <row r="27" spans="1:15" x14ac:dyDescent="0.2">
      <c r="A27" s="13" t="s">
        <v>8</v>
      </c>
      <c r="B27" s="11">
        <v>140</v>
      </c>
      <c r="C27" s="11"/>
      <c r="D27" s="11"/>
      <c r="E27" s="11">
        <v>83</v>
      </c>
      <c r="F27" s="11">
        <v>121</v>
      </c>
      <c r="G27" s="11">
        <v>81</v>
      </c>
      <c r="H27" s="11">
        <v>100</v>
      </c>
      <c r="I27" s="11">
        <v>123</v>
      </c>
      <c r="J27" s="11">
        <v>123</v>
      </c>
      <c r="K27" s="11"/>
      <c r="L27" s="9">
        <v>5</v>
      </c>
      <c r="M27" s="10">
        <f>SUM(feb!F27 + mrt!L27 + apr!K27+ mei!M27+ L27)</f>
        <v>20</v>
      </c>
      <c r="N27" s="17">
        <f t="shared" si="0"/>
        <v>771</v>
      </c>
      <c r="O27" s="21">
        <f>SUM(feb!H27 + mrt!N27 + apr!M27+ mei!O27+ N27)</f>
        <v>3036</v>
      </c>
    </row>
    <row r="28" spans="1:15" x14ac:dyDescent="0.2">
      <c r="A28" s="13" t="s">
        <v>115</v>
      </c>
      <c r="B28" s="11">
        <v>48</v>
      </c>
      <c r="C28" s="11">
        <v>61</v>
      </c>
      <c r="D28" s="11"/>
      <c r="E28" s="11">
        <v>49</v>
      </c>
      <c r="F28" s="11">
        <v>85</v>
      </c>
      <c r="G28" s="11"/>
      <c r="H28" s="11">
        <v>61</v>
      </c>
      <c r="I28" s="11">
        <v>58</v>
      </c>
      <c r="J28" s="11"/>
      <c r="K28" s="11">
        <v>57</v>
      </c>
      <c r="L28" s="9">
        <v>5</v>
      </c>
      <c r="M28" s="10">
        <f>SUM(feb!F28 + mrt!L28 + apr!K28+ mei!M28+ L28)</f>
        <v>21</v>
      </c>
      <c r="N28" s="17">
        <f t="shared" si="0"/>
        <v>419</v>
      </c>
      <c r="O28" s="21">
        <f>SUM(feb!H28 + mrt!N28 + apr!M28+ mei!O28+ N28)</f>
        <v>1534</v>
      </c>
    </row>
    <row r="29" spans="1:15" x14ac:dyDescent="0.2">
      <c r="A29" s="13" t="s">
        <v>32</v>
      </c>
      <c r="B29" s="11">
        <v>78</v>
      </c>
      <c r="C29" s="11">
        <v>126</v>
      </c>
      <c r="D29" s="11"/>
      <c r="E29" s="11"/>
      <c r="F29" s="11"/>
      <c r="G29" s="11"/>
      <c r="H29" s="11"/>
      <c r="I29" s="11"/>
      <c r="J29" s="11"/>
      <c r="K29" s="11"/>
      <c r="L29" s="9">
        <v>2</v>
      </c>
      <c r="M29" s="10">
        <f>SUM(feb!F29 + mrt!L29 + apr!K29+ mei!M29+ L29)</f>
        <v>5</v>
      </c>
      <c r="N29" s="17">
        <f t="shared" si="0"/>
        <v>204</v>
      </c>
      <c r="O29" s="21">
        <f>SUM(feb!H29 + mrt!N29 + apr!M29+ mei!O29+ N29)</f>
        <v>491</v>
      </c>
    </row>
    <row r="30" spans="1:15" x14ac:dyDescent="0.2">
      <c r="A30" s="13" t="s">
        <v>134</v>
      </c>
      <c r="B30" s="11">
        <v>64</v>
      </c>
      <c r="C30" s="11"/>
      <c r="D30" s="11"/>
      <c r="E30" s="11"/>
      <c r="F30" s="11">
        <v>101</v>
      </c>
      <c r="G30" s="11">
        <v>70</v>
      </c>
      <c r="H30" s="11">
        <v>101</v>
      </c>
      <c r="I30" s="11">
        <v>74</v>
      </c>
      <c r="J30" s="11">
        <v>102</v>
      </c>
      <c r="K30" s="11"/>
      <c r="L30" s="9">
        <v>4</v>
      </c>
      <c r="M30" s="10">
        <f>SUM(feb!F30 + mrt!L30 + apr!K30+ mei!M30+ L30)</f>
        <v>22</v>
      </c>
      <c r="N30" s="17">
        <f t="shared" si="0"/>
        <v>512</v>
      </c>
      <c r="O30" s="21">
        <f>SUM(feb!H30 + mrt!N30 + apr!M30+ mei!O30+ N30)</f>
        <v>2350</v>
      </c>
    </row>
    <row r="31" spans="1:15" x14ac:dyDescent="0.2">
      <c r="A31" s="13" t="s">
        <v>89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9">
        <f t="shared" si="1"/>
        <v>0</v>
      </c>
      <c r="M31" s="10">
        <f>SUM(feb!F31 + mrt!L31 + apr!K31+ mei!M31+ L31)</f>
        <v>1</v>
      </c>
      <c r="N31" s="17">
        <f t="shared" si="0"/>
        <v>0</v>
      </c>
      <c r="O31" s="21">
        <f>SUM(feb!H31 + mrt!N31 + apr!M31+ mei!O31+ N31)</f>
        <v>83</v>
      </c>
    </row>
    <row r="32" spans="1:15" x14ac:dyDescent="0.2">
      <c r="A32" s="13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9">
        <f t="shared" si="1"/>
        <v>0</v>
      </c>
      <c r="M32" s="10">
        <f>SUM(feb!F32 + mrt!L32 + apr!K32+ mei!M32+ L32)</f>
        <v>1</v>
      </c>
      <c r="N32" s="17">
        <f t="shared" ref="N32:N62" si="5">SUM(B32:K32)</f>
        <v>0</v>
      </c>
      <c r="O32" s="21">
        <f>SUM(feb!H32 + mrt!N32 + apr!M32+ mei!O32+ N32)</f>
        <v>75</v>
      </c>
    </row>
    <row r="33" spans="1:15" x14ac:dyDescent="0.2">
      <c r="A33" s="13" t="s">
        <v>132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9">
        <f t="shared" si="1"/>
        <v>0</v>
      </c>
      <c r="M33" s="10">
        <f>SUM(feb!F33 + mrt!L33 + apr!K33+ mei!M33+ L33)</f>
        <v>0</v>
      </c>
      <c r="N33" s="17">
        <f t="shared" si="5"/>
        <v>0</v>
      </c>
      <c r="O33" s="21">
        <f>SUM(feb!H33 + mrt!N33 + apr!M33+ mei!O33+ N33)</f>
        <v>0</v>
      </c>
    </row>
    <row r="34" spans="1:15" x14ac:dyDescent="0.2">
      <c r="A34" s="13" t="s">
        <v>90</v>
      </c>
      <c r="B34" s="11">
        <v>48</v>
      </c>
      <c r="C34" s="11">
        <v>119</v>
      </c>
      <c r="D34" s="11">
        <v>51</v>
      </c>
      <c r="E34" s="11">
        <v>80</v>
      </c>
      <c r="F34" s="11"/>
      <c r="G34" s="11">
        <v>70</v>
      </c>
      <c r="H34" s="11"/>
      <c r="I34" s="11"/>
      <c r="J34" s="11">
        <v>102</v>
      </c>
      <c r="K34" s="11">
        <v>57</v>
      </c>
      <c r="L34" s="9">
        <v>6</v>
      </c>
      <c r="M34" s="10">
        <f>SUM(feb!F34 + mrt!L34 + apr!K34+ mei!M34+ L34)</f>
        <v>20</v>
      </c>
      <c r="N34" s="17">
        <f t="shared" si="5"/>
        <v>527</v>
      </c>
      <c r="O34" s="21">
        <f>SUM(feb!H34 + mrt!N34 + apr!M34+ mei!O34+ N34)</f>
        <v>1929</v>
      </c>
    </row>
    <row r="35" spans="1:15" x14ac:dyDescent="0.2">
      <c r="A35" s="13" t="s">
        <v>9</v>
      </c>
      <c r="B35" s="11">
        <v>137</v>
      </c>
      <c r="C35" s="11"/>
      <c r="D35" s="11">
        <v>84</v>
      </c>
      <c r="E35" s="11">
        <v>83</v>
      </c>
      <c r="F35" s="11"/>
      <c r="G35" s="11">
        <v>81</v>
      </c>
      <c r="H35" s="11">
        <v>100</v>
      </c>
      <c r="I35" s="11">
        <v>123</v>
      </c>
      <c r="J35" s="11">
        <v>123</v>
      </c>
      <c r="K35" s="11"/>
      <c r="L35" s="9">
        <v>6</v>
      </c>
      <c r="M35" s="10">
        <f>SUM(feb!F35 + mrt!L35 + apr!K35+ mei!M35+ L35)</f>
        <v>22</v>
      </c>
      <c r="N35" s="17">
        <f t="shared" si="5"/>
        <v>731</v>
      </c>
      <c r="O35" s="21">
        <f>SUM(feb!H35 + mrt!N35 + apr!M35+ mei!O35+ N35)</f>
        <v>2367</v>
      </c>
    </row>
    <row r="36" spans="1:15" x14ac:dyDescent="0.2">
      <c r="A36" s="13" t="s">
        <v>10</v>
      </c>
      <c r="B36" s="11">
        <v>48</v>
      </c>
      <c r="C36" s="11">
        <v>61</v>
      </c>
      <c r="D36" s="11"/>
      <c r="E36" s="11">
        <v>49</v>
      </c>
      <c r="F36" s="11"/>
      <c r="G36" s="11">
        <v>48</v>
      </c>
      <c r="H36" s="11">
        <v>61</v>
      </c>
      <c r="I36" s="11">
        <v>58</v>
      </c>
      <c r="J36" s="11">
        <v>85</v>
      </c>
      <c r="K36" s="11">
        <v>57</v>
      </c>
      <c r="L36" s="9">
        <v>6</v>
      </c>
      <c r="M36" s="10">
        <f>SUM(feb!F36 + mrt!L36 + apr!K36+ mei!M36+ L36)</f>
        <v>12</v>
      </c>
      <c r="N36" s="17">
        <f t="shared" si="5"/>
        <v>467</v>
      </c>
      <c r="O36" s="21">
        <f>SUM(feb!H36 + mrt!N36 + apr!M36+ mei!O36+ N36)</f>
        <v>957</v>
      </c>
    </row>
    <row r="37" spans="1:15" x14ac:dyDescent="0.2">
      <c r="A37" s="13" t="s">
        <v>74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9">
        <f t="shared" si="1"/>
        <v>0</v>
      </c>
      <c r="M37" s="10">
        <f>SUM(feb!F37 + mrt!L37 + apr!K37+ mei!M37+ L37)</f>
        <v>0</v>
      </c>
      <c r="N37" s="17">
        <f t="shared" si="5"/>
        <v>0</v>
      </c>
      <c r="O37" s="21">
        <f>SUM(feb!H37 + mrt!N37 + apr!M37+ mei!O37+ N37)</f>
        <v>0</v>
      </c>
    </row>
    <row r="38" spans="1:15" x14ac:dyDescent="0.2">
      <c r="A38" s="33" t="s">
        <v>102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9">
        <f t="shared" si="1"/>
        <v>0</v>
      </c>
      <c r="M38" s="10">
        <f>SUM(feb!F38 + mrt!L38 + apr!K38+ mei!M38+ L38)</f>
        <v>0</v>
      </c>
      <c r="N38" s="17">
        <f t="shared" si="5"/>
        <v>0</v>
      </c>
      <c r="O38" s="21">
        <f>SUM(feb!H38 + mrt!N38 + apr!M38+ mei!O38+ N38)</f>
        <v>0</v>
      </c>
    </row>
    <row r="39" spans="1:15" x14ac:dyDescent="0.2">
      <c r="A39" s="13" t="s">
        <v>11</v>
      </c>
      <c r="B39" s="11"/>
      <c r="C39" s="11"/>
      <c r="D39" s="11"/>
      <c r="E39" s="11"/>
      <c r="F39" s="11">
        <v>121</v>
      </c>
      <c r="G39" s="11">
        <v>81</v>
      </c>
      <c r="H39" s="11">
        <v>142</v>
      </c>
      <c r="I39" s="11">
        <v>89</v>
      </c>
      <c r="J39" s="11">
        <v>135</v>
      </c>
      <c r="K39" s="11">
        <v>88</v>
      </c>
      <c r="L39" s="9">
        <v>4</v>
      </c>
      <c r="M39" s="10">
        <f>SUM(feb!F39 + mrt!L39 + apr!K39+ mei!M39+ L39)</f>
        <v>22</v>
      </c>
      <c r="N39" s="17">
        <f t="shared" ref="N39:N44" si="6">SUM(B39:K39)</f>
        <v>656</v>
      </c>
      <c r="O39" s="21">
        <f>SUM(feb!H39 + mrt!N39 + apr!M39+ mei!O39+ N39)</f>
        <v>2808</v>
      </c>
    </row>
    <row r="40" spans="1:15" x14ac:dyDescent="0.2">
      <c r="A40" s="13" t="s">
        <v>150</v>
      </c>
      <c r="B40" s="11"/>
      <c r="C40" s="11"/>
      <c r="D40" s="11"/>
      <c r="E40" s="11"/>
      <c r="F40" s="11"/>
      <c r="G40" s="11"/>
      <c r="H40" s="11"/>
      <c r="I40" s="11">
        <v>89</v>
      </c>
      <c r="J40" s="11"/>
      <c r="K40" s="11"/>
      <c r="L40" s="9">
        <f t="shared" ref="L40:L43" si="7">COUNT(B40,D40,E40,G40,I40,K40)</f>
        <v>1</v>
      </c>
      <c r="M40" s="10">
        <f>SUM(feb!F40 + mrt!L40 + apr!K40+ mei!M40+ L40)</f>
        <v>7</v>
      </c>
      <c r="N40" s="17">
        <f t="shared" si="6"/>
        <v>89</v>
      </c>
      <c r="O40" s="21">
        <f>SUM(feb!H40 + mrt!N40 + apr!M40+ mei!O40+ N40)</f>
        <v>595</v>
      </c>
    </row>
    <row r="41" spans="1:15" x14ac:dyDescent="0.2">
      <c r="A41" s="33" t="s">
        <v>107</v>
      </c>
      <c r="B41" s="11"/>
      <c r="C41" s="11"/>
      <c r="D41" s="11"/>
      <c r="E41" s="11"/>
      <c r="F41" s="11"/>
      <c r="G41" s="11">
        <v>81</v>
      </c>
      <c r="H41" s="11"/>
      <c r="I41" s="11">
        <v>89</v>
      </c>
      <c r="J41" s="11"/>
      <c r="K41" s="11"/>
      <c r="L41" s="9">
        <f t="shared" si="7"/>
        <v>2</v>
      </c>
      <c r="M41" s="10">
        <f>SUM(feb!F41 + mrt!L41 + apr!K41+ mei!M41+ L41)</f>
        <v>11</v>
      </c>
      <c r="N41" s="17">
        <f t="shared" si="6"/>
        <v>170</v>
      </c>
      <c r="O41" s="21">
        <f>SUM(feb!H41 + mrt!N41 + apr!M41+ mei!O41+ N41)</f>
        <v>940</v>
      </c>
    </row>
    <row r="42" spans="1:15" x14ac:dyDescent="0.2">
      <c r="A42" s="33" t="s">
        <v>125</v>
      </c>
      <c r="B42" s="11"/>
      <c r="C42" s="11"/>
      <c r="D42" s="11"/>
      <c r="E42" s="11">
        <v>80</v>
      </c>
      <c r="F42" s="11"/>
      <c r="G42" s="11"/>
      <c r="H42" s="11"/>
      <c r="I42" s="11"/>
      <c r="J42" s="11"/>
      <c r="K42" s="11"/>
      <c r="L42" s="9">
        <f t="shared" si="7"/>
        <v>1</v>
      </c>
      <c r="M42" s="10">
        <f>SUM(feb!F42 + mrt!L42 + apr!K42+ mei!M42+ L42)</f>
        <v>3</v>
      </c>
      <c r="N42" s="17">
        <f t="shared" si="6"/>
        <v>80</v>
      </c>
      <c r="O42" s="21">
        <f>SUM(feb!H42 + mrt!N42 + apr!M42+ mei!O42+ N42)</f>
        <v>410</v>
      </c>
    </row>
    <row r="43" spans="1:15" x14ac:dyDescent="0.2">
      <c r="A43" s="33" t="s">
        <v>127</v>
      </c>
      <c r="B43" s="11">
        <v>109</v>
      </c>
      <c r="C43" s="11"/>
      <c r="D43" s="11"/>
      <c r="E43" s="11"/>
      <c r="F43" s="11"/>
      <c r="G43" s="11">
        <v>81</v>
      </c>
      <c r="H43" s="11"/>
      <c r="I43" s="11"/>
      <c r="J43" s="11"/>
      <c r="K43" s="11"/>
      <c r="L43" s="9">
        <f t="shared" si="7"/>
        <v>2</v>
      </c>
      <c r="M43" s="10">
        <f>SUM(feb!F43 + mrt!L43 + apr!K43+ mei!M43+ L43)</f>
        <v>11</v>
      </c>
      <c r="N43" s="17">
        <f t="shared" si="6"/>
        <v>190</v>
      </c>
      <c r="O43" s="21">
        <f>SUM(feb!H43 + mrt!N43 + apr!M43+ mei!O43+ N43)</f>
        <v>987</v>
      </c>
    </row>
    <row r="44" spans="1:15" x14ac:dyDescent="0.2">
      <c r="A44" s="33" t="s">
        <v>152</v>
      </c>
      <c r="B44" s="11"/>
      <c r="C44" s="11"/>
      <c r="D44" s="11">
        <v>90</v>
      </c>
      <c r="E44" s="11"/>
      <c r="F44" s="11"/>
      <c r="G44" s="11">
        <v>81</v>
      </c>
      <c r="H44" s="11"/>
      <c r="I44" s="11">
        <v>89</v>
      </c>
      <c r="J44" s="11">
        <v>135</v>
      </c>
      <c r="K44" s="11">
        <v>88</v>
      </c>
      <c r="L44" s="9">
        <v>5</v>
      </c>
      <c r="M44" s="10">
        <f>SUM(feb!F44 + mrt!L44 + apr!K44+ mei!M44+ L44)</f>
        <v>18</v>
      </c>
      <c r="N44" s="17">
        <f t="shared" si="6"/>
        <v>483</v>
      </c>
      <c r="O44" s="21">
        <f>SUM(feb!H44 + mrt!N44 + apr!M44+ mei!O44+ N44)</f>
        <v>1448</v>
      </c>
    </row>
    <row r="45" spans="1:15" x14ac:dyDescent="0.2">
      <c r="A45" s="33" t="s">
        <v>96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9">
        <f t="shared" si="1"/>
        <v>0</v>
      </c>
      <c r="M45" s="10">
        <f>SUM(feb!F45 + mrt!L45 + apr!K45+ mei!M45+ L45)</f>
        <v>0</v>
      </c>
      <c r="N45" s="17">
        <f t="shared" si="5"/>
        <v>0</v>
      </c>
      <c r="O45" s="21">
        <f>SUM(feb!H45 + mrt!N45 + apr!M45+ mei!O45+ N45)</f>
        <v>0</v>
      </c>
    </row>
    <row r="46" spans="1:15" x14ac:dyDescent="0.2">
      <c r="A46" s="33" t="s">
        <v>120</v>
      </c>
      <c r="B46" s="11"/>
      <c r="C46" s="11">
        <v>126</v>
      </c>
      <c r="D46" s="11"/>
      <c r="E46" s="11">
        <v>83</v>
      </c>
      <c r="F46" s="11">
        <v>90</v>
      </c>
      <c r="G46" s="11"/>
      <c r="H46" s="11">
        <v>142</v>
      </c>
      <c r="I46" s="11"/>
      <c r="J46" s="11"/>
      <c r="K46" s="11"/>
      <c r="L46" s="9">
        <v>2</v>
      </c>
      <c r="M46" s="10">
        <f>SUM(feb!F46 + mrt!L46 + apr!K46+ mei!M46+ L46)</f>
        <v>13</v>
      </c>
      <c r="N46" s="17">
        <f t="shared" si="5"/>
        <v>441</v>
      </c>
      <c r="O46" s="21">
        <f>SUM(feb!H46 + mrt!N46 + apr!M46+ mei!O46+ N46)</f>
        <v>1499</v>
      </c>
    </row>
    <row r="47" spans="1:15" x14ac:dyDescent="0.2">
      <c r="A47" s="13" t="s">
        <v>12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9">
        <f t="shared" si="1"/>
        <v>0</v>
      </c>
      <c r="M47" s="10">
        <f>SUM(feb!F47 + mrt!L47 + apr!K47+ mei!M47+ L47)</f>
        <v>0</v>
      </c>
      <c r="N47" s="17">
        <f t="shared" si="5"/>
        <v>0</v>
      </c>
      <c r="O47" s="21">
        <f>SUM(feb!H47 + mrt!N47 + apr!M47+ mei!O47+ N47)</f>
        <v>0</v>
      </c>
    </row>
    <row r="48" spans="1:15" x14ac:dyDescent="0.2">
      <c r="A48" s="13" t="s">
        <v>104</v>
      </c>
      <c r="B48" s="11">
        <v>48</v>
      </c>
      <c r="C48" s="11"/>
      <c r="D48" s="11">
        <v>51</v>
      </c>
      <c r="E48" s="11"/>
      <c r="F48" s="11"/>
      <c r="G48" s="11">
        <v>48</v>
      </c>
      <c r="H48" s="11"/>
      <c r="I48" s="11">
        <v>58</v>
      </c>
      <c r="J48" s="11"/>
      <c r="K48" s="11"/>
      <c r="L48" s="9">
        <f t="shared" si="1"/>
        <v>4</v>
      </c>
      <c r="M48" s="10">
        <f>SUM(feb!F48 + mrt!L48 + apr!K48+ mei!M48+ L48)</f>
        <v>15</v>
      </c>
      <c r="N48" s="17">
        <f t="shared" si="5"/>
        <v>205</v>
      </c>
      <c r="O48" s="21">
        <f>SUM(feb!H48 + mrt!N48 + apr!M48+ mei!O48+ N48)</f>
        <v>787</v>
      </c>
    </row>
    <row r="49" spans="1:15" x14ac:dyDescent="0.2">
      <c r="A49" s="13" t="s">
        <v>13</v>
      </c>
      <c r="B49" s="11">
        <v>70</v>
      </c>
      <c r="C49" s="11">
        <v>119</v>
      </c>
      <c r="D49" s="11">
        <v>51</v>
      </c>
      <c r="E49" s="11"/>
      <c r="F49" s="11"/>
      <c r="G49" s="11">
        <v>70</v>
      </c>
      <c r="H49" s="11">
        <v>84</v>
      </c>
      <c r="I49" s="11"/>
      <c r="J49" s="11"/>
      <c r="K49" s="11"/>
      <c r="L49" s="9">
        <v>4</v>
      </c>
      <c r="M49" s="10">
        <f>SUM(feb!F49 + mrt!L49 + apr!K49+ mei!M49+ L49)</f>
        <v>16</v>
      </c>
      <c r="N49" s="17">
        <f t="shared" si="5"/>
        <v>394</v>
      </c>
      <c r="O49" s="21">
        <f>SUM(feb!H49 + mrt!N49 + apr!M49+ mei!O49+ N49)</f>
        <v>1370</v>
      </c>
    </row>
    <row r="50" spans="1:15" x14ac:dyDescent="0.2">
      <c r="A50" s="13" t="s">
        <v>69</v>
      </c>
      <c r="B50" s="11">
        <v>250</v>
      </c>
      <c r="C50" s="11"/>
      <c r="D50" s="11"/>
      <c r="E50" s="11"/>
      <c r="F50" s="11"/>
      <c r="G50" s="11"/>
      <c r="H50" s="11"/>
      <c r="I50" s="11"/>
      <c r="J50" s="11"/>
      <c r="K50" s="11"/>
      <c r="L50" s="9">
        <f t="shared" si="1"/>
        <v>1</v>
      </c>
      <c r="M50" s="10">
        <f>SUM(feb!F50 + mrt!L50 + apr!K50+ mei!M50+ L50)</f>
        <v>18</v>
      </c>
      <c r="N50" s="17">
        <f t="shared" si="5"/>
        <v>250</v>
      </c>
      <c r="O50" s="21">
        <f>SUM(feb!H50 + mrt!N50 + apr!M50+ mei!O50+ N50)</f>
        <v>2404</v>
      </c>
    </row>
    <row r="51" spans="1:15" x14ac:dyDescent="0.2">
      <c r="A51" s="13" t="s">
        <v>62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9">
        <f t="shared" si="1"/>
        <v>0</v>
      </c>
      <c r="M51" s="10">
        <f>SUM(feb!F51 + mrt!L51 + apr!K51+ mei!M51+ L51)</f>
        <v>0</v>
      </c>
      <c r="N51" s="17">
        <f t="shared" si="5"/>
        <v>0</v>
      </c>
      <c r="O51" s="21">
        <f>SUM(feb!H51 + mrt!N51 + apr!M51+ mei!O51+ N51)</f>
        <v>0</v>
      </c>
    </row>
    <row r="52" spans="1:15" x14ac:dyDescent="0.2">
      <c r="A52" s="13" t="s">
        <v>65</v>
      </c>
      <c r="B52" s="11">
        <v>78</v>
      </c>
      <c r="C52" s="11"/>
      <c r="D52" s="11"/>
      <c r="E52" s="11">
        <v>49</v>
      </c>
      <c r="F52" s="11">
        <v>101</v>
      </c>
      <c r="G52" s="11"/>
      <c r="H52" s="11"/>
      <c r="I52" s="11"/>
      <c r="J52" s="11">
        <v>102</v>
      </c>
      <c r="K52" s="11"/>
      <c r="L52" s="9">
        <v>3</v>
      </c>
      <c r="M52" s="10">
        <f>SUM(feb!F52 + mrt!L52 + apr!K52+ mei!M52+ L52)</f>
        <v>16</v>
      </c>
      <c r="N52" s="17">
        <f t="shared" si="5"/>
        <v>330</v>
      </c>
      <c r="O52" s="21">
        <f>SUM(feb!H52 + mrt!N52 + apr!M52+ mei!O52+ N52)</f>
        <v>1658</v>
      </c>
    </row>
    <row r="53" spans="1:15" x14ac:dyDescent="0.2">
      <c r="A53" s="13" t="s">
        <v>108</v>
      </c>
      <c r="B53" s="11">
        <v>109</v>
      </c>
      <c r="C53" s="11">
        <v>126</v>
      </c>
      <c r="D53" s="11"/>
      <c r="E53" s="11">
        <v>83</v>
      </c>
      <c r="F53" s="11"/>
      <c r="G53" s="11">
        <v>81</v>
      </c>
      <c r="H53" s="11"/>
      <c r="I53" s="11">
        <v>89</v>
      </c>
      <c r="J53" s="11"/>
      <c r="K53" s="11">
        <v>88</v>
      </c>
      <c r="L53" s="9">
        <v>6</v>
      </c>
      <c r="M53" s="10">
        <f>SUM(feb!F53 + mrt!L53 + apr!K53+ mei!M53+ L53)</f>
        <v>19</v>
      </c>
      <c r="N53" s="17">
        <f t="shared" si="5"/>
        <v>576</v>
      </c>
      <c r="O53" s="21">
        <f>SUM(feb!H53 + mrt!N53 + apr!M53+ mei!O53+ N53)</f>
        <v>1727</v>
      </c>
    </row>
    <row r="54" spans="1:15" x14ac:dyDescent="0.2">
      <c r="A54" s="13" t="s">
        <v>91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9">
        <f t="shared" si="1"/>
        <v>0</v>
      </c>
      <c r="M54" s="10">
        <f>SUM(feb!F54 + mrt!L54 + apr!K54+ mei!M54+ L54)</f>
        <v>0</v>
      </c>
      <c r="N54" s="17">
        <f t="shared" si="5"/>
        <v>0</v>
      </c>
      <c r="O54" s="21">
        <f>SUM(feb!H54 + mrt!N54 + apr!M54+ mei!O54+ N54)</f>
        <v>0</v>
      </c>
    </row>
    <row r="55" spans="1:15" x14ac:dyDescent="0.2">
      <c r="A55" s="13" t="s">
        <v>31</v>
      </c>
      <c r="B55" s="11">
        <v>140</v>
      </c>
      <c r="C55" s="11">
        <v>126</v>
      </c>
      <c r="D55" s="11"/>
      <c r="E55" s="11"/>
      <c r="F55" s="11"/>
      <c r="G55" s="11"/>
      <c r="H55" s="11"/>
      <c r="I55" s="11"/>
      <c r="J55" s="11"/>
      <c r="K55" s="11"/>
      <c r="L55" s="9">
        <v>2</v>
      </c>
      <c r="M55" s="10">
        <f>SUM(feb!F55 + mrt!L55 + apr!K55+ mei!M55+ L55)</f>
        <v>13</v>
      </c>
      <c r="N55" s="17">
        <f t="shared" si="5"/>
        <v>266</v>
      </c>
      <c r="O55" s="21">
        <f>SUM(feb!H55 + mrt!N55 + apr!M55+ mei!O55+ N55)</f>
        <v>1137</v>
      </c>
    </row>
    <row r="56" spans="1:15" x14ac:dyDescent="0.2">
      <c r="A56" s="13" t="s">
        <v>86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9">
        <f t="shared" si="1"/>
        <v>0</v>
      </c>
      <c r="M56" s="10">
        <f>SUM(feb!F56 + mrt!L56 + apr!K56+ mei!M56+ L56)</f>
        <v>1</v>
      </c>
      <c r="N56" s="17">
        <f t="shared" si="5"/>
        <v>0</v>
      </c>
      <c r="O56" s="21">
        <f>SUM(feb!H56 + mrt!N56 + apr!M56+ mei!O56+ N56)</f>
        <v>46</v>
      </c>
    </row>
    <row r="57" spans="1:15" x14ac:dyDescent="0.2">
      <c r="A57" s="13" t="s">
        <v>14</v>
      </c>
      <c r="B57" s="11">
        <v>70</v>
      </c>
      <c r="C57" s="11"/>
      <c r="D57" s="11">
        <v>51</v>
      </c>
      <c r="E57" s="11"/>
      <c r="F57" s="11"/>
      <c r="G57" s="11">
        <v>48</v>
      </c>
      <c r="H57" s="11"/>
      <c r="I57" s="11"/>
      <c r="J57" s="11"/>
      <c r="K57" s="11"/>
      <c r="L57" s="9">
        <f t="shared" si="1"/>
        <v>3</v>
      </c>
      <c r="M57" s="10">
        <f>SUM(feb!F57 + mrt!L57 + apr!K57+ mei!M57+ L57)</f>
        <v>7</v>
      </c>
      <c r="N57" s="17">
        <f t="shared" si="5"/>
        <v>169</v>
      </c>
      <c r="O57" s="21">
        <f>SUM(feb!H57 + mrt!N57 + apr!M57+ mei!O57+ N57)</f>
        <v>451</v>
      </c>
    </row>
    <row r="58" spans="1:15" x14ac:dyDescent="0.2">
      <c r="A58" s="13" t="s">
        <v>106</v>
      </c>
      <c r="B58" s="11">
        <v>137</v>
      </c>
      <c r="C58" s="11">
        <v>126</v>
      </c>
      <c r="D58" s="11">
        <v>84</v>
      </c>
      <c r="E58" s="11">
        <v>83</v>
      </c>
      <c r="F58" s="11"/>
      <c r="G58" s="11">
        <v>81</v>
      </c>
      <c r="H58" s="11">
        <v>142</v>
      </c>
      <c r="I58" s="11">
        <v>89</v>
      </c>
      <c r="J58" s="11"/>
      <c r="K58" s="11">
        <v>88</v>
      </c>
      <c r="L58" s="9">
        <f t="shared" si="1"/>
        <v>6</v>
      </c>
      <c r="M58" s="10">
        <f>SUM(feb!F58 + mrt!L58 + apr!K58+ mei!M58+ L58)</f>
        <v>24</v>
      </c>
      <c r="N58" s="17">
        <f t="shared" si="5"/>
        <v>830</v>
      </c>
      <c r="O58" s="21">
        <f>SUM(feb!H58 + mrt!N58 + apr!M58+ mei!O58+ N58)</f>
        <v>3172</v>
      </c>
    </row>
    <row r="59" spans="1:15" x14ac:dyDescent="0.2">
      <c r="A59" s="13" t="s">
        <v>15</v>
      </c>
      <c r="B59" s="11">
        <v>140</v>
      </c>
      <c r="C59" s="11"/>
      <c r="D59" s="11">
        <v>84</v>
      </c>
      <c r="E59" s="11">
        <v>83</v>
      </c>
      <c r="F59" s="11">
        <v>121</v>
      </c>
      <c r="G59" s="11">
        <v>81</v>
      </c>
      <c r="H59" s="11"/>
      <c r="I59" s="11">
        <v>89</v>
      </c>
      <c r="J59" s="11">
        <v>135</v>
      </c>
      <c r="K59" s="11"/>
      <c r="L59" s="9">
        <v>6</v>
      </c>
      <c r="M59" s="10">
        <f>SUM(feb!F59 + mrt!L59 + apr!K59+ mei!M59+ L59)</f>
        <v>21</v>
      </c>
      <c r="N59" s="17">
        <f t="shared" si="5"/>
        <v>733</v>
      </c>
      <c r="O59" s="21">
        <f>SUM(feb!H59 + mrt!N59 + apr!M59+ mei!O59+ N59)</f>
        <v>2665</v>
      </c>
    </row>
    <row r="60" spans="1:15" x14ac:dyDescent="0.2">
      <c r="A60" s="13" t="s">
        <v>68</v>
      </c>
      <c r="B60" s="11">
        <v>48</v>
      </c>
      <c r="C60" s="11">
        <v>119</v>
      </c>
      <c r="D60" s="11">
        <v>51</v>
      </c>
      <c r="E60" s="11"/>
      <c r="F60" s="11">
        <v>85</v>
      </c>
      <c r="G60" s="11">
        <v>70</v>
      </c>
      <c r="H60" s="11"/>
      <c r="I60" s="11">
        <v>74</v>
      </c>
      <c r="J60" s="11">
        <v>63</v>
      </c>
      <c r="K60" s="11"/>
      <c r="L60" s="9">
        <v>5</v>
      </c>
      <c r="M60" s="10">
        <f>SUM(feb!F60 + mrt!L60 + apr!K60+ mei!M60+ L60)</f>
        <v>18</v>
      </c>
      <c r="N60" s="17">
        <f t="shared" si="5"/>
        <v>510</v>
      </c>
      <c r="O60" s="21">
        <f>SUM(feb!H60 + mrt!N60 + apr!M60+ mei!O60+ N60)</f>
        <v>1777</v>
      </c>
    </row>
    <row r="61" spans="1:15" x14ac:dyDescent="0.2">
      <c r="A61" s="13" t="s">
        <v>16</v>
      </c>
      <c r="B61" s="11"/>
      <c r="C61" s="11"/>
      <c r="D61" s="11">
        <v>51</v>
      </c>
      <c r="E61" s="11"/>
      <c r="F61" s="11"/>
      <c r="G61" s="11">
        <v>48</v>
      </c>
      <c r="H61" s="11"/>
      <c r="I61" s="11">
        <v>58</v>
      </c>
      <c r="J61" s="11"/>
      <c r="K61" s="11"/>
      <c r="L61" s="9">
        <f t="shared" si="1"/>
        <v>3</v>
      </c>
      <c r="M61" s="10">
        <f>SUM(feb!F61 + mrt!L61 + apr!K61+ mei!M61+ L61)</f>
        <v>8</v>
      </c>
      <c r="N61" s="17">
        <f t="shared" si="5"/>
        <v>157</v>
      </c>
      <c r="O61" s="21">
        <f>SUM(feb!H61 + mrt!N61 + apr!M61+ mei!O61+ N61)</f>
        <v>473</v>
      </c>
    </row>
    <row r="62" spans="1:15" x14ac:dyDescent="0.2">
      <c r="A62" s="13" t="s">
        <v>128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9">
        <f t="shared" si="1"/>
        <v>0</v>
      </c>
      <c r="M62" s="10">
        <f>SUM(feb!F62 + mrt!L62 + apr!K62+ mei!M62+ L62)</f>
        <v>0</v>
      </c>
      <c r="N62" s="17">
        <f t="shared" si="5"/>
        <v>0</v>
      </c>
      <c r="O62" s="21">
        <f>SUM(feb!H62 + mrt!N62 + apr!M62+ mei!O62+ N62)</f>
        <v>0</v>
      </c>
    </row>
    <row r="63" spans="1:15" x14ac:dyDescent="0.2">
      <c r="A63" s="13" t="s">
        <v>17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9">
        <f t="shared" si="1"/>
        <v>0</v>
      </c>
      <c r="M63" s="10">
        <f>SUM(feb!F63 + mrt!L63 + apr!K63+ mei!M63+ L63)</f>
        <v>0</v>
      </c>
      <c r="N63" s="17">
        <f t="shared" ref="N63:N95" si="8">SUM(B63:K63)</f>
        <v>0</v>
      </c>
      <c r="O63" s="21">
        <f>SUM(feb!H63 + mrt!N63 + apr!M63+ mei!O63+ N63)</f>
        <v>0</v>
      </c>
    </row>
    <row r="64" spans="1:15" x14ac:dyDescent="0.2">
      <c r="A64" s="13" t="s">
        <v>63</v>
      </c>
      <c r="B64" s="11">
        <v>137</v>
      </c>
      <c r="C64" s="11"/>
      <c r="D64" s="11">
        <v>84</v>
      </c>
      <c r="E64" s="11"/>
      <c r="F64" s="11"/>
      <c r="G64" s="11">
        <v>81</v>
      </c>
      <c r="H64" s="11"/>
      <c r="I64" s="11">
        <v>89</v>
      </c>
      <c r="J64" s="11"/>
      <c r="K64" s="11">
        <v>88</v>
      </c>
      <c r="L64" s="9">
        <f t="shared" ref="L64:L111" si="9">COUNT(B64,D64,E64,G64,I64,K64)</f>
        <v>5</v>
      </c>
      <c r="M64" s="10">
        <f>SUM(feb!F64 + mrt!L64 + apr!K64+ mei!M64+ L64)</f>
        <v>23</v>
      </c>
      <c r="N64" s="17">
        <f t="shared" si="8"/>
        <v>479</v>
      </c>
      <c r="O64" s="21">
        <f>SUM(feb!H64 + mrt!N64 + apr!M64+ mei!O64+ N64)</f>
        <v>2081</v>
      </c>
    </row>
    <row r="65" spans="1:15" x14ac:dyDescent="0.2">
      <c r="A65" s="13" t="s">
        <v>30</v>
      </c>
      <c r="B65" s="11">
        <v>131</v>
      </c>
      <c r="C65" s="11"/>
      <c r="D65" s="11"/>
      <c r="E65" s="11"/>
      <c r="F65" s="11"/>
      <c r="G65" s="11"/>
      <c r="H65" s="11"/>
      <c r="I65" s="11"/>
      <c r="J65" s="11"/>
      <c r="K65" s="11"/>
      <c r="L65" s="9">
        <f t="shared" si="9"/>
        <v>1</v>
      </c>
      <c r="M65" s="10">
        <f>SUM(feb!F65 + mrt!L65 + apr!K65+ mei!M65+ L65)</f>
        <v>6</v>
      </c>
      <c r="N65" s="17">
        <f t="shared" si="8"/>
        <v>131</v>
      </c>
      <c r="O65" s="21">
        <f>SUM(feb!H65 + mrt!N65 + apr!M65+ mei!O65+ N65)</f>
        <v>469</v>
      </c>
    </row>
    <row r="66" spans="1:15" x14ac:dyDescent="0.2">
      <c r="A66" s="13" t="s">
        <v>113</v>
      </c>
      <c r="B66" s="11"/>
      <c r="C66" s="11">
        <v>126</v>
      </c>
      <c r="D66" s="11">
        <v>84</v>
      </c>
      <c r="E66" s="11"/>
      <c r="F66" s="11">
        <v>110</v>
      </c>
      <c r="G66" s="11">
        <v>81</v>
      </c>
      <c r="H66" s="11">
        <v>100</v>
      </c>
      <c r="I66" s="11">
        <v>123</v>
      </c>
      <c r="J66" s="11">
        <v>123</v>
      </c>
      <c r="K66" s="11"/>
      <c r="L66" s="9">
        <v>4</v>
      </c>
      <c r="M66" s="10">
        <f>SUM(feb!F66 + mrt!L66 + apr!K66+ mei!M66+ L66)</f>
        <v>19</v>
      </c>
      <c r="N66" s="17">
        <f t="shared" si="8"/>
        <v>747</v>
      </c>
      <c r="O66" s="21">
        <f>SUM(feb!H66 + mrt!N66 + apr!M66+ mei!O66+ N66)</f>
        <v>2536</v>
      </c>
    </row>
    <row r="67" spans="1:15" x14ac:dyDescent="0.2">
      <c r="A67" s="13" t="s">
        <v>92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9">
        <f t="shared" si="9"/>
        <v>0</v>
      </c>
      <c r="M67" s="10">
        <f>SUM(feb!F67 + mrt!L67 + apr!K67+ mei!M67+ L67)</f>
        <v>0</v>
      </c>
      <c r="N67" s="17">
        <f t="shared" si="8"/>
        <v>0</v>
      </c>
      <c r="O67" s="21">
        <f>SUM(feb!H67 + mrt!N67 + apr!M67+ mei!O67+ N67)</f>
        <v>0</v>
      </c>
    </row>
    <row r="68" spans="1:15" x14ac:dyDescent="0.2">
      <c r="A68" s="13" t="s">
        <v>93</v>
      </c>
      <c r="B68" s="11">
        <v>137</v>
      </c>
      <c r="C68" s="11">
        <v>126</v>
      </c>
      <c r="D68" s="11"/>
      <c r="E68" s="11">
        <v>80</v>
      </c>
      <c r="F68" s="11">
        <v>110</v>
      </c>
      <c r="G68" s="11">
        <v>81</v>
      </c>
      <c r="H68" s="11">
        <v>142</v>
      </c>
      <c r="I68" s="11">
        <v>89</v>
      </c>
      <c r="J68" s="11"/>
      <c r="K68" s="11"/>
      <c r="L68" s="9">
        <v>5</v>
      </c>
      <c r="M68" s="10">
        <f>SUM(feb!F68 + mrt!L68 + apr!K68+ mei!M68+ L68)</f>
        <v>22</v>
      </c>
      <c r="N68" s="17">
        <f t="shared" si="8"/>
        <v>765</v>
      </c>
      <c r="O68" s="21">
        <f>SUM(feb!H68 + mrt!N68 + apr!M68+ mei!O68+ N68)</f>
        <v>3049</v>
      </c>
    </row>
    <row r="69" spans="1:15" x14ac:dyDescent="0.2">
      <c r="A69" s="13" t="s">
        <v>155</v>
      </c>
      <c r="B69" s="11">
        <v>48</v>
      </c>
      <c r="C69" s="11"/>
      <c r="D69" s="11"/>
      <c r="E69" s="11">
        <v>49</v>
      </c>
      <c r="F69" s="11"/>
      <c r="G69" s="11"/>
      <c r="H69" s="11"/>
      <c r="I69" s="11"/>
      <c r="J69" s="11"/>
      <c r="K69" s="11">
        <v>57</v>
      </c>
      <c r="L69" s="9">
        <f>COUNT(B69,D69,E69,G69,I69,K69)</f>
        <v>3</v>
      </c>
      <c r="M69" s="10">
        <f>SUM(feb!F69 + mrt!L69 + apr!K69+ mei!M69+ L69)</f>
        <v>8</v>
      </c>
      <c r="N69" s="17">
        <f>SUM(B69:K69)</f>
        <v>154</v>
      </c>
      <c r="O69" s="21">
        <f>SUM(feb!H69 + mrt!N69 + apr!M69+ mei!O69+ N69)</f>
        <v>687</v>
      </c>
    </row>
    <row r="70" spans="1:15" x14ac:dyDescent="0.2">
      <c r="A70" s="13" t="s">
        <v>73</v>
      </c>
      <c r="B70" s="11">
        <v>137</v>
      </c>
      <c r="C70" s="11">
        <v>126</v>
      </c>
      <c r="D70" s="11">
        <v>84</v>
      </c>
      <c r="E70" s="11"/>
      <c r="F70" s="11">
        <v>110</v>
      </c>
      <c r="G70" s="11"/>
      <c r="H70" s="11">
        <v>100</v>
      </c>
      <c r="I70" s="11">
        <v>123</v>
      </c>
      <c r="J70" s="11">
        <v>123</v>
      </c>
      <c r="K70" s="11"/>
      <c r="L70" s="9">
        <v>4</v>
      </c>
      <c r="M70" s="10">
        <f>SUM(feb!F70 + mrt!L70 + apr!K70+ mei!M70+ L70)</f>
        <v>21</v>
      </c>
      <c r="N70" s="17">
        <f t="shared" si="8"/>
        <v>803</v>
      </c>
      <c r="O70" s="21">
        <f>SUM(feb!H70 + mrt!N70 + apr!M70+ mei!O70+ N70)</f>
        <v>3077</v>
      </c>
    </row>
    <row r="71" spans="1:15" x14ac:dyDescent="0.2">
      <c r="A71" s="13" t="s">
        <v>66</v>
      </c>
      <c r="B71" s="11">
        <v>101</v>
      </c>
      <c r="C71" s="11">
        <v>119</v>
      </c>
      <c r="D71" s="11"/>
      <c r="E71" s="11"/>
      <c r="F71" s="11">
        <v>101</v>
      </c>
      <c r="G71" s="11"/>
      <c r="H71" s="11">
        <v>101</v>
      </c>
      <c r="I71" s="11">
        <v>74</v>
      </c>
      <c r="J71" s="11"/>
      <c r="K71" s="11"/>
      <c r="L71" s="9">
        <v>3</v>
      </c>
      <c r="M71" s="10">
        <f>SUM(feb!F71 + mrt!L71 + apr!K71+ mei!M71+ L71)</f>
        <v>17</v>
      </c>
      <c r="N71" s="17">
        <f t="shared" si="8"/>
        <v>496</v>
      </c>
      <c r="O71" s="21">
        <f>SUM(feb!H71 + mrt!N71 + apr!M71+ mei!O71+ N71)</f>
        <v>2130</v>
      </c>
    </row>
    <row r="72" spans="1:15" x14ac:dyDescent="0.2">
      <c r="A72" s="13" t="s">
        <v>94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9">
        <f t="shared" si="9"/>
        <v>0</v>
      </c>
      <c r="M72" s="10">
        <f>SUM(feb!F72 + mrt!L72 + apr!K72+ mei!M72+ L72)</f>
        <v>2</v>
      </c>
      <c r="N72" s="17">
        <f t="shared" si="8"/>
        <v>0</v>
      </c>
      <c r="O72" s="21">
        <f>SUM(feb!H72 + mrt!N72 + apr!M72+ mei!O72+ N72)</f>
        <v>970</v>
      </c>
    </row>
    <row r="73" spans="1:15" x14ac:dyDescent="0.2">
      <c r="A73" s="13" t="s">
        <v>18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9">
        <f t="shared" si="9"/>
        <v>0</v>
      </c>
      <c r="M73" s="10">
        <f>SUM(feb!F73 + mrt!L73 + apr!K73+ mei!M73+ L73)</f>
        <v>0</v>
      </c>
      <c r="N73" s="17">
        <f t="shared" si="8"/>
        <v>0</v>
      </c>
      <c r="O73" s="21">
        <f>SUM(feb!H73 + mrt!N73 + apr!M73+ mei!O73+ N73)</f>
        <v>0</v>
      </c>
    </row>
    <row r="74" spans="1:15" x14ac:dyDescent="0.2">
      <c r="A74" s="13" t="s">
        <v>19</v>
      </c>
      <c r="B74" s="11">
        <v>131</v>
      </c>
      <c r="C74" s="11">
        <v>119</v>
      </c>
      <c r="D74" s="11"/>
      <c r="E74" s="11"/>
      <c r="F74" s="11">
        <v>101</v>
      </c>
      <c r="G74" s="11"/>
      <c r="H74" s="11"/>
      <c r="I74" s="11"/>
      <c r="J74" s="11"/>
      <c r="K74" s="11"/>
      <c r="L74" s="9">
        <v>2</v>
      </c>
      <c r="M74" s="10">
        <f>SUM(feb!F74 + mrt!L74 + apr!K74+ mei!M74+ L74)</f>
        <v>11</v>
      </c>
      <c r="N74" s="17">
        <f t="shared" si="8"/>
        <v>351</v>
      </c>
      <c r="O74" s="21">
        <f>SUM(feb!H74 + mrt!N74 + apr!M74+ mei!O74+ N74)</f>
        <v>957</v>
      </c>
    </row>
    <row r="75" spans="1:15" x14ac:dyDescent="0.2">
      <c r="A75" s="13" t="s">
        <v>64</v>
      </c>
      <c r="B75" s="11">
        <v>70</v>
      </c>
      <c r="C75" s="11"/>
      <c r="D75" s="11"/>
      <c r="E75" s="11"/>
      <c r="F75" s="11"/>
      <c r="G75" s="11"/>
      <c r="H75" s="11"/>
      <c r="I75" s="11">
        <v>58</v>
      </c>
      <c r="J75" s="11"/>
      <c r="K75" s="11">
        <v>57</v>
      </c>
      <c r="L75" s="9">
        <f t="shared" si="9"/>
        <v>3</v>
      </c>
      <c r="M75" s="10">
        <f>SUM(feb!F75 + mrt!L75 + apr!K75+ mei!M75+ L75)</f>
        <v>16</v>
      </c>
      <c r="N75" s="17">
        <f t="shared" si="8"/>
        <v>185</v>
      </c>
      <c r="O75" s="21">
        <f>SUM(feb!H75 + mrt!N75 + apr!M75+ mei!O75+ N75)</f>
        <v>1133</v>
      </c>
    </row>
    <row r="76" spans="1:15" x14ac:dyDescent="0.2">
      <c r="A76" s="13" t="s">
        <v>82</v>
      </c>
      <c r="B76" s="11">
        <v>48</v>
      </c>
      <c r="C76" s="11"/>
      <c r="D76" s="11"/>
      <c r="E76" s="11"/>
      <c r="F76" s="11"/>
      <c r="G76" s="11"/>
      <c r="H76" s="11"/>
      <c r="I76" s="11"/>
      <c r="J76" s="11"/>
      <c r="K76" s="11"/>
      <c r="L76" s="9">
        <f t="shared" si="9"/>
        <v>1</v>
      </c>
      <c r="M76" s="10">
        <f>SUM(feb!F76 + mrt!L76 + apr!K76+ mei!M76+ L76)</f>
        <v>8</v>
      </c>
      <c r="N76" s="17">
        <f t="shared" si="8"/>
        <v>48</v>
      </c>
      <c r="O76" s="21">
        <f>SUM(feb!H76 + mrt!N76 + apr!M76+ mei!O76+ N76)</f>
        <v>453</v>
      </c>
    </row>
    <row r="77" spans="1:15" x14ac:dyDescent="0.2">
      <c r="A77" s="13" t="s">
        <v>97</v>
      </c>
      <c r="B77" s="11">
        <v>75</v>
      </c>
      <c r="C77" s="11">
        <v>122</v>
      </c>
      <c r="D77" s="11"/>
      <c r="E77" s="11"/>
      <c r="F77" s="11"/>
      <c r="G77" s="11"/>
      <c r="H77" s="11"/>
      <c r="I77" s="11"/>
      <c r="J77" s="11"/>
      <c r="K77" s="11"/>
      <c r="L77" s="9">
        <v>2</v>
      </c>
      <c r="M77" s="10">
        <f>SUM(feb!F77 + mrt!L77 + apr!K77+ mei!M77+ L77)</f>
        <v>10</v>
      </c>
      <c r="N77" s="17">
        <f t="shared" si="8"/>
        <v>197</v>
      </c>
      <c r="O77" s="21">
        <f>SUM(feb!H77 + mrt!N77 + apr!M77+ mei!O77+ N77)</f>
        <v>789</v>
      </c>
    </row>
    <row r="78" spans="1:15" x14ac:dyDescent="0.2">
      <c r="A78" s="13" t="s">
        <v>20</v>
      </c>
      <c r="B78" s="11">
        <v>48</v>
      </c>
      <c r="C78" s="11"/>
      <c r="D78" s="11"/>
      <c r="E78" s="11"/>
      <c r="F78" s="11"/>
      <c r="G78" s="11">
        <v>81</v>
      </c>
      <c r="H78" s="11">
        <v>84</v>
      </c>
      <c r="I78" s="11"/>
      <c r="J78" s="11"/>
      <c r="K78" s="11"/>
      <c r="L78" s="9">
        <v>3</v>
      </c>
      <c r="M78" s="10">
        <f>SUM(feb!F78 + mrt!L78 + apr!K78+ mei!M78+ L78)</f>
        <v>10</v>
      </c>
      <c r="N78" s="17">
        <f t="shared" si="8"/>
        <v>213</v>
      </c>
      <c r="O78" s="21">
        <f>SUM(feb!H78 + mrt!N78 + apr!M78+ mei!O78+ N78)</f>
        <v>911</v>
      </c>
    </row>
    <row r="79" spans="1:15" x14ac:dyDescent="0.2">
      <c r="A79" s="13" t="s">
        <v>55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9">
        <f t="shared" si="9"/>
        <v>0</v>
      </c>
      <c r="M79" s="10">
        <f>SUM(feb!F79 + mrt!L79 + apr!K79+ mei!M79+ L79)</f>
        <v>0</v>
      </c>
      <c r="N79" s="17">
        <f t="shared" si="8"/>
        <v>0</v>
      </c>
      <c r="O79" s="21">
        <f>SUM(feb!H79 + mrt!N79 + apr!M79+ mei!O79+ N79)</f>
        <v>0</v>
      </c>
    </row>
    <row r="80" spans="1:15" x14ac:dyDescent="0.2">
      <c r="A80" s="13" t="s">
        <v>60</v>
      </c>
      <c r="B80" s="11">
        <v>75</v>
      </c>
      <c r="C80" s="11">
        <v>132</v>
      </c>
      <c r="D80" s="11">
        <v>90</v>
      </c>
      <c r="E80" s="11">
        <v>83</v>
      </c>
      <c r="F80" s="11">
        <v>216</v>
      </c>
      <c r="G80" s="11">
        <v>81</v>
      </c>
      <c r="H80" s="11">
        <v>140</v>
      </c>
      <c r="I80" s="11">
        <v>186</v>
      </c>
      <c r="J80" s="11">
        <v>174</v>
      </c>
      <c r="K80" s="11"/>
      <c r="L80" s="9">
        <v>6</v>
      </c>
      <c r="M80" s="10">
        <f>SUM(feb!F80 + mrt!L80 + apr!K80+ mei!M80+ L80)</f>
        <v>24</v>
      </c>
      <c r="N80" s="17">
        <f t="shared" si="8"/>
        <v>1177</v>
      </c>
      <c r="O80" s="21">
        <f>SUM(feb!H80 + mrt!N80 + apr!M80+ mei!O80+ N80)</f>
        <v>4393</v>
      </c>
    </row>
    <row r="81" spans="1:15" x14ac:dyDescent="0.2">
      <c r="A81" s="13" t="s">
        <v>114</v>
      </c>
      <c r="B81" s="11">
        <v>48</v>
      </c>
      <c r="C81" s="11"/>
      <c r="D81" s="11">
        <v>51</v>
      </c>
      <c r="E81" s="11"/>
      <c r="F81" s="11">
        <v>85</v>
      </c>
      <c r="G81" s="11">
        <v>48</v>
      </c>
      <c r="H81" s="11"/>
      <c r="I81" s="11">
        <v>58</v>
      </c>
      <c r="J81" s="11"/>
      <c r="K81" s="11">
        <v>57</v>
      </c>
      <c r="L81" s="9">
        <v>6</v>
      </c>
      <c r="M81" s="10">
        <f>SUM(feb!F81 + mrt!L81 + apr!K81+ mei!M81+ L81)</f>
        <v>15</v>
      </c>
      <c r="N81" s="17">
        <f t="shared" si="8"/>
        <v>347</v>
      </c>
      <c r="O81" s="21">
        <f>SUM(feb!H81 + mrt!N81 + apr!M81+ mei!O81+ N81)</f>
        <v>1053</v>
      </c>
    </row>
    <row r="82" spans="1:15" x14ac:dyDescent="0.2">
      <c r="A82" s="13" t="s">
        <v>21</v>
      </c>
      <c r="B82" s="11">
        <v>75</v>
      </c>
      <c r="C82" s="11">
        <v>126</v>
      </c>
      <c r="D82" s="11">
        <v>84</v>
      </c>
      <c r="E82" s="11">
        <v>83</v>
      </c>
      <c r="F82" s="11">
        <v>121</v>
      </c>
      <c r="G82" s="11">
        <v>81</v>
      </c>
      <c r="H82" s="11">
        <v>142</v>
      </c>
      <c r="I82" s="11">
        <v>123</v>
      </c>
      <c r="J82" s="11">
        <v>123</v>
      </c>
      <c r="K82" s="11"/>
      <c r="L82" s="9">
        <v>6</v>
      </c>
      <c r="M82" s="10">
        <f>SUM(feb!F82 + mrt!L82 + apr!K82+ mei!M82+ L82)</f>
        <v>24</v>
      </c>
      <c r="N82" s="17">
        <f t="shared" si="8"/>
        <v>958</v>
      </c>
      <c r="O82" s="21">
        <f>SUM(feb!H82 + mrt!N82 + apr!M82+ mei!O82+ N82)</f>
        <v>3721</v>
      </c>
    </row>
    <row r="83" spans="1:15" ht="13.5" customHeight="1" x14ac:dyDescent="0.2">
      <c r="A83" s="13" t="s">
        <v>59</v>
      </c>
      <c r="B83" s="11">
        <v>70</v>
      </c>
      <c r="C83" s="11">
        <v>119</v>
      </c>
      <c r="D83" s="11">
        <v>51</v>
      </c>
      <c r="E83" s="11"/>
      <c r="F83" s="11"/>
      <c r="G83" s="11">
        <v>70</v>
      </c>
      <c r="H83" s="11">
        <v>63</v>
      </c>
      <c r="I83" s="11">
        <v>75</v>
      </c>
      <c r="J83" s="11"/>
      <c r="K83" s="11"/>
      <c r="L83" s="9">
        <v>5</v>
      </c>
      <c r="M83" s="10">
        <f>SUM(feb!F83 + mrt!L83 + apr!K83+ mei!M83+ L83)</f>
        <v>20</v>
      </c>
      <c r="N83" s="17">
        <f t="shared" si="8"/>
        <v>448</v>
      </c>
      <c r="O83" s="21">
        <f>SUM(feb!H83 + mrt!N83 + apr!M83+ mei!O83+ N83)</f>
        <v>1719</v>
      </c>
    </row>
    <row r="84" spans="1:15" ht="13.5" customHeight="1" x14ac:dyDescent="0.2">
      <c r="A84" s="13" t="s">
        <v>22</v>
      </c>
      <c r="B84" s="11">
        <v>48</v>
      </c>
      <c r="C84" s="11"/>
      <c r="D84" s="11"/>
      <c r="E84" s="11"/>
      <c r="F84" s="11"/>
      <c r="G84" s="11"/>
      <c r="H84" s="11"/>
      <c r="I84" s="11"/>
      <c r="J84" s="11"/>
      <c r="K84" s="11"/>
      <c r="L84" s="9">
        <f t="shared" si="9"/>
        <v>1</v>
      </c>
      <c r="M84" s="10">
        <f>SUM(feb!F84 + mrt!L84 + apr!K84+ mei!M84+ L84)</f>
        <v>1</v>
      </c>
      <c r="N84" s="17">
        <f t="shared" si="8"/>
        <v>48</v>
      </c>
      <c r="O84" s="21">
        <f>SUM(feb!H84 + mrt!N84 + apr!M84+ mei!O84+ N84)</f>
        <v>48</v>
      </c>
    </row>
    <row r="85" spans="1:15" ht="13.5" customHeight="1" x14ac:dyDescent="0.2">
      <c r="A85" s="13" t="s">
        <v>70</v>
      </c>
      <c r="B85" s="11">
        <v>140</v>
      </c>
      <c r="C85" s="11"/>
      <c r="D85" s="11"/>
      <c r="E85" s="11">
        <v>83</v>
      </c>
      <c r="F85" s="11"/>
      <c r="G85" s="11"/>
      <c r="H85" s="11">
        <v>142</v>
      </c>
      <c r="I85" s="11">
        <v>89</v>
      </c>
      <c r="J85" s="11">
        <v>100</v>
      </c>
      <c r="K85" s="11"/>
      <c r="L85" s="9">
        <v>4</v>
      </c>
      <c r="M85" s="10">
        <f>SUM(feb!F85 + mrt!L85 + apr!K85+ mei!M85+ L85)</f>
        <v>19</v>
      </c>
      <c r="N85" s="17">
        <f>SUM(B85:K85)</f>
        <v>554</v>
      </c>
      <c r="O85" s="21">
        <f>SUM(feb!H85 + mrt!N85 + apr!M85+ mei!O85+ N85)</f>
        <v>2443</v>
      </c>
    </row>
    <row r="86" spans="1:15" ht="13.5" customHeight="1" x14ac:dyDescent="0.2">
      <c r="A86" s="13" t="s">
        <v>151</v>
      </c>
      <c r="B86" s="11">
        <v>75</v>
      </c>
      <c r="C86" s="11">
        <v>132</v>
      </c>
      <c r="D86" s="11">
        <v>90</v>
      </c>
      <c r="E86" s="11"/>
      <c r="F86" s="11"/>
      <c r="G86" s="11"/>
      <c r="H86" s="11"/>
      <c r="I86" s="11">
        <v>89</v>
      </c>
      <c r="J86" s="11">
        <v>100</v>
      </c>
      <c r="K86" s="11"/>
      <c r="L86" s="9">
        <v>4</v>
      </c>
      <c r="M86" s="10">
        <f>SUM(feb!F86 + mrt!L86 + apr!K86+ mei!M86+ L86)</f>
        <v>17</v>
      </c>
      <c r="N86" s="17">
        <f>SUM(B86:K86)</f>
        <v>486</v>
      </c>
      <c r="O86" s="21">
        <f>SUM(feb!H86 + mrt!N86 + apr!M86+ mei!O86+ N86)</f>
        <v>2071</v>
      </c>
    </row>
    <row r="87" spans="1:15" ht="13.5" customHeight="1" x14ac:dyDescent="0.2">
      <c r="A87" s="13" t="s">
        <v>71</v>
      </c>
      <c r="B87" s="11">
        <v>70</v>
      </c>
      <c r="C87" s="11"/>
      <c r="D87" s="11">
        <v>73</v>
      </c>
      <c r="E87" s="11"/>
      <c r="F87" s="11"/>
      <c r="G87" s="11"/>
      <c r="H87" s="11">
        <v>142</v>
      </c>
      <c r="I87" s="11">
        <v>74</v>
      </c>
      <c r="J87" s="11"/>
      <c r="K87" s="11"/>
      <c r="L87" s="9">
        <v>4</v>
      </c>
      <c r="M87" s="10">
        <f>SUM(feb!F87 + mrt!L87 + apr!K87+ mei!M87+ L87)</f>
        <v>15</v>
      </c>
      <c r="N87" s="17">
        <f t="shared" si="8"/>
        <v>359</v>
      </c>
      <c r="O87" s="21">
        <f>SUM(feb!H87 + mrt!N87 + apr!M87+ mei!O87+ N87)</f>
        <v>1045</v>
      </c>
    </row>
    <row r="88" spans="1:15" x14ac:dyDescent="0.2">
      <c r="A88" s="13" t="s">
        <v>23</v>
      </c>
      <c r="B88" s="11">
        <v>48</v>
      </c>
      <c r="C88" s="11">
        <v>61</v>
      </c>
      <c r="D88" s="11">
        <v>51</v>
      </c>
      <c r="E88" s="11"/>
      <c r="F88" s="11">
        <v>85</v>
      </c>
      <c r="G88" s="11">
        <v>48</v>
      </c>
      <c r="H88" s="11">
        <v>61</v>
      </c>
      <c r="I88" s="11">
        <v>58</v>
      </c>
      <c r="J88" s="11"/>
      <c r="K88" s="11"/>
      <c r="L88" s="9">
        <v>5</v>
      </c>
      <c r="M88" s="10">
        <f>SUM(feb!F88 + mrt!L88 + apr!K88+ mei!M88+ L88)</f>
        <v>13</v>
      </c>
      <c r="N88" s="17">
        <f t="shared" si="8"/>
        <v>412</v>
      </c>
      <c r="O88" s="21">
        <f>SUM(feb!H88 + mrt!N88 + apr!M88+ mei!O88+ N88)</f>
        <v>871</v>
      </c>
    </row>
    <row r="89" spans="1:15" x14ac:dyDescent="0.2">
      <c r="A89" s="13" t="s">
        <v>109</v>
      </c>
      <c r="B89" s="11">
        <v>75</v>
      </c>
      <c r="C89" s="11">
        <v>126</v>
      </c>
      <c r="D89" s="11"/>
      <c r="E89" s="11">
        <v>83</v>
      </c>
      <c r="F89" s="11">
        <v>90</v>
      </c>
      <c r="G89" s="11">
        <v>81</v>
      </c>
      <c r="H89" s="11">
        <v>142</v>
      </c>
      <c r="I89" s="11">
        <v>89</v>
      </c>
      <c r="J89" s="11"/>
      <c r="K89" s="11"/>
      <c r="L89" s="9">
        <v>5</v>
      </c>
      <c r="M89" s="10">
        <f>SUM(feb!F89 + mrt!L89 + apr!K89+ mei!M89+ L89)</f>
        <v>20</v>
      </c>
      <c r="N89" s="17">
        <f t="shared" si="8"/>
        <v>686</v>
      </c>
      <c r="O89" s="21">
        <f>SUM(feb!H89 + mrt!N89 + apr!M89+ mei!O89+ N89)</f>
        <v>2686</v>
      </c>
    </row>
    <row r="90" spans="1:15" x14ac:dyDescent="0.2">
      <c r="A90" s="13" t="s">
        <v>24</v>
      </c>
      <c r="B90" s="11"/>
      <c r="C90" s="11">
        <v>126</v>
      </c>
      <c r="D90" s="11"/>
      <c r="E90" s="11"/>
      <c r="F90" s="11"/>
      <c r="G90" s="11">
        <v>81</v>
      </c>
      <c r="H90" s="11">
        <v>142</v>
      </c>
      <c r="I90" s="11">
        <v>123</v>
      </c>
      <c r="J90" s="11">
        <v>123</v>
      </c>
      <c r="K90" s="11"/>
      <c r="L90" s="9">
        <v>3</v>
      </c>
      <c r="M90" s="10">
        <f>SUM(feb!F90 + mrt!L90 + apr!K90+ mei!M90+ L90)</f>
        <v>18</v>
      </c>
      <c r="N90" s="17">
        <f t="shared" si="8"/>
        <v>595</v>
      </c>
      <c r="O90" s="21">
        <f>SUM(feb!H90 + mrt!N90 + apr!M90+ mei!O90+ N90)</f>
        <v>2454</v>
      </c>
    </row>
    <row r="91" spans="1:15" x14ac:dyDescent="0.2">
      <c r="A91" s="13" t="s">
        <v>25</v>
      </c>
      <c r="B91" s="11">
        <v>109</v>
      </c>
      <c r="C91" s="11"/>
      <c r="D91" s="11">
        <v>84</v>
      </c>
      <c r="E91" s="11">
        <v>83</v>
      </c>
      <c r="F91" s="11"/>
      <c r="G91" s="11">
        <v>81</v>
      </c>
      <c r="H91" s="11"/>
      <c r="I91" s="11">
        <v>89</v>
      </c>
      <c r="J91" s="11">
        <v>135</v>
      </c>
      <c r="K91" s="11"/>
      <c r="L91" s="9">
        <v>6</v>
      </c>
      <c r="M91" s="10">
        <f>SUM(feb!F91 + mrt!L91 + apr!K91+ mei!M91+ L91)</f>
        <v>20</v>
      </c>
      <c r="N91" s="17">
        <f t="shared" si="8"/>
        <v>581</v>
      </c>
      <c r="O91" s="21">
        <f>SUM(feb!H91 + mrt!N91 + apr!M91+ mei!O91+ N91)</f>
        <v>1800</v>
      </c>
    </row>
    <row r="92" spans="1:15" x14ac:dyDescent="0.2">
      <c r="A92" s="13" t="s">
        <v>100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9">
        <f t="shared" si="9"/>
        <v>0</v>
      </c>
      <c r="M92" s="10">
        <f>SUM(feb!F92 + mrt!L92 + apr!K92+ mei!M92+ L92)</f>
        <v>0</v>
      </c>
      <c r="N92" s="17">
        <f t="shared" si="8"/>
        <v>0</v>
      </c>
      <c r="O92" s="21">
        <f>SUM(feb!H92 + mrt!N92 + apr!M92+ mei!O92+ N92)</f>
        <v>0</v>
      </c>
    </row>
    <row r="93" spans="1:15" x14ac:dyDescent="0.2">
      <c r="A93" s="13" t="s">
        <v>75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9">
        <f t="shared" si="9"/>
        <v>0</v>
      </c>
      <c r="M93" s="10">
        <f>SUM(feb!F93 + mrt!L93 + apr!K93+ mei!M93+ L93)</f>
        <v>1</v>
      </c>
      <c r="N93" s="17">
        <f t="shared" si="8"/>
        <v>0</v>
      </c>
      <c r="O93" s="21">
        <f>SUM(feb!H93 + mrt!N93 + apr!M93+ mei!O93+ N93)</f>
        <v>83</v>
      </c>
    </row>
    <row r="94" spans="1:15" x14ac:dyDescent="0.2">
      <c r="A94" s="13" t="s">
        <v>26</v>
      </c>
      <c r="B94" s="11">
        <v>137</v>
      </c>
      <c r="C94" s="11"/>
      <c r="D94" s="11">
        <v>84</v>
      </c>
      <c r="E94" s="11">
        <v>83</v>
      </c>
      <c r="F94" s="11"/>
      <c r="G94" s="11">
        <v>81</v>
      </c>
      <c r="H94" s="11">
        <v>100</v>
      </c>
      <c r="I94" s="11">
        <v>123</v>
      </c>
      <c r="J94" s="11">
        <v>123</v>
      </c>
      <c r="K94" s="11"/>
      <c r="L94" s="9">
        <v>6</v>
      </c>
      <c r="M94" s="10">
        <f>SUM(feb!F94 + mrt!L94 + apr!K94+ mei!M94+ L94)</f>
        <v>20</v>
      </c>
      <c r="N94" s="17">
        <f t="shared" si="8"/>
        <v>731</v>
      </c>
      <c r="O94" s="21">
        <f>SUM(feb!H94 + mrt!N94 + apr!M94+ mei!O94+ N94)</f>
        <v>2929</v>
      </c>
    </row>
    <row r="95" spans="1:15" x14ac:dyDescent="0.2">
      <c r="A95" s="13" t="s">
        <v>103</v>
      </c>
      <c r="B95" s="11">
        <v>137</v>
      </c>
      <c r="C95" s="11">
        <v>126</v>
      </c>
      <c r="D95" s="11">
        <v>84</v>
      </c>
      <c r="E95" s="11">
        <v>83</v>
      </c>
      <c r="F95" s="11">
        <v>110</v>
      </c>
      <c r="G95" s="11">
        <v>81</v>
      </c>
      <c r="H95" s="11">
        <v>100</v>
      </c>
      <c r="I95" s="11">
        <v>123</v>
      </c>
      <c r="J95" s="11">
        <v>123</v>
      </c>
      <c r="K95" s="11"/>
      <c r="L95" s="9">
        <v>6</v>
      </c>
      <c r="M95" s="10">
        <f>SUM(feb!F95 + mrt!L95 + apr!K95+ mei!M95+ L95)</f>
        <v>24</v>
      </c>
      <c r="N95" s="17">
        <f t="shared" si="8"/>
        <v>967</v>
      </c>
      <c r="O95" s="21">
        <f>SUM(feb!H95 + mrt!N95 + apr!M95+ mei!O95+ N95)</f>
        <v>3407</v>
      </c>
    </row>
    <row r="96" spans="1:15" x14ac:dyDescent="0.2">
      <c r="A96" s="13" t="s">
        <v>27</v>
      </c>
      <c r="B96" s="11">
        <v>70</v>
      </c>
      <c r="C96" s="11">
        <v>119</v>
      </c>
      <c r="D96" s="11">
        <v>51</v>
      </c>
      <c r="E96" s="11">
        <v>80</v>
      </c>
      <c r="F96" s="11">
        <v>101</v>
      </c>
      <c r="G96" s="11">
        <v>70</v>
      </c>
      <c r="H96" s="11">
        <v>84</v>
      </c>
      <c r="I96" s="11">
        <v>74</v>
      </c>
      <c r="J96" s="11">
        <v>102</v>
      </c>
      <c r="K96" s="11">
        <v>57</v>
      </c>
      <c r="L96" s="9">
        <f t="shared" si="9"/>
        <v>6</v>
      </c>
      <c r="M96" s="10">
        <f>SUM(feb!F96 + mrt!L96 + apr!K96+ mei!M96+ L96)</f>
        <v>23</v>
      </c>
      <c r="N96" s="17">
        <f t="shared" ref="N96:N113" si="10">SUM(B96:K96)</f>
        <v>808</v>
      </c>
      <c r="O96" s="21">
        <f>SUM(feb!H96 + mrt!N96 + apr!M96+ mei!O96+ N96)</f>
        <v>2392</v>
      </c>
    </row>
    <row r="97" spans="1:15" x14ac:dyDescent="0.2">
      <c r="A97" s="13" t="s">
        <v>87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9">
        <f t="shared" si="9"/>
        <v>0</v>
      </c>
      <c r="M97" s="10">
        <f>SUM(feb!F97 + mrt!L97 + apr!K97+ mei!M97+ L97)</f>
        <v>0</v>
      </c>
      <c r="N97" s="17">
        <f t="shared" si="10"/>
        <v>0</v>
      </c>
      <c r="O97" s="21">
        <f>SUM(feb!H97 + mrt!N97 + apr!M97+ mei!O97+ N97)</f>
        <v>0</v>
      </c>
    </row>
    <row r="98" spans="1:15" x14ac:dyDescent="0.2">
      <c r="A98" s="13" t="s">
        <v>33</v>
      </c>
      <c r="B98" s="11">
        <v>70</v>
      </c>
      <c r="C98" s="11">
        <v>119</v>
      </c>
      <c r="D98" s="11"/>
      <c r="E98" s="11">
        <v>80</v>
      </c>
      <c r="F98" s="11"/>
      <c r="G98" s="11">
        <v>70</v>
      </c>
      <c r="H98" s="11">
        <v>58</v>
      </c>
      <c r="I98" s="11">
        <v>75</v>
      </c>
      <c r="J98" s="11">
        <v>46</v>
      </c>
      <c r="K98" s="11"/>
      <c r="L98" s="9">
        <v>5</v>
      </c>
      <c r="M98" s="10">
        <f>SUM(feb!F98 + mrt!L98 + apr!K98+ mei!M98+ L98)</f>
        <v>15</v>
      </c>
      <c r="N98" s="17">
        <f t="shared" si="10"/>
        <v>518</v>
      </c>
      <c r="O98" s="21">
        <f>SUM(feb!H98 + mrt!N98 + apr!M98+ mei!O98+ N98)</f>
        <v>1539</v>
      </c>
    </row>
    <row r="99" spans="1:15" x14ac:dyDescent="0.2">
      <c r="A99" s="13" t="s">
        <v>53</v>
      </c>
      <c r="B99" s="11">
        <v>137</v>
      </c>
      <c r="C99" s="11">
        <v>126</v>
      </c>
      <c r="D99" s="11">
        <v>84</v>
      </c>
      <c r="E99" s="11">
        <v>83</v>
      </c>
      <c r="F99" s="11">
        <v>110</v>
      </c>
      <c r="G99" s="11">
        <v>81</v>
      </c>
      <c r="H99" s="11">
        <v>100</v>
      </c>
      <c r="I99" s="11">
        <v>123</v>
      </c>
      <c r="J99" s="11">
        <v>123</v>
      </c>
      <c r="K99" s="11">
        <v>57</v>
      </c>
      <c r="L99" s="9">
        <f t="shared" si="9"/>
        <v>6</v>
      </c>
      <c r="M99" s="10">
        <f>SUM(feb!F99 + mrt!L99 + apr!K99+ mei!M99+ L99)</f>
        <v>24</v>
      </c>
      <c r="N99" s="17">
        <f t="shared" si="10"/>
        <v>1024</v>
      </c>
      <c r="O99" s="21">
        <f>SUM(feb!H99 + mrt!N99 + apr!M99+ mei!O99+ N99)</f>
        <v>3914</v>
      </c>
    </row>
    <row r="100" spans="1:15" x14ac:dyDescent="0.2">
      <c r="A100" s="13" t="s">
        <v>77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9">
        <f t="shared" si="9"/>
        <v>0</v>
      </c>
      <c r="M100" s="10">
        <f>SUM(feb!F100 + mrt!L100 + apr!K100+ mei!M100+ L100)</f>
        <v>0</v>
      </c>
      <c r="N100" s="17">
        <f t="shared" si="10"/>
        <v>0</v>
      </c>
      <c r="O100" s="21">
        <f>SUM(feb!H100 + mrt!N100 + apr!M100+ mei!O100+ N100)</f>
        <v>0</v>
      </c>
    </row>
    <row r="101" spans="1:15" x14ac:dyDescent="0.2">
      <c r="A101" s="13" t="s">
        <v>84</v>
      </c>
      <c r="B101" s="11"/>
      <c r="C101" s="11"/>
      <c r="D101" s="11"/>
      <c r="E101" s="11">
        <v>49</v>
      </c>
      <c r="F101" s="11"/>
      <c r="G101" s="11">
        <v>48</v>
      </c>
      <c r="H101" s="11">
        <v>61</v>
      </c>
      <c r="I101" s="11">
        <v>58</v>
      </c>
      <c r="J101" s="11"/>
      <c r="K101" s="11">
        <v>57</v>
      </c>
      <c r="L101" s="9">
        <v>5</v>
      </c>
      <c r="M101" s="10">
        <f>SUM(feb!F101 + mrt!L101 + apr!K101+ mei!M101+ L101)</f>
        <v>14</v>
      </c>
      <c r="N101" s="17">
        <f t="shared" si="10"/>
        <v>273</v>
      </c>
      <c r="O101" s="21">
        <f>SUM(feb!H101 + mrt!N101 + apr!M101+ mei!O101+ N101)</f>
        <v>850</v>
      </c>
    </row>
    <row r="102" spans="1:15" x14ac:dyDescent="0.2">
      <c r="A102" s="13" t="s">
        <v>58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9">
        <f t="shared" si="9"/>
        <v>0</v>
      </c>
      <c r="M102" s="10">
        <f>SUM(feb!F102 + mrt!L102 + apr!K102+ mei!M102+ L102)</f>
        <v>0</v>
      </c>
      <c r="N102" s="17">
        <f t="shared" si="10"/>
        <v>0</v>
      </c>
      <c r="O102" s="21">
        <f>SUM(feb!H102 + mrt!N102 + apr!M102+ mei!O102+ N102)</f>
        <v>0</v>
      </c>
    </row>
    <row r="103" spans="1:15" x14ac:dyDescent="0.2">
      <c r="A103" s="13" t="s">
        <v>129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9">
        <f t="shared" si="9"/>
        <v>0</v>
      </c>
      <c r="M103" s="10">
        <f>SUM(feb!F103 + mrt!L103 + apr!K103+ mei!M103+ L103)</f>
        <v>0</v>
      </c>
      <c r="N103" s="17">
        <f t="shared" si="10"/>
        <v>0</v>
      </c>
      <c r="O103" s="21">
        <f>SUM(feb!H103 + mrt!N103 + apr!M103+ mei!O103+ N103)</f>
        <v>0</v>
      </c>
    </row>
    <row r="104" spans="1:15" ht="13.5" customHeight="1" x14ac:dyDescent="0.2">
      <c r="A104" s="13" t="s">
        <v>130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9">
        <f t="shared" si="9"/>
        <v>0</v>
      </c>
      <c r="M104" s="10">
        <f>SUM(feb!F104 + mrt!L104 + apr!K104+ mei!M104+ L104)</f>
        <v>0</v>
      </c>
      <c r="N104" s="17">
        <f t="shared" si="10"/>
        <v>0</v>
      </c>
      <c r="O104" s="21">
        <f>SUM(feb!H104 + mrt!N104 + apr!M104+ mei!O104+ N104)</f>
        <v>0</v>
      </c>
    </row>
    <row r="105" spans="1:15" ht="13.5" customHeight="1" x14ac:dyDescent="0.2">
      <c r="A105" s="13" t="s">
        <v>111</v>
      </c>
      <c r="B105" s="11"/>
      <c r="C105" s="11">
        <v>122</v>
      </c>
      <c r="D105" s="11"/>
      <c r="E105" s="11">
        <v>83</v>
      </c>
      <c r="F105" s="11"/>
      <c r="G105" s="11">
        <v>81</v>
      </c>
      <c r="H105" s="11"/>
      <c r="I105" s="11"/>
      <c r="J105" s="11"/>
      <c r="K105" s="11"/>
      <c r="L105" s="9">
        <v>3</v>
      </c>
      <c r="M105" s="10">
        <f>SUM(feb!F105 + mrt!L105 + apr!K105+ mei!M105+ L105)</f>
        <v>13</v>
      </c>
      <c r="N105" s="17">
        <f t="shared" si="10"/>
        <v>286</v>
      </c>
      <c r="O105" s="21">
        <f>SUM(feb!H105 + mrt!N105 + apr!M105+ mei!O105+ N105)</f>
        <v>1199</v>
      </c>
    </row>
    <row r="106" spans="1:15" x14ac:dyDescent="0.2">
      <c r="A106" s="13" t="s">
        <v>98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9">
        <f t="shared" si="9"/>
        <v>0</v>
      </c>
      <c r="M106" s="10">
        <f>SUM(feb!F106 + mrt!L106 + apr!K106+ mei!M106+ L106)</f>
        <v>0</v>
      </c>
      <c r="N106" s="17">
        <f t="shared" si="10"/>
        <v>0</v>
      </c>
      <c r="O106" s="21">
        <f>SUM(feb!H106 + mrt!N106 + apr!M106+ mei!O106+ N106)</f>
        <v>0</v>
      </c>
    </row>
    <row r="107" spans="1:15" x14ac:dyDescent="0.2">
      <c r="A107" s="13" t="s">
        <v>105</v>
      </c>
      <c r="B107" s="11">
        <v>78</v>
      </c>
      <c r="C107" s="11"/>
      <c r="D107" s="11"/>
      <c r="E107" s="11">
        <v>83</v>
      </c>
      <c r="F107" s="11"/>
      <c r="G107" s="11"/>
      <c r="H107" s="11"/>
      <c r="I107" s="11"/>
      <c r="J107" s="11"/>
      <c r="K107" s="11"/>
      <c r="L107" s="9">
        <f t="shared" si="9"/>
        <v>2</v>
      </c>
      <c r="M107" s="10">
        <f>SUM(feb!F107 + mrt!L107 + apr!K107+ mei!M107+ L107)</f>
        <v>5</v>
      </c>
      <c r="N107" s="17">
        <f t="shared" si="10"/>
        <v>161</v>
      </c>
      <c r="O107" s="21">
        <f>SUM(feb!H107 + mrt!N107 + apr!M107+ mei!O107+ N107)</f>
        <v>356</v>
      </c>
    </row>
    <row r="108" spans="1:15" x14ac:dyDescent="0.2">
      <c r="A108" s="24" t="s">
        <v>131</v>
      </c>
      <c r="B108" s="11">
        <v>48</v>
      </c>
      <c r="C108" s="11"/>
      <c r="D108" s="11">
        <v>51</v>
      </c>
      <c r="E108" s="11">
        <v>49</v>
      </c>
      <c r="F108" s="11"/>
      <c r="G108" s="11">
        <v>70</v>
      </c>
      <c r="H108" s="11"/>
      <c r="I108" s="11">
        <v>58</v>
      </c>
      <c r="J108" s="11"/>
      <c r="K108" s="11"/>
      <c r="L108" s="9">
        <f t="shared" si="9"/>
        <v>5</v>
      </c>
      <c r="M108" s="10">
        <f>SUM(feb!F108 + mrt!L108 + apr!K108+ mei!M108+ L108)</f>
        <v>9</v>
      </c>
      <c r="N108" s="17">
        <f t="shared" si="10"/>
        <v>276</v>
      </c>
      <c r="O108" s="21">
        <f>SUM(feb!H108 + mrt!N108 + apr!M108+ mei!O108+ N108)</f>
        <v>627</v>
      </c>
    </row>
    <row r="109" spans="1:15" x14ac:dyDescent="0.2">
      <c r="A109" s="24" t="s">
        <v>83</v>
      </c>
      <c r="B109" s="11">
        <v>101</v>
      </c>
      <c r="C109" s="11"/>
      <c r="D109" s="11"/>
      <c r="E109" s="11">
        <v>80</v>
      </c>
      <c r="F109" s="11">
        <v>101</v>
      </c>
      <c r="G109" s="11">
        <v>70</v>
      </c>
      <c r="H109" s="11">
        <v>101</v>
      </c>
      <c r="I109" s="11">
        <v>74</v>
      </c>
      <c r="J109" s="11">
        <v>102</v>
      </c>
      <c r="K109" s="11"/>
      <c r="L109" s="9">
        <v>5</v>
      </c>
      <c r="M109" s="10">
        <f>SUM(feb!F109 + mrt!L109 + apr!K109+ mei!M109+ L109)</f>
        <v>19</v>
      </c>
      <c r="N109" s="17">
        <f t="shared" si="10"/>
        <v>629</v>
      </c>
      <c r="O109" s="21">
        <f>SUM(feb!H109 + mrt!N109 + apr!M109+ mei!O109+ N109)</f>
        <v>2312</v>
      </c>
    </row>
    <row r="110" spans="1:15" x14ac:dyDescent="0.2">
      <c r="A110" s="24" t="s">
        <v>133</v>
      </c>
      <c r="B110" s="11"/>
      <c r="C110" s="11">
        <v>126</v>
      </c>
      <c r="D110" s="11"/>
      <c r="E110" s="11">
        <v>83</v>
      </c>
      <c r="F110" s="11"/>
      <c r="G110" s="11">
        <v>81</v>
      </c>
      <c r="H110" s="11">
        <v>142</v>
      </c>
      <c r="I110" s="11">
        <v>89</v>
      </c>
      <c r="J110" s="11"/>
      <c r="K110" s="11">
        <v>88</v>
      </c>
      <c r="L110" s="9">
        <v>5</v>
      </c>
      <c r="M110" s="10">
        <f>SUM(feb!F110 + mrt!L110 + apr!K110+ mei!M110+ L110)</f>
        <v>19</v>
      </c>
      <c r="N110" s="17">
        <f t="shared" si="10"/>
        <v>609</v>
      </c>
      <c r="O110" s="21">
        <f>SUM(feb!H110 + mrt!N110 + apr!M110+ mei!O110+ N110)</f>
        <v>2286</v>
      </c>
    </row>
    <row r="111" spans="1:15" x14ac:dyDescent="0.2">
      <c r="A111" s="34" t="s">
        <v>101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9">
        <f t="shared" si="9"/>
        <v>0</v>
      </c>
      <c r="M111" s="10">
        <f>SUM(feb!F111 + mrt!L111 + apr!K111+ mei!M111+ L111)</f>
        <v>2</v>
      </c>
      <c r="N111" s="17">
        <f t="shared" si="10"/>
        <v>0</v>
      </c>
      <c r="O111" s="21">
        <f>SUM(feb!H111 + mrt!N111 + apr!M111+ mei!O111+ N111)</f>
        <v>116</v>
      </c>
    </row>
    <row r="112" spans="1:15" x14ac:dyDescent="0.2">
      <c r="A112" s="24" t="s">
        <v>99</v>
      </c>
      <c r="B112" s="11">
        <v>70</v>
      </c>
      <c r="C112" s="11">
        <v>119</v>
      </c>
      <c r="D112" s="11"/>
      <c r="E112" s="11">
        <v>49</v>
      </c>
      <c r="F112" s="11">
        <v>85</v>
      </c>
      <c r="G112" s="11">
        <v>48</v>
      </c>
      <c r="H112" s="11">
        <v>61</v>
      </c>
      <c r="I112" s="11">
        <v>58</v>
      </c>
      <c r="J112" s="11"/>
      <c r="K112" s="11"/>
      <c r="L112" s="9">
        <v>5</v>
      </c>
      <c r="M112" s="10">
        <f>SUM(feb!F112 + mrt!L112 + apr!K112+ mei!M112+ L112)</f>
        <v>22</v>
      </c>
      <c r="N112" s="17">
        <f t="shared" si="10"/>
        <v>490</v>
      </c>
      <c r="O112" s="21">
        <f>SUM(feb!H112 + mrt!N112 + apr!M112+ mei!O112+ N112)</f>
        <v>1977</v>
      </c>
    </row>
    <row r="113" spans="1:15" ht="13.5" thickBot="1" x14ac:dyDescent="0.25">
      <c r="A113" s="14" t="s">
        <v>28</v>
      </c>
      <c r="B113" s="28">
        <v>78</v>
      </c>
      <c r="C113" s="28">
        <v>119</v>
      </c>
      <c r="D113" s="28">
        <v>51</v>
      </c>
      <c r="E113" s="28">
        <v>80</v>
      </c>
      <c r="F113" s="28"/>
      <c r="G113" s="28"/>
      <c r="H113" s="28">
        <v>58</v>
      </c>
      <c r="I113" s="28">
        <v>75</v>
      </c>
      <c r="J113" s="28">
        <v>46</v>
      </c>
      <c r="K113" s="28"/>
      <c r="L113" s="59">
        <v>5</v>
      </c>
      <c r="M113" s="25">
        <f>SUM(feb!F113 + mrt!L113 + apr!K113+ mei!M113+ L113)</f>
        <v>23</v>
      </c>
      <c r="N113" s="26">
        <f t="shared" si="10"/>
        <v>507</v>
      </c>
      <c r="O113" s="27">
        <f>SUM(feb!H113 + mrt!N113 + apr!M113+ mei!O113+ N113)</f>
        <v>2254</v>
      </c>
    </row>
  </sheetData>
  <mergeCells count="4">
    <mergeCell ref="N2:N3"/>
    <mergeCell ref="O2:O3"/>
    <mergeCell ref="L2:L3"/>
    <mergeCell ref="M2:M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zoomScale="145" zoomScaleNormal="145" workbookViewId="0">
      <pane ySplit="3" topLeftCell="A100" activePane="bottomLeft" state="frozen"/>
      <selection pane="bottomLeft" activeCell="F104" sqref="F104"/>
    </sheetView>
  </sheetViews>
  <sheetFormatPr defaultColWidth="9.140625" defaultRowHeight="12.75" x14ac:dyDescent="0.2"/>
  <cols>
    <col min="1" max="1" width="16.7109375" style="6" customWidth="1"/>
    <col min="2" max="3" width="4" style="6" customWidth="1"/>
    <col min="4" max="4" width="4.28515625" style="6" customWidth="1"/>
    <col min="5" max="5" width="4.140625" style="6" customWidth="1"/>
    <col min="6" max="6" width="4" style="6" customWidth="1"/>
    <col min="7" max="7" width="4.28515625" style="6" customWidth="1"/>
    <col min="8" max="8" width="3.85546875" style="6" customWidth="1"/>
    <col min="9" max="9" width="4" style="6" customWidth="1"/>
    <col min="10" max="10" width="3.7109375" style="6" customWidth="1"/>
    <col min="11" max="14" width="5.7109375" style="6" customWidth="1"/>
    <col min="15" max="16384" width="9.140625" style="6"/>
  </cols>
  <sheetData>
    <row r="1" spans="1:14" ht="27.75" customHeight="1" thickBot="1" x14ac:dyDescent="0.3">
      <c r="A1" s="41" t="s">
        <v>141</v>
      </c>
      <c r="N1" s="42" t="s">
        <v>34</v>
      </c>
    </row>
    <row r="2" spans="1:14" s="8" customFormat="1" ht="54.75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18" t="s">
        <v>3</v>
      </c>
      <c r="I2" s="18" t="s">
        <v>1</v>
      </c>
      <c r="J2" s="18" t="s">
        <v>2</v>
      </c>
      <c r="K2" s="96" t="s">
        <v>37</v>
      </c>
      <c r="L2" s="94" t="s">
        <v>38</v>
      </c>
      <c r="M2" s="88" t="s">
        <v>35</v>
      </c>
      <c r="N2" s="90" t="s">
        <v>36</v>
      </c>
    </row>
    <row r="3" spans="1:14" ht="18" customHeight="1" thickBot="1" x14ac:dyDescent="0.25">
      <c r="A3" s="20"/>
      <c r="B3" s="5">
        <v>5</v>
      </c>
      <c r="C3" s="5">
        <v>6</v>
      </c>
      <c r="D3" s="5">
        <v>12</v>
      </c>
      <c r="E3" s="5">
        <v>13</v>
      </c>
      <c r="F3" s="5">
        <v>19</v>
      </c>
      <c r="G3" s="5">
        <v>20</v>
      </c>
      <c r="H3" s="5">
        <v>21</v>
      </c>
      <c r="I3" s="5">
        <v>26</v>
      </c>
      <c r="J3" s="5">
        <v>27</v>
      </c>
      <c r="K3" s="97"/>
      <c r="L3" s="95"/>
      <c r="M3" s="89"/>
      <c r="N3" s="91"/>
    </row>
    <row r="4" spans="1:14" x14ac:dyDescent="0.2">
      <c r="A4" s="13" t="s">
        <v>112</v>
      </c>
      <c r="B4" s="11"/>
      <c r="C4" s="11">
        <v>83</v>
      </c>
      <c r="D4" s="11"/>
      <c r="E4" s="11"/>
      <c r="F4" s="11"/>
      <c r="G4" s="11"/>
      <c r="H4" s="11"/>
      <c r="I4" s="11"/>
      <c r="J4" s="11">
        <v>89</v>
      </c>
      <c r="K4" s="9">
        <f>COUNT(C4,E4,G4,H4,J4)</f>
        <v>2</v>
      </c>
      <c r="L4" s="31">
        <f>SUM(feb!F4 + mrt!L4 + apr!K4+ mei!M4+ jun!L4+ K4)</f>
        <v>14</v>
      </c>
      <c r="M4" s="17">
        <f>SUM(B4:J4)</f>
        <v>172</v>
      </c>
      <c r="N4" s="21">
        <f>SUM(feb!H4 + mrt!N4 + apr!M4+ mei!O4+ jun!N4+ M4)</f>
        <v>1866</v>
      </c>
    </row>
    <row r="5" spans="1:14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9">
        <f t="shared" ref="K5:K63" si="0">COUNT(C5,E5,G5,H5,J5)</f>
        <v>0</v>
      </c>
      <c r="L5" s="31">
        <f>SUM(feb!F5 + mrt!L5 + apr!K5+ mei!M5+ jun!L5+ K5)</f>
        <v>2</v>
      </c>
      <c r="M5" s="17">
        <f>SUM(B5:J5)</f>
        <v>0</v>
      </c>
      <c r="N5" s="21">
        <f>SUM(feb!H5 + mrt!N5 + apr!M5+ mei!O5+ jun!N5+ M5)</f>
        <v>297</v>
      </c>
    </row>
    <row r="6" spans="1:14" x14ac:dyDescent="0.2">
      <c r="A6" s="13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9">
        <f t="shared" si="0"/>
        <v>0</v>
      </c>
      <c r="L6" s="31">
        <f>SUM(feb!F6 + mrt!L6 + apr!K6+ mei!M6+ jun!L6+ K6)</f>
        <v>4</v>
      </c>
      <c r="M6" s="17">
        <f t="shared" ref="M6:M64" si="1">SUM(B6:J6)</f>
        <v>0</v>
      </c>
      <c r="N6" s="21">
        <f>SUM(feb!H6 + mrt!N6 + apr!M6+ mei!O6+ jun!N6+ M6)</f>
        <v>456</v>
      </c>
    </row>
    <row r="7" spans="1:14" x14ac:dyDescent="0.2">
      <c r="A7" s="13" t="s">
        <v>85</v>
      </c>
      <c r="B7" s="11"/>
      <c r="C7" s="11"/>
      <c r="D7" s="11"/>
      <c r="E7" s="11"/>
      <c r="F7" s="11"/>
      <c r="G7" s="11"/>
      <c r="H7" s="11"/>
      <c r="I7" s="11"/>
      <c r="J7" s="11"/>
      <c r="K7" s="9">
        <f t="shared" si="0"/>
        <v>0</v>
      </c>
      <c r="L7" s="31">
        <f>SUM(feb!F7 + mrt!L7 + apr!K7+ mei!M7+ jun!L7+ K7)</f>
        <v>9</v>
      </c>
      <c r="M7" s="17">
        <f t="shared" si="1"/>
        <v>0</v>
      </c>
      <c r="N7" s="21">
        <f>SUM(feb!H7 + mrt!N7 + apr!M7+ mei!O7+ jun!N7+ M7)</f>
        <v>817</v>
      </c>
    </row>
    <row r="8" spans="1:14" x14ac:dyDescent="0.2">
      <c r="A8" s="13" t="s">
        <v>72</v>
      </c>
      <c r="B8" s="11"/>
      <c r="C8" s="11"/>
      <c r="D8" s="11"/>
      <c r="E8" s="11"/>
      <c r="F8" s="11">
        <v>84</v>
      </c>
      <c r="G8" s="11"/>
      <c r="H8" s="11">
        <v>84</v>
      </c>
      <c r="I8" s="11"/>
      <c r="J8" s="11"/>
      <c r="K8" s="9">
        <v>2</v>
      </c>
      <c r="L8" s="31">
        <f>SUM(feb!F8 + mrt!L8 + apr!K8+ mei!M8+ jun!L8+ K8)</f>
        <v>11</v>
      </c>
      <c r="M8" s="17">
        <f t="shared" si="1"/>
        <v>168</v>
      </c>
      <c r="N8" s="21">
        <f>SUM(feb!H8 + mrt!N8 + apr!M8+ mei!O8+ jun!N8+ M8)</f>
        <v>1176</v>
      </c>
    </row>
    <row r="9" spans="1:14" x14ac:dyDescent="0.2">
      <c r="A9" s="13" t="s">
        <v>81</v>
      </c>
      <c r="B9" s="11"/>
      <c r="C9" s="11"/>
      <c r="D9" s="11"/>
      <c r="E9" s="11"/>
      <c r="F9" s="11"/>
      <c r="G9" s="11"/>
      <c r="H9" s="11"/>
      <c r="I9" s="11"/>
      <c r="J9" s="11"/>
      <c r="K9" s="9">
        <f t="shared" si="0"/>
        <v>0</v>
      </c>
      <c r="L9" s="31">
        <f>SUM(feb!F9 + mrt!L9 + apr!K9+ mei!M9+ jun!L9+ K9)</f>
        <v>0</v>
      </c>
      <c r="M9" s="17">
        <f t="shared" si="1"/>
        <v>0</v>
      </c>
      <c r="N9" s="21">
        <f>SUM(feb!H9 + mrt!N9 + apr!M9+ mei!O9+ jun!N9+ M9)</f>
        <v>0</v>
      </c>
    </row>
    <row r="10" spans="1:14" x14ac:dyDescent="0.2">
      <c r="A10" s="13" t="s">
        <v>5</v>
      </c>
      <c r="B10" s="11"/>
      <c r="C10" s="11"/>
      <c r="D10" s="11"/>
      <c r="E10" s="11"/>
      <c r="F10" s="11"/>
      <c r="G10" s="11"/>
      <c r="H10" s="11"/>
      <c r="I10" s="11"/>
      <c r="J10" s="11">
        <v>89</v>
      </c>
      <c r="K10" s="9">
        <f t="shared" si="0"/>
        <v>1</v>
      </c>
      <c r="L10" s="31">
        <f>SUM(feb!F10 + mrt!L10 + apr!K10+ mei!M10+ jun!L10+ K10)</f>
        <v>17</v>
      </c>
      <c r="M10" s="17">
        <f t="shared" si="1"/>
        <v>89</v>
      </c>
      <c r="N10" s="21">
        <f>SUM(feb!H10 + mrt!N10 + apr!M10+ mei!O10+ jun!N10+ M10)</f>
        <v>1961</v>
      </c>
    </row>
    <row r="11" spans="1:14" x14ac:dyDescent="0.2">
      <c r="A11" s="13" t="s">
        <v>76</v>
      </c>
      <c r="B11" s="11">
        <v>84</v>
      </c>
      <c r="C11" s="11">
        <v>83</v>
      </c>
      <c r="D11" s="11"/>
      <c r="E11" s="11">
        <v>100</v>
      </c>
      <c r="F11" s="11">
        <v>115</v>
      </c>
      <c r="G11" s="11">
        <v>140</v>
      </c>
      <c r="H11" s="11"/>
      <c r="I11" s="11"/>
      <c r="J11" s="11">
        <v>89</v>
      </c>
      <c r="K11" s="9">
        <v>5</v>
      </c>
      <c r="L11" s="31">
        <f>SUM(feb!F11 + mrt!L11 + apr!K11+ mei!M11+ jun!L11+ K11)</f>
        <v>20</v>
      </c>
      <c r="M11" s="17">
        <f t="shared" si="1"/>
        <v>611</v>
      </c>
      <c r="N11" s="21">
        <f>SUM(feb!H11 + mrt!N11 + apr!M11+ mei!O11+ jun!N11+ M11)</f>
        <v>2048</v>
      </c>
    </row>
    <row r="12" spans="1:14" x14ac:dyDescent="0.2">
      <c r="A12" s="13" t="s">
        <v>56</v>
      </c>
      <c r="B12" s="11">
        <v>76</v>
      </c>
      <c r="C12" s="11">
        <v>50</v>
      </c>
      <c r="D12" s="11"/>
      <c r="E12" s="11">
        <v>70</v>
      </c>
      <c r="F12" s="11"/>
      <c r="G12" s="11">
        <v>52</v>
      </c>
      <c r="H12" s="11">
        <v>81</v>
      </c>
      <c r="I12" s="11"/>
      <c r="J12" s="11">
        <v>50</v>
      </c>
      <c r="K12" s="9">
        <f t="shared" si="0"/>
        <v>5</v>
      </c>
      <c r="L12" s="31">
        <f>SUM(feb!F12 + mrt!L12 + apr!K12+ mei!M12+ jun!L12+ K12)</f>
        <v>29</v>
      </c>
      <c r="M12" s="17">
        <f t="shared" si="1"/>
        <v>379</v>
      </c>
      <c r="N12" s="21">
        <f>SUM(feb!H12 + mrt!N12 + apr!M12+ mei!O12+ jun!N12+ M12)</f>
        <v>3114</v>
      </c>
    </row>
    <row r="13" spans="1:14" x14ac:dyDescent="0.2">
      <c r="A13" s="13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9">
        <f t="shared" si="0"/>
        <v>0</v>
      </c>
      <c r="L13" s="31">
        <f>SUM(feb!F13 + mrt!L13 + apr!K13+ mei!M13+ jun!L13+ K13)</f>
        <v>16</v>
      </c>
      <c r="M13" s="17">
        <f t="shared" si="1"/>
        <v>0</v>
      </c>
      <c r="N13" s="21">
        <f>SUM(feb!H13 + mrt!N13 + apr!M13+ mei!O13+ jun!N13+ M13)</f>
        <v>1094</v>
      </c>
    </row>
    <row r="14" spans="1:14" x14ac:dyDescent="0.2">
      <c r="A14" s="13" t="s">
        <v>61</v>
      </c>
      <c r="B14" s="11">
        <v>84</v>
      </c>
      <c r="C14" s="11"/>
      <c r="D14" s="11"/>
      <c r="E14" s="11"/>
      <c r="F14" s="11">
        <v>115</v>
      </c>
      <c r="G14" s="11">
        <v>52</v>
      </c>
      <c r="H14" s="11">
        <v>81</v>
      </c>
      <c r="I14" s="11">
        <v>164</v>
      </c>
      <c r="J14" s="11">
        <v>89</v>
      </c>
      <c r="K14" s="9">
        <v>4</v>
      </c>
      <c r="L14" s="31">
        <f>SUM(feb!F14 + mrt!L14 + apr!K14+ mei!M14+ jun!L14+ K14)</f>
        <v>25</v>
      </c>
      <c r="M14" s="17">
        <f t="shared" si="1"/>
        <v>585</v>
      </c>
      <c r="N14" s="21">
        <f>SUM(feb!H14 + mrt!N14 + apr!M14+ mei!O14+ jun!N14+ M14)</f>
        <v>3664</v>
      </c>
    </row>
    <row r="15" spans="1:14" x14ac:dyDescent="0.2">
      <c r="A15" s="13" t="s">
        <v>57</v>
      </c>
      <c r="B15" s="11"/>
      <c r="C15" s="11"/>
      <c r="D15" s="11"/>
      <c r="E15" s="11"/>
      <c r="F15" s="11"/>
      <c r="G15" s="11"/>
      <c r="H15" s="11">
        <v>80</v>
      </c>
      <c r="I15" s="11"/>
      <c r="J15" s="11"/>
      <c r="K15" s="9">
        <f t="shared" si="0"/>
        <v>1</v>
      </c>
      <c r="L15" s="31">
        <f>SUM(feb!F15 + mrt!L15 + apr!K15+ mei!M15+ jun!L15+ K15)</f>
        <v>12</v>
      </c>
      <c r="M15" s="17">
        <f t="shared" si="1"/>
        <v>80</v>
      </c>
      <c r="N15" s="21">
        <f>SUM(feb!H15 + mrt!N15 + apr!M15+ mei!O15+ jun!N15+ M15)</f>
        <v>941</v>
      </c>
    </row>
    <row r="16" spans="1:14" x14ac:dyDescent="0.2">
      <c r="A16" s="13" t="s">
        <v>67</v>
      </c>
      <c r="B16" s="11"/>
      <c r="C16" s="11"/>
      <c r="D16" s="11"/>
      <c r="E16" s="11"/>
      <c r="F16" s="11"/>
      <c r="G16" s="11">
        <v>85</v>
      </c>
      <c r="H16" s="11">
        <v>81</v>
      </c>
      <c r="I16" s="11"/>
      <c r="J16" s="11"/>
      <c r="K16" s="9">
        <f t="shared" ref="K16" si="2">COUNT(C16,E16,G16,H16,J16)</f>
        <v>2</v>
      </c>
      <c r="L16" s="31">
        <f>SUM(feb!F16 + mrt!L16 + apr!K16+ mei!M16+ jun!L16+ K16)</f>
        <v>18</v>
      </c>
      <c r="M16" s="17">
        <f t="shared" ref="M16:M17" si="3">SUM(B16:J16)</f>
        <v>166</v>
      </c>
      <c r="N16" s="21">
        <f>SUM(feb!H16 + mrt!N16 + apr!M16+ mei!O16+ jun!N16+ M16)</f>
        <v>1890</v>
      </c>
    </row>
    <row r="17" spans="1:14" x14ac:dyDescent="0.2">
      <c r="A17" s="13" t="s">
        <v>154</v>
      </c>
      <c r="B17" s="11"/>
      <c r="C17" s="11"/>
      <c r="D17" s="11"/>
      <c r="E17" s="11"/>
      <c r="F17" s="11"/>
      <c r="G17" s="11"/>
      <c r="H17" s="11"/>
      <c r="I17" s="11">
        <v>116</v>
      </c>
      <c r="J17" s="11"/>
      <c r="K17" s="9">
        <v>1</v>
      </c>
      <c r="L17" s="31">
        <f>SUM(feb!F17 + mrt!L17 + apr!K17+ mei!M17+ jun!L17+ K17)</f>
        <v>12</v>
      </c>
      <c r="M17" s="17">
        <f t="shared" si="3"/>
        <v>116</v>
      </c>
      <c r="N17" s="21">
        <f>SUM(feb!H17 + mrt!N17 + apr!M17+ mei!O17+ jun!N17+ M17)</f>
        <v>906</v>
      </c>
    </row>
    <row r="18" spans="1:14" x14ac:dyDescent="0.2">
      <c r="A18" s="13" t="s">
        <v>78</v>
      </c>
      <c r="B18" s="11"/>
      <c r="C18" s="11"/>
      <c r="D18" s="11"/>
      <c r="E18" s="11"/>
      <c r="F18" s="11"/>
      <c r="G18" s="11"/>
      <c r="H18" s="11"/>
      <c r="I18" s="11"/>
      <c r="J18" s="11"/>
      <c r="K18" s="9">
        <f t="shared" si="0"/>
        <v>0</v>
      </c>
      <c r="L18" s="31">
        <f>SUM(feb!F18 + mrt!L18 + apr!K18+ mei!M18+ jun!L18+ K18)</f>
        <v>0</v>
      </c>
      <c r="M18" s="17">
        <f t="shared" si="1"/>
        <v>0</v>
      </c>
      <c r="N18" s="21">
        <f>SUM(feb!H18 + mrt!N18 + apr!M18+ mei!O18+ jun!N18+ M18)</f>
        <v>0</v>
      </c>
    </row>
    <row r="19" spans="1:14" x14ac:dyDescent="0.2">
      <c r="A19" s="13" t="s">
        <v>79</v>
      </c>
      <c r="B19" s="11"/>
      <c r="C19" s="11"/>
      <c r="D19" s="11"/>
      <c r="E19" s="11"/>
      <c r="F19" s="11"/>
      <c r="G19" s="11"/>
      <c r="H19" s="11"/>
      <c r="I19" s="11"/>
      <c r="J19" s="11"/>
      <c r="K19" s="9">
        <f t="shared" si="0"/>
        <v>0</v>
      </c>
      <c r="L19" s="31">
        <f>SUM(feb!F19 + mrt!L19 + apr!K19+ mei!M19+ jun!L19+ K19)</f>
        <v>5</v>
      </c>
      <c r="M19" s="17">
        <f t="shared" si="1"/>
        <v>0</v>
      </c>
      <c r="N19" s="21">
        <f>SUM(feb!H19 + mrt!N19 + apr!M19+ mei!O19+ jun!N19+ M19)</f>
        <v>356</v>
      </c>
    </row>
    <row r="20" spans="1:14" x14ac:dyDescent="0.2">
      <c r="A20" s="13" t="s">
        <v>80</v>
      </c>
      <c r="B20" s="11"/>
      <c r="C20" s="11"/>
      <c r="D20" s="11"/>
      <c r="E20" s="11"/>
      <c r="F20" s="11"/>
      <c r="G20" s="11"/>
      <c r="H20" s="11"/>
      <c r="I20" s="11"/>
      <c r="J20" s="11"/>
      <c r="K20" s="9">
        <f t="shared" si="0"/>
        <v>0</v>
      </c>
      <c r="L20" s="31">
        <f>SUM(feb!F20 + mrt!L20 + apr!K20+ mei!M20+ jun!L20+ K20)</f>
        <v>2</v>
      </c>
      <c r="M20" s="17">
        <f t="shared" si="1"/>
        <v>0</v>
      </c>
      <c r="N20" s="21">
        <f>SUM(feb!H20 + mrt!N20 + apr!M20+ mei!O20+ jun!N20+ M20)</f>
        <v>144</v>
      </c>
    </row>
    <row r="21" spans="1:14" x14ac:dyDescent="0.2">
      <c r="A21" s="13" t="s">
        <v>88</v>
      </c>
      <c r="B21" s="11"/>
      <c r="C21" s="11">
        <v>50</v>
      </c>
      <c r="D21" s="11"/>
      <c r="E21" s="11">
        <v>52</v>
      </c>
      <c r="F21" s="11">
        <v>49</v>
      </c>
      <c r="G21" s="11">
        <v>52</v>
      </c>
      <c r="H21" s="11">
        <v>84</v>
      </c>
      <c r="I21" s="11">
        <v>61</v>
      </c>
      <c r="J21" s="11">
        <v>50</v>
      </c>
      <c r="K21" s="9">
        <f t="shared" ref="K21:K22" si="4">COUNT(C21,E21,G21,H21,J21)</f>
        <v>5</v>
      </c>
      <c r="L21" s="31">
        <f>SUM(feb!F21 + mrt!L21 + apr!K21+ mei!M21+ jun!L21+ K21)</f>
        <v>22</v>
      </c>
      <c r="M21" s="17">
        <f t="shared" ref="M21:M22" si="5">SUM(B21:J21)</f>
        <v>398</v>
      </c>
      <c r="N21" s="21">
        <f>SUM(feb!H21 + mrt!N21 + apr!M21+ mei!O21+ jun!N21+ M21)</f>
        <v>1651</v>
      </c>
    </row>
    <row r="22" spans="1:14" x14ac:dyDescent="0.2">
      <c r="A22" s="13" t="s">
        <v>156</v>
      </c>
      <c r="B22" s="11"/>
      <c r="C22" s="11"/>
      <c r="D22" s="11"/>
      <c r="E22" s="11"/>
      <c r="F22" s="11"/>
      <c r="G22" s="11"/>
      <c r="H22" s="11"/>
      <c r="I22" s="11"/>
      <c r="J22" s="11"/>
      <c r="K22" s="9">
        <f t="shared" si="4"/>
        <v>0</v>
      </c>
      <c r="L22" s="31">
        <f>SUM(feb!F22 + mrt!L22 + apr!K22+ mei!M22+ jun!L22+ K22)</f>
        <v>6</v>
      </c>
      <c r="M22" s="17">
        <f t="shared" si="5"/>
        <v>0</v>
      </c>
      <c r="N22" s="21">
        <f>SUM(feb!H22 + mrt!N22 + apr!M22+ mei!O22+ jun!N22+ M22)</f>
        <v>332</v>
      </c>
    </row>
    <row r="23" spans="1:14" x14ac:dyDescent="0.2">
      <c r="A23" s="13" t="s">
        <v>126</v>
      </c>
      <c r="B23" s="11"/>
      <c r="C23" s="11">
        <v>50</v>
      </c>
      <c r="D23" s="11">
        <v>65</v>
      </c>
      <c r="E23" s="11">
        <v>52</v>
      </c>
      <c r="F23" s="11"/>
      <c r="G23" s="11"/>
      <c r="H23" s="11"/>
      <c r="I23" s="11"/>
      <c r="J23" s="11"/>
      <c r="K23" s="9">
        <v>3</v>
      </c>
      <c r="L23" s="31">
        <f>SUM(feb!F23 + mrt!L23 + apr!K23+ mei!M23+ jun!L23+ K23)</f>
        <v>19</v>
      </c>
      <c r="M23" s="17">
        <f t="shared" si="1"/>
        <v>167</v>
      </c>
      <c r="N23" s="21">
        <f>SUM(feb!H23 + mrt!N23 + apr!M23+ mei!O23+ jun!N23+ M23)</f>
        <v>1547</v>
      </c>
    </row>
    <row r="24" spans="1:14" x14ac:dyDescent="0.2">
      <c r="A24" s="13" t="s">
        <v>7</v>
      </c>
      <c r="B24" s="11"/>
      <c r="C24" s="11"/>
      <c r="D24" s="11"/>
      <c r="E24" s="11"/>
      <c r="F24" s="11"/>
      <c r="G24" s="11"/>
      <c r="H24" s="11"/>
      <c r="I24" s="11"/>
      <c r="J24" s="11"/>
      <c r="K24" s="9">
        <f t="shared" si="0"/>
        <v>0</v>
      </c>
      <c r="L24" s="31">
        <f>SUM(feb!F24 + mrt!L24 + apr!K24+ mei!M24+ jun!L24+ K24)</f>
        <v>0</v>
      </c>
      <c r="M24" s="17">
        <f t="shared" si="1"/>
        <v>0</v>
      </c>
      <c r="N24" s="21">
        <f>SUM(feb!H24 + mrt!N24 + apr!M24+ mei!O24+ jun!N24+ M24)</f>
        <v>0</v>
      </c>
    </row>
    <row r="25" spans="1:14" x14ac:dyDescent="0.2">
      <c r="A25" s="13" t="s">
        <v>95</v>
      </c>
      <c r="B25" s="11"/>
      <c r="C25" s="11"/>
      <c r="D25" s="11"/>
      <c r="E25" s="11"/>
      <c r="F25" s="11"/>
      <c r="G25" s="11"/>
      <c r="H25" s="11"/>
      <c r="I25" s="11"/>
      <c r="J25" s="11"/>
      <c r="K25" s="9">
        <f t="shared" si="0"/>
        <v>0</v>
      </c>
      <c r="L25" s="31">
        <f>SUM(feb!F25 + mrt!L25 + apr!K25+ mei!M25+ jun!L25+ K25)</f>
        <v>6</v>
      </c>
      <c r="M25" s="17">
        <f t="shared" si="1"/>
        <v>0</v>
      </c>
      <c r="N25" s="21">
        <f>SUM(feb!H25 + mrt!N25 + apr!M25+ mei!O25+ jun!N25+ M25)</f>
        <v>450</v>
      </c>
    </row>
    <row r="26" spans="1:14" x14ac:dyDescent="0.2">
      <c r="A26" s="13" t="s">
        <v>110</v>
      </c>
      <c r="B26" s="11"/>
      <c r="C26" s="11"/>
      <c r="D26" s="11"/>
      <c r="E26" s="11"/>
      <c r="F26" s="11"/>
      <c r="G26" s="11"/>
      <c r="H26" s="11"/>
      <c r="I26" s="11">
        <v>164</v>
      </c>
      <c r="J26" s="11">
        <v>89</v>
      </c>
      <c r="K26" s="9">
        <v>2</v>
      </c>
      <c r="L26" s="31">
        <f>SUM(feb!F26 + mrt!L26 + apr!K26+ mei!M26+ jun!L26+ K26)</f>
        <v>17</v>
      </c>
      <c r="M26" s="17">
        <f t="shared" si="1"/>
        <v>253</v>
      </c>
      <c r="N26" s="21">
        <f>SUM(feb!H26 + mrt!N26 + apr!M26+ mei!O26+ jun!N26+ M26)</f>
        <v>1826</v>
      </c>
    </row>
    <row r="27" spans="1:14" x14ac:dyDescent="0.2">
      <c r="A27" s="13" t="s">
        <v>8</v>
      </c>
      <c r="B27" s="11">
        <v>84</v>
      </c>
      <c r="C27" s="11">
        <v>83</v>
      </c>
      <c r="D27" s="11">
        <v>137</v>
      </c>
      <c r="E27" s="11"/>
      <c r="F27" s="11">
        <v>115</v>
      </c>
      <c r="G27" s="11"/>
      <c r="H27" s="11">
        <v>81</v>
      </c>
      <c r="I27" s="11">
        <v>164</v>
      </c>
      <c r="J27" s="11">
        <v>89</v>
      </c>
      <c r="K27" s="9">
        <v>4</v>
      </c>
      <c r="L27" s="31">
        <f>SUM(feb!F27 + mrt!L27 + apr!K27+ mei!M27+ jun!L27+ K27)</f>
        <v>24</v>
      </c>
      <c r="M27" s="17">
        <f t="shared" si="1"/>
        <v>753</v>
      </c>
      <c r="N27" s="21">
        <f>SUM(feb!H27 + mrt!N27 + apr!M27+ mei!O27+ jun!N27+ M27)</f>
        <v>3789</v>
      </c>
    </row>
    <row r="28" spans="1:14" x14ac:dyDescent="0.2">
      <c r="A28" s="13" t="s">
        <v>115</v>
      </c>
      <c r="B28" s="11"/>
      <c r="C28" s="11">
        <v>50</v>
      </c>
      <c r="D28" s="11"/>
      <c r="E28" s="11">
        <v>52</v>
      </c>
      <c r="F28" s="11">
        <v>49</v>
      </c>
      <c r="G28" s="11"/>
      <c r="H28" s="11">
        <v>84</v>
      </c>
      <c r="I28" s="11"/>
      <c r="J28" s="11">
        <v>50</v>
      </c>
      <c r="K28" s="9">
        <v>5</v>
      </c>
      <c r="L28" s="31">
        <f>SUM(feb!F28 + mrt!L28 + apr!K28+ mei!M28+ jun!L28+ K28)</f>
        <v>26</v>
      </c>
      <c r="M28" s="17">
        <f t="shared" si="1"/>
        <v>285</v>
      </c>
      <c r="N28" s="21">
        <f>SUM(feb!H28 + mrt!N28 + apr!M28+ mei!O28+ jun!N28+ M28)</f>
        <v>1819</v>
      </c>
    </row>
    <row r="29" spans="1:14" x14ac:dyDescent="0.2">
      <c r="A29" s="13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9">
        <f t="shared" si="0"/>
        <v>0</v>
      </c>
      <c r="L29" s="31">
        <f>SUM(feb!F29 + mrt!L29 + apr!K29+ mei!M29+ jun!L29+ K29)</f>
        <v>5</v>
      </c>
      <c r="M29" s="17">
        <f t="shared" si="1"/>
        <v>0</v>
      </c>
      <c r="N29" s="21">
        <f>SUM(feb!H29 + mrt!N29 + apr!M29+ mei!O29+ jun!N29+ M29)</f>
        <v>491</v>
      </c>
    </row>
    <row r="30" spans="1:14" x14ac:dyDescent="0.2">
      <c r="A30" s="13" t="s">
        <v>134</v>
      </c>
      <c r="B30" s="11">
        <v>76</v>
      </c>
      <c r="C30" s="11">
        <v>72</v>
      </c>
      <c r="D30" s="11">
        <v>84</v>
      </c>
      <c r="E30" s="11"/>
      <c r="F30" s="11"/>
      <c r="G30" s="11"/>
      <c r="H30" s="11">
        <v>81</v>
      </c>
      <c r="I30" s="11">
        <v>116</v>
      </c>
      <c r="J30" s="11">
        <v>70</v>
      </c>
      <c r="K30" s="9">
        <v>4</v>
      </c>
      <c r="L30" s="31">
        <f>SUM(feb!F30 + mrt!L30 + apr!K30+ mei!M30+ jun!L30+ K30)</f>
        <v>26</v>
      </c>
      <c r="M30" s="17">
        <f t="shared" si="1"/>
        <v>499</v>
      </c>
      <c r="N30" s="21">
        <f>SUM(feb!H30 + mrt!N30 + apr!M30+ mei!O30+ jun!N30+ M30)</f>
        <v>2849</v>
      </c>
    </row>
    <row r="31" spans="1:14" x14ac:dyDescent="0.2">
      <c r="A31" s="13" t="s">
        <v>89</v>
      </c>
      <c r="B31" s="11"/>
      <c r="C31" s="11"/>
      <c r="D31" s="11"/>
      <c r="E31" s="11"/>
      <c r="F31" s="11"/>
      <c r="G31" s="11"/>
      <c r="H31" s="11"/>
      <c r="I31" s="11"/>
      <c r="J31" s="11"/>
      <c r="K31" s="9">
        <f t="shared" si="0"/>
        <v>0</v>
      </c>
      <c r="L31" s="31">
        <f>SUM(feb!F31 + mrt!L31 + apr!K31+ mei!M31+ jun!L31+ K31)</f>
        <v>1</v>
      </c>
      <c r="M31" s="17">
        <f t="shared" si="1"/>
        <v>0</v>
      </c>
      <c r="N31" s="21">
        <f>SUM(feb!H31 + mrt!N31 + apr!M31+ mei!O31+ jun!N31+ M31)</f>
        <v>83</v>
      </c>
    </row>
    <row r="32" spans="1:14" x14ac:dyDescent="0.2">
      <c r="A32" s="13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9">
        <f t="shared" si="0"/>
        <v>0</v>
      </c>
      <c r="L32" s="31">
        <f>SUM(feb!F32 + mrt!L32 + apr!K32+ mei!M32+ jun!L32+ K32)</f>
        <v>1</v>
      </c>
      <c r="M32" s="17">
        <f t="shared" si="1"/>
        <v>0</v>
      </c>
      <c r="N32" s="21">
        <f>SUM(feb!H32 + mrt!N32 + apr!M32+ mei!O32+ jun!N32+ M32)</f>
        <v>75</v>
      </c>
    </row>
    <row r="33" spans="1:14" x14ac:dyDescent="0.2">
      <c r="A33" s="13" t="s">
        <v>132</v>
      </c>
      <c r="B33" s="11"/>
      <c r="C33" s="11"/>
      <c r="D33" s="11"/>
      <c r="E33" s="11"/>
      <c r="F33" s="11"/>
      <c r="G33" s="11"/>
      <c r="H33" s="11"/>
      <c r="I33" s="11"/>
      <c r="J33" s="11"/>
      <c r="K33" s="9">
        <f t="shared" si="0"/>
        <v>0</v>
      </c>
      <c r="L33" s="31">
        <f>SUM(feb!F33 + mrt!L33 + apr!K33+ mei!M33+ jun!L33+ K33)</f>
        <v>0</v>
      </c>
      <c r="M33" s="17">
        <f t="shared" si="1"/>
        <v>0</v>
      </c>
      <c r="N33" s="21">
        <f>SUM(feb!H33 + mrt!N33 + apr!M33+ mei!O33+ jun!N33+ M33)</f>
        <v>0</v>
      </c>
    </row>
    <row r="34" spans="1:14" x14ac:dyDescent="0.2">
      <c r="A34" s="13" t="s">
        <v>90</v>
      </c>
      <c r="B34" s="11"/>
      <c r="C34" s="11"/>
      <c r="D34" s="11"/>
      <c r="E34" s="11"/>
      <c r="F34" s="11"/>
      <c r="G34" s="11"/>
      <c r="H34" s="11">
        <v>81</v>
      </c>
      <c r="I34" s="11">
        <v>116</v>
      </c>
      <c r="J34" s="11"/>
      <c r="K34" s="9">
        <v>2</v>
      </c>
      <c r="L34" s="31">
        <f>SUM(feb!F34 + mrt!L34 + apr!K34+ mei!M34+ jun!L34+ K34)</f>
        <v>22</v>
      </c>
      <c r="M34" s="17">
        <f t="shared" si="1"/>
        <v>197</v>
      </c>
      <c r="N34" s="21">
        <f>SUM(feb!H34 + mrt!N34 + apr!M34+ mei!O34+ jun!N34+ M34)</f>
        <v>2126</v>
      </c>
    </row>
    <row r="35" spans="1:14" x14ac:dyDescent="0.2">
      <c r="A35" s="13" t="s">
        <v>9</v>
      </c>
      <c r="B35" s="11"/>
      <c r="C35" s="11">
        <v>83</v>
      </c>
      <c r="D35" s="11"/>
      <c r="E35" s="11">
        <v>70</v>
      </c>
      <c r="F35" s="11"/>
      <c r="G35" s="11">
        <v>85</v>
      </c>
      <c r="H35" s="11">
        <v>81</v>
      </c>
      <c r="I35" s="11"/>
      <c r="J35" s="11">
        <v>89</v>
      </c>
      <c r="K35" s="9">
        <f t="shared" si="0"/>
        <v>5</v>
      </c>
      <c r="L35" s="31">
        <f>SUM(feb!F35 + mrt!L35 + apr!K35+ mei!M35+ jun!L35+ K35)</f>
        <v>27</v>
      </c>
      <c r="M35" s="17">
        <f t="shared" si="1"/>
        <v>408</v>
      </c>
      <c r="N35" s="21">
        <f>SUM(feb!H35 + mrt!N35 + apr!M35+ mei!O35+ jun!N35+ M35)</f>
        <v>2775</v>
      </c>
    </row>
    <row r="36" spans="1:14" x14ac:dyDescent="0.2">
      <c r="A36" s="13" t="s">
        <v>10</v>
      </c>
      <c r="B36" s="11">
        <v>76</v>
      </c>
      <c r="C36" s="11">
        <v>50</v>
      </c>
      <c r="D36" s="11">
        <v>65</v>
      </c>
      <c r="E36" s="11">
        <v>52</v>
      </c>
      <c r="F36" s="11">
        <v>49</v>
      </c>
      <c r="G36" s="11">
        <v>52</v>
      </c>
      <c r="H36" s="11">
        <v>84</v>
      </c>
      <c r="I36" s="11"/>
      <c r="J36" s="11"/>
      <c r="K36" s="9">
        <v>5</v>
      </c>
      <c r="L36" s="31">
        <f>SUM(feb!F36 + mrt!L36 + apr!K36+ mei!M36+ jun!L36+ K36)</f>
        <v>17</v>
      </c>
      <c r="M36" s="17">
        <f t="shared" si="1"/>
        <v>428</v>
      </c>
      <c r="N36" s="21">
        <f>SUM(feb!H36 + mrt!N36 + apr!M36+ mei!O36+ jun!N36+ M36)</f>
        <v>1385</v>
      </c>
    </row>
    <row r="37" spans="1:14" x14ac:dyDescent="0.2">
      <c r="A37" s="13" t="s">
        <v>74</v>
      </c>
      <c r="B37" s="11"/>
      <c r="C37" s="11"/>
      <c r="D37" s="11"/>
      <c r="E37" s="11"/>
      <c r="F37" s="11"/>
      <c r="G37" s="11"/>
      <c r="H37" s="11"/>
      <c r="I37" s="11"/>
      <c r="J37" s="11"/>
      <c r="K37" s="9">
        <f t="shared" si="0"/>
        <v>0</v>
      </c>
      <c r="L37" s="31">
        <f>SUM(feb!F37 + mrt!L37 + apr!K37+ mei!M37+ jun!L37+ K37)</f>
        <v>0</v>
      </c>
      <c r="M37" s="17">
        <f t="shared" si="1"/>
        <v>0</v>
      </c>
      <c r="N37" s="21">
        <f>SUM(feb!H37 + mrt!N37 + apr!M37+ mei!O37+ jun!N37+ M37)</f>
        <v>0</v>
      </c>
    </row>
    <row r="38" spans="1:14" x14ac:dyDescent="0.2">
      <c r="A38" s="33" t="s">
        <v>102</v>
      </c>
      <c r="B38" s="11"/>
      <c r="C38" s="11"/>
      <c r="D38" s="11"/>
      <c r="E38" s="11"/>
      <c r="F38" s="11"/>
      <c r="G38" s="11"/>
      <c r="H38" s="11"/>
      <c r="I38" s="11"/>
      <c r="J38" s="11"/>
      <c r="K38" s="9">
        <f t="shared" si="0"/>
        <v>0</v>
      </c>
      <c r="L38" s="31">
        <f>SUM(feb!F38 + mrt!L38 + apr!K38+ mei!M38+ jun!L38+ K38)</f>
        <v>0</v>
      </c>
      <c r="M38" s="17">
        <f t="shared" si="1"/>
        <v>0</v>
      </c>
      <c r="N38" s="21">
        <f>SUM(feb!H38 + mrt!N38 + apr!M38+ mei!O38+ jun!N38+ M38)</f>
        <v>0</v>
      </c>
    </row>
    <row r="39" spans="1:14" x14ac:dyDescent="0.2">
      <c r="A39" s="13" t="s">
        <v>11</v>
      </c>
      <c r="B39" s="11">
        <v>84</v>
      </c>
      <c r="C39" s="11">
        <v>83</v>
      </c>
      <c r="D39" s="11">
        <v>137</v>
      </c>
      <c r="E39" s="11">
        <v>100</v>
      </c>
      <c r="F39" s="11">
        <v>115</v>
      </c>
      <c r="G39" s="11">
        <v>85</v>
      </c>
      <c r="H39" s="11"/>
      <c r="I39" s="11">
        <v>164</v>
      </c>
      <c r="J39" s="11">
        <v>89</v>
      </c>
      <c r="K39" s="9">
        <v>5</v>
      </c>
      <c r="L39" s="31">
        <f>SUM(feb!F39 + mrt!L39 + apr!K39+ mei!M39+ jun!L39+ K39)</f>
        <v>27</v>
      </c>
      <c r="M39" s="17">
        <f t="shared" ref="M39:M44" si="6">SUM(B39:J39)</f>
        <v>857</v>
      </c>
      <c r="N39" s="21">
        <f>SUM(feb!H39 + mrt!N39 + apr!M39+ mei!O39+ jun!N39+ M39)</f>
        <v>3665</v>
      </c>
    </row>
    <row r="40" spans="1:14" x14ac:dyDescent="0.2">
      <c r="A40" s="13" t="s">
        <v>150</v>
      </c>
      <c r="B40" s="11"/>
      <c r="C40" s="11"/>
      <c r="D40" s="11"/>
      <c r="E40" s="11"/>
      <c r="F40" s="11"/>
      <c r="G40" s="11"/>
      <c r="H40" s="11"/>
      <c r="I40" s="11"/>
      <c r="J40" s="11"/>
      <c r="K40" s="9">
        <f t="shared" ref="K40:K43" si="7">COUNT(C40,E40,G40,H40,J40)</f>
        <v>0</v>
      </c>
      <c r="L40" s="31">
        <f>SUM(feb!F40 + mrt!L40 + apr!K40+ mei!M40+ jun!L40+ K40)</f>
        <v>7</v>
      </c>
      <c r="M40" s="17">
        <f t="shared" si="6"/>
        <v>0</v>
      </c>
      <c r="N40" s="21">
        <f>SUM(feb!H40 + mrt!N40 + apr!M40+ mei!O40+ jun!N40+ M40)</f>
        <v>595</v>
      </c>
    </row>
    <row r="41" spans="1:14" x14ac:dyDescent="0.2">
      <c r="A41" s="33" t="s">
        <v>107</v>
      </c>
      <c r="B41" s="11"/>
      <c r="C41" s="11">
        <v>83</v>
      </c>
      <c r="D41" s="11"/>
      <c r="E41" s="11">
        <v>100</v>
      </c>
      <c r="F41" s="11"/>
      <c r="G41" s="11"/>
      <c r="H41" s="11"/>
      <c r="I41" s="11"/>
      <c r="J41" s="11"/>
      <c r="K41" s="9">
        <f t="shared" si="7"/>
        <v>2</v>
      </c>
      <c r="L41" s="31">
        <f>SUM(feb!F41 + mrt!L41 + apr!K41+ mei!M41+ jun!L41+ K41)</f>
        <v>13</v>
      </c>
      <c r="M41" s="17">
        <f t="shared" si="6"/>
        <v>183</v>
      </c>
      <c r="N41" s="21">
        <f>SUM(feb!H41 + mrt!N41 + apr!M41+ mei!O41+ jun!N41+ M41)</f>
        <v>1123</v>
      </c>
    </row>
    <row r="42" spans="1:14" x14ac:dyDescent="0.2">
      <c r="A42" s="33" t="s">
        <v>125</v>
      </c>
      <c r="B42" s="11"/>
      <c r="C42" s="11"/>
      <c r="D42" s="11"/>
      <c r="E42" s="11"/>
      <c r="F42" s="11"/>
      <c r="G42" s="11"/>
      <c r="H42" s="11">
        <v>84</v>
      </c>
      <c r="I42" s="11"/>
      <c r="J42" s="11"/>
      <c r="K42" s="9">
        <f t="shared" si="7"/>
        <v>1</v>
      </c>
      <c r="L42" s="31">
        <f>SUM(feb!F42 + mrt!L42 + apr!K42+ mei!M42+ jun!L42+ K42)</f>
        <v>4</v>
      </c>
      <c r="M42" s="17">
        <f t="shared" si="6"/>
        <v>84</v>
      </c>
      <c r="N42" s="21">
        <f>SUM(feb!H42 + mrt!N42 + apr!M42+ mei!O42+ jun!N42+ M42)</f>
        <v>494</v>
      </c>
    </row>
    <row r="43" spans="1:14" x14ac:dyDescent="0.2">
      <c r="A43" s="33" t="s">
        <v>127</v>
      </c>
      <c r="B43" s="11"/>
      <c r="C43" s="11"/>
      <c r="D43" s="11"/>
      <c r="E43" s="11">
        <v>100</v>
      </c>
      <c r="F43" s="11"/>
      <c r="G43" s="11"/>
      <c r="H43" s="11">
        <v>81</v>
      </c>
      <c r="I43" s="11"/>
      <c r="J43" s="11">
        <v>89</v>
      </c>
      <c r="K43" s="9">
        <f t="shared" si="7"/>
        <v>3</v>
      </c>
      <c r="L43" s="31">
        <f>SUM(feb!F43 + mrt!L43 + apr!K43+ mei!M43+ jun!L43+ K43)</f>
        <v>14</v>
      </c>
      <c r="M43" s="17">
        <f t="shared" si="6"/>
        <v>270</v>
      </c>
      <c r="N43" s="21">
        <f>SUM(feb!H43 + mrt!N43 + apr!M43+ mei!O43+ jun!N43+ M43)</f>
        <v>1257</v>
      </c>
    </row>
    <row r="44" spans="1:14" x14ac:dyDescent="0.2">
      <c r="A44" s="33" t="s">
        <v>152</v>
      </c>
      <c r="B44" s="11"/>
      <c r="C44" s="11"/>
      <c r="D44" s="11"/>
      <c r="E44" s="11">
        <v>100</v>
      </c>
      <c r="F44" s="11">
        <v>115</v>
      </c>
      <c r="G44" s="11"/>
      <c r="H44" s="11">
        <v>81</v>
      </c>
      <c r="I44" s="11">
        <v>164</v>
      </c>
      <c r="J44" s="11"/>
      <c r="K44" s="9">
        <v>3</v>
      </c>
      <c r="L44" s="31">
        <f>SUM(feb!F44 + mrt!L44 + apr!K44+ mei!M44+ jun!L44+ K44)</f>
        <v>21</v>
      </c>
      <c r="M44" s="17">
        <f t="shared" si="6"/>
        <v>460</v>
      </c>
      <c r="N44" s="21">
        <f>SUM(feb!H44 + mrt!N44 + apr!M44+ mei!O44+ jun!N44+ M44)</f>
        <v>1908</v>
      </c>
    </row>
    <row r="45" spans="1:14" x14ac:dyDescent="0.2">
      <c r="A45" s="33" t="s">
        <v>96</v>
      </c>
      <c r="B45" s="11"/>
      <c r="C45" s="11"/>
      <c r="D45" s="11"/>
      <c r="E45" s="11"/>
      <c r="F45" s="11"/>
      <c r="G45" s="11"/>
      <c r="H45" s="11"/>
      <c r="I45" s="11"/>
      <c r="J45" s="11"/>
      <c r="K45" s="9">
        <f t="shared" si="0"/>
        <v>0</v>
      </c>
      <c r="L45" s="31">
        <f>SUM(feb!F45 + mrt!L45 + apr!K45+ mei!M45+ jun!L45+ K45)</f>
        <v>0</v>
      </c>
      <c r="M45" s="17">
        <f t="shared" si="1"/>
        <v>0</v>
      </c>
      <c r="N45" s="21">
        <f>SUM(feb!H45 + mrt!N45 + apr!M45+ mei!O45+ jun!N45+ M45)</f>
        <v>0</v>
      </c>
    </row>
    <row r="46" spans="1:14" x14ac:dyDescent="0.2">
      <c r="A46" s="33" t="s">
        <v>120</v>
      </c>
      <c r="B46" s="11">
        <v>110</v>
      </c>
      <c r="C46" s="11"/>
      <c r="D46" s="11"/>
      <c r="E46" s="11">
        <v>100</v>
      </c>
      <c r="F46" s="11"/>
      <c r="G46" s="11"/>
      <c r="H46" s="11"/>
      <c r="I46" s="11">
        <v>100</v>
      </c>
      <c r="J46" s="11"/>
      <c r="K46" s="9">
        <v>2</v>
      </c>
      <c r="L46" s="31">
        <f>SUM(feb!F46 + mrt!L46 + apr!K46+ mei!M46+ jun!L46+ K46)</f>
        <v>15</v>
      </c>
      <c r="M46" s="17">
        <f t="shared" si="1"/>
        <v>310</v>
      </c>
      <c r="N46" s="21">
        <f>SUM(feb!H46 + mrt!N46 + apr!M46+ mei!O46+ jun!N46+ M46)</f>
        <v>1809</v>
      </c>
    </row>
    <row r="47" spans="1:14" x14ac:dyDescent="0.2">
      <c r="A47" s="13" t="s">
        <v>12</v>
      </c>
      <c r="B47" s="11"/>
      <c r="C47" s="11"/>
      <c r="D47" s="11"/>
      <c r="E47" s="11"/>
      <c r="F47" s="11"/>
      <c r="G47" s="11"/>
      <c r="H47" s="11"/>
      <c r="I47" s="11"/>
      <c r="J47" s="11"/>
      <c r="K47" s="9">
        <f t="shared" si="0"/>
        <v>0</v>
      </c>
      <c r="L47" s="31">
        <f>SUM(feb!F47 + mrt!L47 + apr!K47+ mei!M47+ jun!L47+ K47)</f>
        <v>0</v>
      </c>
      <c r="M47" s="17">
        <f t="shared" si="1"/>
        <v>0</v>
      </c>
      <c r="N47" s="21">
        <f>SUM(feb!H47 + mrt!N47 + apr!M47+ mei!O47+ jun!N47+ M47)</f>
        <v>0</v>
      </c>
    </row>
    <row r="48" spans="1:14" x14ac:dyDescent="0.2">
      <c r="A48" s="13" t="s">
        <v>104</v>
      </c>
      <c r="B48" s="11"/>
      <c r="C48" s="11"/>
      <c r="D48" s="11"/>
      <c r="E48" s="11"/>
      <c r="F48" s="11"/>
      <c r="G48" s="11">
        <v>52</v>
      </c>
      <c r="H48" s="11"/>
      <c r="I48" s="11"/>
      <c r="J48" s="11">
        <v>50</v>
      </c>
      <c r="K48" s="9">
        <f t="shared" si="0"/>
        <v>2</v>
      </c>
      <c r="L48" s="31">
        <f>SUM(feb!F48 + mrt!L48 + apr!K48+ mei!M48+ jun!L48+ K48)</f>
        <v>17</v>
      </c>
      <c r="M48" s="17">
        <f t="shared" si="1"/>
        <v>102</v>
      </c>
      <c r="N48" s="21">
        <f>SUM(feb!H48 + mrt!N48 + apr!M48+ mei!O48+ jun!N48+ M48)</f>
        <v>889</v>
      </c>
    </row>
    <row r="49" spans="1:14" x14ac:dyDescent="0.2">
      <c r="A49" s="13" t="s">
        <v>13</v>
      </c>
      <c r="B49" s="11"/>
      <c r="C49" s="11"/>
      <c r="D49" s="11"/>
      <c r="E49" s="11"/>
      <c r="F49" s="11"/>
      <c r="G49" s="11"/>
      <c r="H49" s="11"/>
      <c r="I49" s="11">
        <v>92</v>
      </c>
      <c r="J49" s="11">
        <v>50</v>
      </c>
      <c r="K49" s="9">
        <v>2</v>
      </c>
      <c r="L49" s="31">
        <f>SUM(feb!F49 + mrt!L49 + apr!K49+ mei!M49+ jun!L49+ K49)</f>
        <v>18</v>
      </c>
      <c r="M49" s="17">
        <f t="shared" si="1"/>
        <v>142</v>
      </c>
      <c r="N49" s="21">
        <f>SUM(feb!H49 + mrt!N49 + apr!M49+ mei!O49+ jun!N49+ M49)</f>
        <v>1512</v>
      </c>
    </row>
    <row r="50" spans="1:14" x14ac:dyDescent="0.2">
      <c r="A50" s="13" t="s">
        <v>69</v>
      </c>
      <c r="B50" s="11"/>
      <c r="C50" s="11"/>
      <c r="D50" s="11"/>
      <c r="E50" s="11"/>
      <c r="F50" s="11"/>
      <c r="G50" s="11"/>
      <c r="H50" s="11"/>
      <c r="I50" s="11"/>
      <c r="J50" s="11"/>
      <c r="K50" s="9">
        <f t="shared" si="0"/>
        <v>0</v>
      </c>
      <c r="L50" s="31">
        <f>SUM(feb!F50 + mrt!L50 + apr!K50+ mei!M50+ jun!L50+ K50)</f>
        <v>18</v>
      </c>
      <c r="M50" s="17">
        <f t="shared" si="1"/>
        <v>0</v>
      </c>
      <c r="N50" s="21">
        <f>SUM(feb!H50 + mrt!N50 + apr!M50+ mei!O50+ jun!N50+ M50)</f>
        <v>2404</v>
      </c>
    </row>
    <row r="51" spans="1:14" x14ac:dyDescent="0.2">
      <c r="A51" s="13" t="s">
        <v>62</v>
      </c>
      <c r="B51" s="11"/>
      <c r="C51" s="11"/>
      <c r="D51" s="11"/>
      <c r="E51" s="11"/>
      <c r="F51" s="11"/>
      <c r="G51" s="11"/>
      <c r="H51" s="11"/>
      <c r="I51" s="11"/>
      <c r="J51" s="11"/>
      <c r="K51" s="9">
        <f t="shared" si="0"/>
        <v>0</v>
      </c>
      <c r="L51" s="31">
        <f>SUM(feb!F51 + mrt!L51 + apr!K51+ mei!M51+ jun!L51+ K51)</f>
        <v>0</v>
      </c>
      <c r="M51" s="17">
        <f t="shared" si="1"/>
        <v>0</v>
      </c>
      <c r="N51" s="21">
        <f>SUM(feb!H51 + mrt!N51 + apr!M51+ mei!O51+ jun!N51+ M51)</f>
        <v>0</v>
      </c>
    </row>
    <row r="52" spans="1:14" x14ac:dyDescent="0.2">
      <c r="A52" s="13" t="s">
        <v>65</v>
      </c>
      <c r="B52" s="11">
        <v>68</v>
      </c>
      <c r="C52" s="11">
        <v>50</v>
      </c>
      <c r="D52" s="11">
        <v>84</v>
      </c>
      <c r="E52" s="11"/>
      <c r="F52" s="11">
        <v>49</v>
      </c>
      <c r="G52" s="11">
        <v>52</v>
      </c>
      <c r="H52" s="11">
        <v>84</v>
      </c>
      <c r="I52" s="11">
        <v>92</v>
      </c>
      <c r="J52" s="11">
        <v>50</v>
      </c>
      <c r="K52" s="9">
        <v>5</v>
      </c>
      <c r="L52" s="31">
        <f>SUM(feb!F52 + mrt!L52 + apr!K52+ mei!M52+ jun!L52+ K52)</f>
        <v>21</v>
      </c>
      <c r="M52" s="17">
        <f t="shared" si="1"/>
        <v>529</v>
      </c>
      <c r="N52" s="21">
        <f>SUM(feb!H52 + mrt!N52 + apr!M52+ mei!O52+ jun!N52+ M52)</f>
        <v>2187</v>
      </c>
    </row>
    <row r="53" spans="1:14" x14ac:dyDescent="0.2">
      <c r="A53" s="13" t="s">
        <v>108</v>
      </c>
      <c r="B53" s="11"/>
      <c r="C53" s="11">
        <v>83</v>
      </c>
      <c r="D53" s="11"/>
      <c r="E53" s="11">
        <v>100</v>
      </c>
      <c r="F53" s="11"/>
      <c r="G53" s="11">
        <v>85</v>
      </c>
      <c r="H53" s="11">
        <v>81</v>
      </c>
      <c r="I53" s="11"/>
      <c r="J53" s="11">
        <v>89</v>
      </c>
      <c r="K53" s="9">
        <f t="shared" si="0"/>
        <v>5</v>
      </c>
      <c r="L53" s="31">
        <f>SUM(feb!F53 + mrt!L53 + apr!K53+ mei!M53+ jun!L53+ K53)</f>
        <v>24</v>
      </c>
      <c r="M53" s="17">
        <f t="shared" si="1"/>
        <v>438</v>
      </c>
      <c r="N53" s="21">
        <f>SUM(feb!H53 + mrt!N53 + apr!M53+ mei!O53+ jun!N53+ M53)</f>
        <v>2165</v>
      </c>
    </row>
    <row r="54" spans="1:14" x14ac:dyDescent="0.2">
      <c r="A54" s="13" t="s">
        <v>91</v>
      </c>
      <c r="B54" s="11"/>
      <c r="C54" s="11"/>
      <c r="D54" s="11"/>
      <c r="E54" s="11"/>
      <c r="F54" s="11"/>
      <c r="G54" s="11"/>
      <c r="H54" s="11"/>
      <c r="I54" s="11"/>
      <c r="J54" s="11"/>
      <c r="K54" s="9">
        <f t="shared" si="0"/>
        <v>0</v>
      </c>
      <c r="L54" s="31">
        <f>SUM(feb!F54 + mrt!L54 + apr!K54+ mei!M54+ jun!L54+ K54)</f>
        <v>0</v>
      </c>
      <c r="M54" s="17">
        <f t="shared" si="1"/>
        <v>0</v>
      </c>
      <c r="N54" s="21">
        <f>SUM(feb!H54 + mrt!N54 + apr!M54+ mei!O54+ jun!N54+ M54)</f>
        <v>0</v>
      </c>
    </row>
    <row r="55" spans="1:14" x14ac:dyDescent="0.2">
      <c r="A55" s="13" t="s">
        <v>31</v>
      </c>
      <c r="B55" s="11"/>
      <c r="C55" s="11"/>
      <c r="D55" s="11"/>
      <c r="E55" s="11"/>
      <c r="F55" s="11"/>
      <c r="G55" s="11">
        <v>100</v>
      </c>
      <c r="H55" s="11"/>
      <c r="I55" s="11"/>
      <c r="J55" s="11"/>
      <c r="K55" s="9">
        <f t="shared" si="0"/>
        <v>1</v>
      </c>
      <c r="L55" s="31">
        <f>SUM(feb!F55 + mrt!L55 + apr!K55+ mei!M55+ jun!L55+ K55)</f>
        <v>14</v>
      </c>
      <c r="M55" s="17">
        <f t="shared" si="1"/>
        <v>100</v>
      </c>
      <c r="N55" s="21">
        <f>SUM(feb!H55 + mrt!N55 + apr!M55+ mei!O55+ jun!N55+ M55)</f>
        <v>1237</v>
      </c>
    </row>
    <row r="56" spans="1:14" x14ac:dyDescent="0.2">
      <c r="A56" s="13" t="s">
        <v>86</v>
      </c>
      <c r="B56" s="11"/>
      <c r="C56" s="11"/>
      <c r="D56" s="11"/>
      <c r="E56" s="11"/>
      <c r="F56" s="11"/>
      <c r="G56" s="11"/>
      <c r="H56" s="11"/>
      <c r="I56" s="11"/>
      <c r="J56" s="11"/>
      <c r="K56" s="9">
        <f t="shared" si="0"/>
        <v>0</v>
      </c>
      <c r="L56" s="31">
        <f>SUM(feb!F56 + mrt!L56 + apr!K56+ mei!M56+ jun!L56+ K56)</f>
        <v>1</v>
      </c>
      <c r="M56" s="17">
        <f t="shared" si="1"/>
        <v>0</v>
      </c>
      <c r="N56" s="21">
        <f>SUM(feb!H56 + mrt!N56 + apr!M56+ mei!O56+ jun!N56+ M56)</f>
        <v>46</v>
      </c>
    </row>
    <row r="57" spans="1:14" x14ac:dyDescent="0.2">
      <c r="A57" s="13" t="s">
        <v>14</v>
      </c>
      <c r="B57" s="11"/>
      <c r="C57" s="11"/>
      <c r="D57" s="11"/>
      <c r="E57" s="11"/>
      <c r="F57" s="11"/>
      <c r="G57" s="11"/>
      <c r="H57" s="11"/>
      <c r="I57" s="11"/>
      <c r="J57" s="11"/>
      <c r="K57" s="9">
        <f t="shared" si="0"/>
        <v>0</v>
      </c>
      <c r="L57" s="31">
        <f>SUM(feb!F57 + mrt!L57 + apr!K57+ mei!M57+ jun!L57+ K57)</f>
        <v>7</v>
      </c>
      <c r="M57" s="17">
        <f t="shared" si="1"/>
        <v>0</v>
      </c>
      <c r="N57" s="21">
        <f>SUM(feb!H57 + mrt!N57 + apr!M57+ mei!O57+ jun!N57+ M57)</f>
        <v>451</v>
      </c>
    </row>
    <row r="58" spans="1:14" x14ac:dyDescent="0.2">
      <c r="A58" s="13" t="s">
        <v>106</v>
      </c>
      <c r="B58" s="11">
        <v>84</v>
      </c>
      <c r="C58" s="11"/>
      <c r="D58" s="11">
        <v>96</v>
      </c>
      <c r="E58" s="11">
        <v>70</v>
      </c>
      <c r="F58" s="11">
        <v>115</v>
      </c>
      <c r="G58" s="11">
        <v>85</v>
      </c>
      <c r="H58" s="11">
        <v>80</v>
      </c>
      <c r="I58" s="11">
        <v>130</v>
      </c>
      <c r="J58" s="11">
        <v>89</v>
      </c>
      <c r="K58" s="9">
        <v>5</v>
      </c>
      <c r="L58" s="31">
        <f>SUM(feb!F58 + mrt!L58 + apr!K58+ mei!M58+ jun!L58+ K58)</f>
        <v>29</v>
      </c>
      <c r="M58" s="17">
        <f t="shared" si="1"/>
        <v>749</v>
      </c>
      <c r="N58" s="21">
        <f>SUM(feb!H58 + mrt!N58 + apr!M58+ mei!O58+ jun!N58+ M58)</f>
        <v>3921</v>
      </c>
    </row>
    <row r="59" spans="1:14" x14ac:dyDescent="0.2">
      <c r="A59" s="13" t="s">
        <v>15</v>
      </c>
      <c r="B59" s="11"/>
      <c r="C59" s="11">
        <v>83</v>
      </c>
      <c r="D59" s="11">
        <v>137</v>
      </c>
      <c r="E59" s="11"/>
      <c r="F59" s="11">
        <v>115</v>
      </c>
      <c r="G59" s="11">
        <v>85</v>
      </c>
      <c r="H59" s="11"/>
      <c r="I59" s="11"/>
      <c r="J59" s="11"/>
      <c r="K59" s="9">
        <v>3</v>
      </c>
      <c r="L59" s="31">
        <f>SUM(feb!F59 + mrt!L59 + apr!K59+ mei!M59+ jun!L59+ K59)</f>
        <v>24</v>
      </c>
      <c r="M59" s="17">
        <f t="shared" si="1"/>
        <v>420</v>
      </c>
      <c r="N59" s="21">
        <f>SUM(feb!H59 + mrt!N59 + apr!M59+ mei!O59+ jun!N59+ M59)</f>
        <v>3085</v>
      </c>
    </row>
    <row r="60" spans="1:14" x14ac:dyDescent="0.2">
      <c r="A60" s="13" t="s">
        <v>68</v>
      </c>
      <c r="B60" s="11">
        <v>68</v>
      </c>
      <c r="C60" s="11">
        <v>50</v>
      </c>
      <c r="D60" s="11"/>
      <c r="E60" s="11">
        <v>52</v>
      </c>
      <c r="F60" s="11"/>
      <c r="G60" s="11"/>
      <c r="H60" s="11"/>
      <c r="I60" s="11"/>
      <c r="J60" s="11"/>
      <c r="K60" s="9">
        <v>3</v>
      </c>
      <c r="L60" s="31">
        <f>SUM(feb!F60 + mrt!L60 + apr!K60+ mei!M60+ jun!L60+ K60)</f>
        <v>21</v>
      </c>
      <c r="M60" s="17">
        <f t="shared" si="1"/>
        <v>170</v>
      </c>
      <c r="N60" s="21">
        <f>SUM(feb!H60 + mrt!N60 + apr!M60+ mei!O60+ jun!N60+ M60)</f>
        <v>1947</v>
      </c>
    </row>
    <row r="61" spans="1:14" x14ac:dyDescent="0.2">
      <c r="A61" s="13" t="s">
        <v>16</v>
      </c>
      <c r="B61" s="11"/>
      <c r="C61" s="11">
        <v>50</v>
      </c>
      <c r="D61" s="11"/>
      <c r="E61" s="11"/>
      <c r="F61" s="11"/>
      <c r="G61" s="11">
        <v>52</v>
      </c>
      <c r="H61" s="11"/>
      <c r="I61" s="11"/>
      <c r="J61" s="11">
        <v>50</v>
      </c>
      <c r="K61" s="9">
        <f t="shared" si="0"/>
        <v>3</v>
      </c>
      <c r="L61" s="31">
        <f>SUM(feb!F61 + mrt!L61 + apr!K61+ mei!M61+ jun!L61+ K61)</f>
        <v>11</v>
      </c>
      <c r="M61" s="17">
        <f t="shared" si="1"/>
        <v>152</v>
      </c>
      <c r="N61" s="21">
        <f>SUM(feb!H61 + mrt!N61 + apr!M61+ mei!O61+ jun!N61+ M61)</f>
        <v>625</v>
      </c>
    </row>
    <row r="62" spans="1:14" x14ac:dyDescent="0.2">
      <c r="A62" s="13" t="s">
        <v>128</v>
      </c>
      <c r="B62" s="11"/>
      <c r="C62" s="11"/>
      <c r="D62" s="11"/>
      <c r="E62" s="11"/>
      <c r="F62" s="11"/>
      <c r="G62" s="11"/>
      <c r="H62" s="11"/>
      <c r="I62" s="11"/>
      <c r="J62" s="11"/>
      <c r="K62" s="9">
        <f t="shared" si="0"/>
        <v>0</v>
      </c>
      <c r="L62" s="31">
        <f>SUM(feb!F62 + mrt!L62 + apr!K62+ mei!M62+ jun!L62+ K62)</f>
        <v>0</v>
      </c>
      <c r="M62" s="17">
        <f t="shared" si="1"/>
        <v>0</v>
      </c>
      <c r="N62" s="21">
        <f>SUM(feb!H62 + mrt!N62 + apr!M62+ mei!O62+ jun!N62+ M62)</f>
        <v>0</v>
      </c>
    </row>
    <row r="63" spans="1:14" x14ac:dyDescent="0.2">
      <c r="A63" s="13" t="s">
        <v>17</v>
      </c>
      <c r="B63" s="11"/>
      <c r="C63" s="11"/>
      <c r="D63" s="11"/>
      <c r="E63" s="11"/>
      <c r="F63" s="11"/>
      <c r="G63" s="11"/>
      <c r="H63" s="11"/>
      <c r="I63" s="11"/>
      <c r="J63" s="11"/>
      <c r="K63" s="9">
        <f t="shared" si="0"/>
        <v>0</v>
      </c>
      <c r="L63" s="31">
        <f>SUM(feb!F63 + mrt!L63 + apr!K63+ mei!M63+ jun!L63+ K63)</f>
        <v>0</v>
      </c>
      <c r="M63" s="17">
        <f t="shared" si="1"/>
        <v>0</v>
      </c>
      <c r="N63" s="21">
        <f>SUM(feb!H63 + mrt!N63 + apr!M63+ mei!O63+ jun!N63+ M63)</f>
        <v>0</v>
      </c>
    </row>
    <row r="64" spans="1:14" x14ac:dyDescent="0.2">
      <c r="A64" s="13" t="s">
        <v>63</v>
      </c>
      <c r="B64" s="11"/>
      <c r="C64" s="11"/>
      <c r="D64" s="11"/>
      <c r="E64" s="11"/>
      <c r="F64" s="11"/>
      <c r="G64" s="11"/>
      <c r="H64" s="11"/>
      <c r="I64" s="11"/>
      <c r="J64" s="11"/>
      <c r="K64" s="9">
        <f t="shared" ref="K64:K111" si="8">COUNT(C64,E64,G64,H64,J64)</f>
        <v>0</v>
      </c>
      <c r="L64" s="31">
        <f>SUM(feb!F64 + mrt!L64 + apr!K64+ mei!M64+ jun!L64+ K64)</f>
        <v>23</v>
      </c>
      <c r="M64" s="17">
        <f t="shared" si="1"/>
        <v>0</v>
      </c>
      <c r="N64" s="21">
        <f>SUM(feb!H64 + mrt!N64 + apr!M64+ mei!O64+ jun!N64+ M64)</f>
        <v>2081</v>
      </c>
    </row>
    <row r="65" spans="1:14" x14ac:dyDescent="0.2">
      <c r="A65" s="13" t="s">
        <v>30</v>
      </c>
      <c r="B65" s="11"/>
      <c r="C65" s="11"/>
      <c r="D65" s="11"/>
      <c r="E65" s="11"/>
      <c r="F65" s="11"/>
      <c r="G65" s="11"/>
      <c r="H65" s="11"/>
      <c r="I65" s="11"/>
      <c r="J65" s="11"/>
      <c r="K65" s="9">
        <f t="shared" si="8"/>
        <v>0</v>
      </c>
      <c r="L65" s="31">
        <f>SUM(feb!F65 + mrt!L65 + apr!K65+ mei!M65+ jun!L65+ K65)</f>
        <v>6</v>
      </c>
      <c r="M65" s="17">
        <f t="shared" ref="M65:M112" si="9">SUM(B65:J65)</f>
        <v>0</v>
      </c>
      <c r="N65" s="21">
        <f>SUM(feb!H65 + mrt!N65 + apr!M65+ mei!O65+ jun!N65+ M65)</f>
        <v>469</v>
      </c>
    </row>
    <row r="66" spans="1:14" x14ac:dyDescent="0.2">
      <c r="A66" s="13" t="s">
        <v>113</v>
      </c>
      <c r="B66" s="11"/>
      <c r="C66" s="11">
        <v>83</v>
      </c>
      <c r="D66" s="11"/>
      <c r="E66" s="11"/>
      <c r="F66" s="11"/>
      <c r="G66" s="11"/>
      <c r="H66" s="11"/>
      <c r="I66" s="11">
        <v>130</v>
      </c>
      <c r="J66" s="11">
        <v>89</v>
      </c>
      <c r="K66" s="9">
        <v>3</v>
      </c>
      <c r="L66" s="31">
        <f>SUM(feb!F66 + mrt!L66 + apr!K66+ mei!M66+ jun!L66+ K66)</f>
        <v>22</v>
      </c>
      <c r="M66" s="17">
        <f t="shared" si="9"/>
        <v>302</v>
      </c>
      <c r="N66" s="21">
        <f>SUM(feb!H66 + mrt!N66 + apr!M66+ mei!O66+ jun!N66+ M66)</f>
        <v>2838</v>
      </c>
    </row>
    <row r="67" spans="1:14" x14ac:dyDescent="0.2">
      <c r="A67" s="13" t="s">
        <v>92</v>
      </c>
      <c r="B67" s="11"/>
      <c r="C67" s="11"/>
      <c r="D67" s="11"/>
      <c r="E67" s="11"/>
      <c r="F67" s="11"/>
      <c r="G67" s="11"/>
      <c r="H67" s="11"/>
      <c r="I67" s="11"/>
      <c r="J67" s="11"/>
      <c r="K67" s="9">
        <f t="shared" si="8"/>
        <v>0</v>
      </c>
      <c r="L67" s="31">
        <f>SUM(feb!F67 + mrt!L67 + apr!K67+ mei!M67+ jun!L67+ K67)</f>
        <v>0</v>
      </c>
      <c r="M67" s="17">
        <f t="shared" si="9"/>
        <v>0</v>
      </c>
      <c r="N67" s="21">
        <f>SUM(feb!H67 + mrt!N67 + apr!M67+ mei!O67+ jun!N67+ M67)</f>
        <v>0</v>
      </c>
    </row>
    <row r="68" spans="1:14" x14ac:dyDescent="0.2">
      <c r="A68" s="13" t="s">
        <v>93</v>
      </c>
      <c r="B68" s="11"/>
      <c r="C68" s="11"/>
      <c r="D68" s="11">
        <v>96</v>
      </c>
      <c r="E68" s="11"/>
      <c r="F68" s="11">
        <v>84</v>
      </c>
      <c r="G68" s="11">
        <v>85</v>
      </c>
      <c r="H68" s="11">
        <v>80</v>
      </c>
      <c r="I68" s="11">
        <v>130</v>
      </c>
      <c r="J68" s="11">
        <v>89</v>
      </c>
      <c r="K68" s="9">
        <v>4</v>
      </c>
      <c r="L68" s="31">
        <f>SUM(feb!F68 + mrt!L68 + apr!K68+ mei!M68+ jun!L68+ K68)</f>
        <v>26</v>
      </c>
      <c r="M68" s="17">
        <f t="shared" si="9"/>
        <v>564</v>
      </c>
      <c r="N68" s="21">
        <f>SUM(feb!H68 + mrt!N68 + apr!M68+ mei!O68+ jun!N68+ M68)</f>
        <v>3613</v>
      </c>
    </row>
    <row r="69" spans="1:14" x14ac:dyDescent="0.2">
      <c r="A69" s="13" t="s">
        <v>155</v>
      </c>
      <c r="B69" s="11"/>
      <c r="C69" s="11">
        <v>50</v>
      </c>
      <c r="D69" s="11"/>
      <c r="E69" s="11">
        <v>52</v>
      </c>
      <c r="F69" s="11"/>
      <c r="G69" s="11"/>
      <c r="H69" s="11"/>
      <c r="I69" s="11">
        <v>61</v>
      </c>
      <c r="J69" s="11"/>
      <c r="K69" s="9">
        <v>3</v>
      </c>
      <c r="L69" s="31">
        <f>SUM(feb!F69 + mrt!L69 + apr!K69+ mei!M69+ jun!L69+ K69)</f>
        <v>11</v>
      </c>
      <c r="M69" s="17">
        <f>SUM(B69:J69)</f>
        <v>163</v>
      </c>
      <c r="N69" s="21">
        <f>SUM(feb!H69 + mrt!N69 + apr!M69+ mei!O69+ jun!N69+ M69)</f>
        <v>850</v>
      </c>
    </row>
    <row r="70" spans="1:14" x14ac:dyDescent="0.2">
      <c r="A70" s="13" t="s">
        <v>73</v>
      </c>
      <c r="B70" s="11"/>
      <c r="C70" s="11"/>
      <c r="D70" s="11"/>
      <c r="E70" s="11"/>
      <c r="F70" s="11"/>
      <c r="G70" s="11"/>
      <c r="H70" s="11"/>
      <c r="I70" s="11"/>
      <c r="J70" s="11"/>
      <c r="K70" s="9">
        <f t="shared" si="8"/>
        <v>0</v>
      </c>
      <c r="L70" s="31">
        <f>SUM(feb!F70 + mrt!L70 + apr!K70+ mei!M70+ jun!L70+ K70)</f>
        <v>21</v>
      </c>
      <c r="M70" s="17">
        <f t="shared" si="9"/>
        <v>0</v>
      </c>
      <c r="N70" s="21">
        <f>SUM(feb!H70 + mrt!N70 + apr!M70+ mei!O70+ jun!N70+ M70)</f>
        <v>3077</v>
      </c>
    </row>
    <row r="71" spans="1:14" x14ac:dyDescent="0.2">
      <c r="A71" s="13" t="s">
        <v>66</v>
      </c>
      <c r="B71" s="11">
        <v>76</v>
      </c>
      <c r="C71" s="11"/>
      <c r="D71" s="11">
        <v>84</v>
      </c>
      <c r="E71" s="11">
        <v>52</v>
      </c>
      <c r="F71" s="11">
        <v>84</v>
      </c>
      <c r="G71" s="11">
        <v>52</v>
      </c>
      <c r="H71" s="11"/>
      <c r="I71" s="11">
        <v>116</v>
      </c>
      <c r="J71" s="11"/>
      <c r="K71" s="9">
        <v>3</v>
      </c>
      <c r="L71" s="31">
        <f>SUM(feb!F71 + mrt!L71 + apr!K71+ mei!M71+ jun!L71+ K71)</f>
        <v>20</v>
      </c>
      <c r="M71" s="17">
        <f t="shared" si="9"/>
        <v>464</v>
      </c>
      <c r="N71" s="21">
        <f>SUM(feb!H71 + mrt!N71 + apr!M71+ mei!O71+ jun!N71+ M71)</f>
        <v>2594</v>
      </c>
    </row>
    <row r="72" spans="1:14" x14ac:dyDescent="0.2">
      <c r="A72" s="13" t="s">
        <v>94</v>
      </c>
      <c r="B72" s="11">
        <v>110</v>
      </c>
      <c r="C72" s="11"/>
      <c r="D72" s="11"/>
      <c r="E72" s="11"/>
      <c r="F72" s="11"/>
      <c r="G72" s="11"/>
      <c r="H72" s="11"/>
      <c r="I72" s="11"/>
      <c r="J72" s="11"/>
      <c r="K72" s="9">
        <f t="shared" si="8"/>
        <v>0</v>
      </c>
      <c r="L72" s="31">
        <f>SUM(feb!F72 + mrt!L72 + apr!K72+ mei!M72+ jun!L72+ K72)</f>
        <v>2</v>
      </c>
      <c r="M72" s="17">
        <f t="shared" si="9"/>
        <v>110</v>
      </c>
      <c r="N72" s="21">
        <f>SUM(feb!H72 + mrt!N72 + apr!M72+ mei!O72+ jun!N72+ M72)</f>
        <v>1080</v>
      </c>
    </row>
    <row r="73" spans="1:14" x14ac:dyDescent="0.2">
      <c r="A73" s="13" t="s">
        <v>18</v>
      </c>
      <c r="B73" s="11"/>
      <c r="C73" s="11"/>
      <c r="D73" s="11"/>
      <c r="E73" s="11"/>
      <c r="F73" s="11"/>
      <c r="G73" s="11"/>
      <c r="H73" s="11"/>
      <c r="I73" s="11"/>
      <c r="J73" s="11"/>
      <c r="K73" s="9">
        <f t="shared" si="8"/>
        <v>0</v>
      </c>
      <c r="L73" s="31">
        <f>SUM(feb!F73 + mrt!L73 + apr!K73+ mei!M73+ jun!L73+ K73)</f>
        <v>0</v>
      </c>
      <c r="M73" s="17">
        <f t="shared" si="9"/>
        <v>0</v>
      </c>
      <c r="N73" s="21">
        <f>SUM(feb!H73 + mrt!N73 + apr!M73+ mei!O73+ jun!N73+ M73)</f>
        <v>0</v>
      </c>
    </row>
    <row r="74" spans="1:14" x14ac:dyDescent="0.2">
      <c r="A74" s="13" t="s">
        <v>19</v>
      </c>
      <c r="B74" s="11"/>
      <c r="C74" s="11"/>
      <c r="D74" s="11"/>
      <c r="E74" s="11"/>
      <c r="F74" s="11"/>
      <c r="G74" s="11"/>
      <c r="H74" s="11"/>
      <c r="I74" s="11">
        <v>116</v>
      </c>
      <c r="J74" s="11"/>
      <c r="K74" s="9">
        <v>1</v>
      </c>
      <c r="L74" s="31">
        <f>SUM(feb!F74 + mrt!L74 + apr!K74+ mei!M74+ jun!L74+ K74)</f>
        <v>12</v>
      </c>
      <c r="M74" s="17">
        <f t="shared" si="9"/>
        <v>116</v>
      </c>
      <c r="N74" s="21">
        <f>SUM(feb!H74 + mrt!N74 + apr!M74+ mei!O74+ jun!N74+ M74)</f>
        <v>1073</v>
      </c>
    </row>
    <row r="75" spans="1:14" x14ac:dyDescent="0.2">
      <c r="A75" s="13" t="s">
        <v>64</v>
      </c>
      <c r="B75" s="11"/>
      <c r="C75" s="11">
        <v>50</v>
      </c>
      <c r="D75" s="11"/>
      <c r="E75" s="11"/>
      <c r="F75" s="11"/>
      <c r="G75" s="11"/>
      <c r="H75" s="11"/>
      <c r="I75" s="11"/>
      <c r="J75" s="11"/>
      <c r="K75" s="9">
        <f t="shared" si="8"/>
        <v>1</v>
      </c>
      <c r="L75" s="31">
        <f>SUM(feb!F75 + mrt!L75 + apr!K75+ mei!M75+ jun!L75+ K75)</f>
        <v>17</v>
      </c>
      <c r="M75" s="17">
        <f t="shared" si="9"/>
        <v>50</v>
      </c>
      <c r="N75" s="21">
        <f>SUM(feb!H75 + mrt!N75 + apr!M75+ mei!O75+ jun!N75+ M75)</f>
        <v>1183</v>
      </c>
    </row>
    <row r="76" spans="1:14" x14ac:dyDescent="0.2">
      <c r="A76" s="13" t="s">
        <v>82</v>
      </c>
      <c r="B76" s="11"/>
      <c r="C76" s="11"/>
      <c r="D76" s="11"/>
      <c r="E76" s="11"/>
      <c r="F76" s="11"/>
      <c r="G76" s="11"/>
      <c r="H76" s="11"/>
      <c r="I76" s="11"/>
      <c r="J76" s="11"/>
      <c r="K76" s="9">
        <f t="shared" si="8"/>
        <v>0</v>
      </c>
      <c r="L76" s="31">
        <f>SUM(feb!F76 + mrt!L76 + apr!K76+ mei!M76+ jun!L76+ K76)</f>
        <v>8</v>
      </c>
      <c r="M76" s="17">
        <f t="shared" si="9"/>
        <v>0</v>
      </c>
      <c r="N76" s="21">
        <f>SUM(feb!H76 + mrt!N76 + apr!M76+ mei!O76+ jun!N76+ M76)</f>
        <v>453</v>
      </c>
    </row>
    <row r="77" spans="1:14" x14ac:dyDescent="0.2">
      <c r="A77" s="13" t="s">
        <v>97</v>
      </c>
      <c r="B77" s="11"/>
      <c r="C77" s="11"/>
      <c r="D77" s="11"/>
      <c r="E77" s="11"/>
      <c r="F77" s="11">
        <v>115</v>
      </c>
      <c r="G77" s="11"/>
      <c r="H77" s="11"/>
      <c r="I77" s="11"/>
      <c r="J77" s="11"/>
      <c r="K77" s="9">
        <v>1</v>
      </c>
      <c r="L77" s="31">
        <f>SUM(feb!F77 + mrt!L77 + apr!K77+ mei!M77+ jun!L77+ K77)</f>
        <v>11</v>
      </c>
      <c r="M77" s="17">
        <f t="shared" si="9"/>
        <v>115</v>
      </c>
      <c r="N77" s="21">
        <f>SUM(feb!H77 + mrt!N77 + apr!M77+ mei!O77+ jun!N77+ M77)</f>
        <v>904</v>
      </c>
    </row>
    <row r="78" spans="1:14" x14ac:dyDescent="0.2">
      <c r="A78" s="13" t="s">
        <v>20</v>
      </c>
      <c r="B78" s="11"/>
      <c r="C78" s="11"/>
      <c r="D78" s="11"/>
      <c r="E78" s="11"/>
      <c r="F78" s="11"/>
      <c r="G78" s="11"/>
      <c r="H78" s="11"/>
      <c r="I78" s="11"/>
      <c r="J78" s="11"/>
      <c r="K78" s="9">
        <f t="shared" si="8"/>
        <v>0</v>
      </c>
      <c r="L78" s="31">
        <f>SUM(feb!F78 + mrt!L78 + apr!K78+ mei!M78+ jun!L78+ K78)</f>
        <v>10</v>
      </c>
      <c r="M78" s="17">
        <f t="shared" si="9"/>
        <v>0</v>
      </c>
      <c r="N78" s="21">
        <f>SUM(feb!H78 + mrt!N78 + apr!M78+ mei!O78+ jun!N78+ M78)</f>
        <v>911</v>
      </c>
    </row>
    <row r="79" spans="1:14" x14ac:dyDescent="0.2">
      <c r="A79" s="13" t="s">
        <v>55</v>
      </c>
      <c r="B79" s="11"/>
      <c r="C79" s="11"/>
      <c r="D79" s="11"/>
      <c r="E79" s="11"/>
      <c r="F79" s="11"/>
      <c r="G79" s="11"/>
      <c r="H79" s="11"/>
      <c r="I79" s="11"/>
      <c r="J79" s="11"/>
      <c r="K79" s="9">
        <f t="shared" si="8"/>
        <v>0</v>
      </c>
      <c r="L79" s="31">
        <f>SUM(feb!F79 + mrt!L79 + apr!K79+ mei!M79+ jun!L79+ K79)</f>
        <v>0</v>
      </c>
      <c r="M79" s="17">
        <f t="shared" si="9"/>
        <v>0</v>
      </c>
      <c r="N79" s="21">
        <f>SUM(feb!H79 + mrt!N79 + apr!M79+ mei!O79+ jun!N79+ M79)</f>
        <v>0</v>
      </c>
    </row>
    <row r="80" spans="1:14" x14ac:dyDescent="0.2">
      <c r="A80" s="13" t="s">
        <v>60</v>
      </c>
      <c r="B80" s="11">
        <v>140</v>
      </c>
      <c r="C80" s="11">
        <v>83</v>
      </c>
      <c r="D80" s="11">
        <v>200</v>
      </c>
      <c r="E80" s="11">
        <v>100</v>
      </c>
      <c r="F80" s="11">
        <v>115</v>
      </c>
      <c r="G80" s="11">
        <v>85</v>
      </c>
      <c r="H80" s="11">
        <v>81</v>
      </c>
      <c r="I80" s="11">
        <v>164</v>
      </c>
      <c r="J80" s="11">
        <v>89</v>
      </c>
      <c r="K80" s="9">
        <f t="shared" si="8"/>
        <v>5</v>
      </c>
      <c r="L80" s="31">
        <f>SUM(feb!F80 + mrt!L80 + apr!K80+ mei!M80+ jun!L80+ K80)</f>
        <v>29</v>
      </c>
      <c r="M80" s="17">
        <f t="shared" si="9"/>
        <v>1057</v>
      </c>
      <c r="N80" s="21">
        <f>SUM(feb!H80 + mrt!N80 + apr!M80+ mei!O80+ jun!N80+ M80)</f>
        <v>5450</v>
      </c>
    </row>
    <row r="81" spans="1:14" x14ac:dyDescent="0.2">
      <c r="A81" s="13" t="s">
        <v>114</v>
      </c>
      <c r="B81" s="11"/>
      <c r="C81" s="11"/>
      <c r="D81" s="11">
        <v>65</v>
      </c>
      <c r="E81" s="11">
        <v>52</v>
      </c>
      <c r="F81" s="11">
        <v>49</v>
      </c>
      <c r="G81" s="11">
        <v>52</v>
      </c>
      <c r="H81" s="11">
        <v>84</v>
      </c>
      <c r="I81" s="11"/>
      <c r="J81" s="11"/>
      <c r="K81" s="9">
        <v>4</v>
      </c>
      <c r="L81" s="31">
        <f>SUM(feb!F81 + mrt!L81 + apr!K81+ mei!M81+ jun!L81+ K81)</f>
        <v>19</v>
      </c>
      <c r="M81" s="17">
        <f t="shared" si="9"/>
        <v>302</v>
      </c>
      <c r="N81" s="21">
        <f>SUM(feb!H81 + mrt!N81 + apr!M81+ mei!O81+ jun!N81+ M81)</f>
        <v>1355</v>
      </c>
    </row>
    <row r="82" spans="1:14" x14ac:dyDescent="0.2">
      <c r="A82" s="13" t="s">
        <v>21</v>
      </c>
      <c r="B82" s="11">
        <v>84</v>
      </c>
      <c r="C82" s="11">
        <v>83</v>
      </c>
      <c r="D82" s="11">
        <v>137</v>
      </c>
      <c r="E82" s="11">
        <v>70</v>
      </c>
      <c r="F82" s="11">
        <v>115</v>
      </c>
      <c r="G82" s="11">
        <v>140</v>
      </c>
      <c r="H82" s="11"/>
      <c r="I82" s="11">
        <v>130</v>
      </c>
      <c r="J82" s="11">
        <v>89</v>
      </c>
      <c r="K82" s="9">
        <v>5</v>
      </c>
      <c r="L82" s="31">
        <f>SUM(feb!F82 + mrt!L82 + apr!K82+ mei!M82+ jun!L82+ K82)</f>
        <v>29</v>
      </c>
      <c r="M82" s="17">
        <f t="shared" si="9"/>
        <v>848</v>
      </c>
      <c r="N82" s="21">
        <f>SUM(feb!H82 + mrt!N82 + apr!M82+ mei!O82+ jun!N82+ M82)</f>
        <v>4569</v>
      </c>
    </row>
    <row r="83" spans="1:14" x14ac:dyDescent="0.2">
      <c r="A83" s="13" t="s">
        <v>59</v>
      </c>
      <c r="B83" s="11"/>
      <c r="C83" s="11"/>
      <c r="D83" s="11"/>
      <c r="E83" s="11"/>
      <c r="F83" s="11"/>
      <c r="G83" s="11"/>
      <c r="H83" s="11"/>
      <c r="I83" s="11"/>
      <c r="J83" s="11"/>
      <c r="K83" s="9">
        <f t="shared" si="8"/>
        <v>0</v>
      </c>
      <c r="L83" s="31">
        <f>SUM(feb!F83 + mrt!L83 + apr!K83+ mei!M83+ jun!L83+ K83)</f>
        <v>20</v>
      </c>
      <c r="M83" s="17">
        <f t="shared" si="9"/>
        <v>0</v>
      </c>
      <c r="N83" s="21">
        <f>SUM(feb!H83 + mrt!N83 + apr!M83+ mei!O83+ jun!N83+ M83)</f>
        <v>1719</v>
      </c>
    </row>
    <row r="84" spans="1:14" x14ac:dyDescent="0.2">
      <c r="A84" s="13" t="s">
        <v>22</v>
      </c>
      <c r="B84" s="11"/>
      <c r="C84" s="11"/>
      <c r="D84" s="11"/>
      <c r="E84" s="11"/>
      <c r="F84" s="11"/>
      <c r="G84" s="11"/>
      <c r="H84" s="11"/>
      <c r="I84" s="11"/>
      <c r="J84" s="11"/>
      <c r="K84" s="9">
        <f t="shared" si="8"/>
        <v>0</v>
      </c>
      <c r="L84" s="31">
        <f>SUM(feb!F84 + mrt!L84 + apr!K84+ mei!M84+ jun!L84+ K84)</f>
        <v>1</v>
      </c>
      <c r="M84" s="17">
        <f t="shared" si="9"/>
        <v>0</v>
      </c>
      <c r="N84" s="21">
        <f>SUM(feb!H84 + mrt!N84 + apr!M84+ mei!O84+ jun!N84+ M84)</f>
        <v>48</v>
      </c>
    </row>
    <row r="85" spans="1:14" x14ac:dyDescent="0.2">
      <c r="A85" s="13" t="s">
        <v>70</v>
      </c>
      <c r="B85" s="11"/>
      <c r="C85" s="11"/>
      <c r="D85" s="11"/>
      <c r="E85" s="11"/>
      <c r="F85" s="11"/>
      <c r="G85" s="11"/>
      <c r="H85" s="11">
        <v>81</v>
      </c>
      <c r="I85" s="11">
        <v>100</v>
      </c>
      <c r="J85" s="11"/>
      <c r="K85" s="9">
        <v>2</v>
      </c>
      <c r="L85" s="31">
        <f>SUM(feb!F85 + mrt!L85 + apr!K85+ mei!M85+ jun!L85+ K85)</f>
        <v>21</v>
      </c>
      <c r="M85" s="17">
        <f>SUM(B85:J85)</f>
        <v>181</v>
      </c>
      <c r="N85" s="21">
        <f>SUM(feb!H85 + mrt!N85 + apr!M85+ mei!O85+ jun!N85+ M85)</f>
        <v>2624</v>
      </c>
    </row>
    <row r="86" spans="1:14" x14ac:dyDescent="0.2">
      <c r="A86" s="13" t="s">
        <v>151</v>
      </c>
      <c r="B86" s="11"/>
      <c r="C86" s="11"/>
      <c r="D86" s="11"/>
      <c r="E86" s="11"/>
      <c r="F86" s="11">
        <v>115</v>
      </c>
      <c r="G86" s="11"/>
      <c r="H86" s="11">
        <v>81</v>
      </c>
      <c r="I86" s="11"/>
      <c r="J86" s="11">
        <v>89</v>
      </c>
      <c r="K86" s="9">
        <v>3</v>
      </c>
      <c r="L86" s="31">
        <f>SUM(feb!F86 + mrt!L86 + apr!K86+ mei!M86+ jun!L86+ K86)</f>
        <v>20</v>
      </c>
      <c r="M86" s="17">
        <f>SUM(B86:J86)</f>
        <v>285</v>
      </c>
      <c r="N86" s="21">
        <f>SUM(feb!H86 + mrt!N86 + apr!M86+ mei!O86+ jun!N86+ M86)</f>
        <v>2356</v>
      </c>
    </row>
    <row r="87" spans="1:14" x14ac:dyDescent="0.2">
      <c r="A87" s="13" t="s">
        <v>71</v>
      </c>
      <c r="B87" s="11"/>
      <c r="C87" s="11">
        <v>83</v>
      </c>
      <c r="D87" s="11"/>
      <c r="E87" s="11"/>
      <c r="F87" s="11"/>
      <c r="G87" s="11"/>
      <c r="H87" s="11"/>
      <c r="I87" s="11"/>
      <c r="J87" s="11"/>
      <c r="K87" s="9">
        <f t="shared" si="8"/>
        <v>1</v>
      </c>
      <c r="L87" s="31">
        <f>SUM(feb!F87 + mrt!L87 + apr!K87+ mei!M87+ jun!L87+ K87)</f>
        <v>16</v>
      </c>
      <c r="M87" s="17">
        <f t="shared" si="9"/>
        <v>83</v>
      </c>
      <c r="N87" s="21">
        <f>SUM(feb!H87 + mrt!N87 + apr!M87+ mei!O87+ jun!N87+ M87)</f>
        <v>1128</v>
      </c>
    </row>
    <row r="88" spans="1:14" x14ac:dyDescent="0.2">
      <c r="A88" s="13" t="s">
        <v>23</v>
      </c>
      <c r="B88" s="11"/>
      <c r="C88" s="11">
        <v>50</v>
      </c>
      <c r="D88" s="11"/>
      <c r="E88" s="11"/>
      <c r="F88" s="11"/>
      <c r="G88" s="11"/>
      <c r="H88" s="11"/>
      <c r="I88" s="11"/>
      <c r="J88" s="11"/>
      <c r="K88" s="9">
        <f t="shared" si="8"/>
        <v>1</v>
      </c>
      <c r="L88" s="31">
        <f>SUM(feb!F88 + mrt!L88 + apr!K88+ mei!M88+ jun!L88+ K88)</f>
        <v>14</v>
      </c>
      <c r="M88" s="17">
        <f t="shared" si="9"/>
        <v>50</v>
      </c>
      <c r="N88" s="21">
        <f>SUM(feb!H88 + mrt!N88 + apr!M88+ mei!O88+ jun!N88+ M88)</f>
        <v>921</v>
      </c>
    </row>
    <row r="89" spans="1:14" x14ac:dyDescent="0.2">
      <c r="A89" s="13" t="s">
        <v>109</v>
      </c>
      <c r="B89" s="11">
        <v>110</v>
      </c>
      <c r="C89" s="11">
        <v>83</v>
      </c>
      <c r="D89" s="11"/>
      <c r="E89" s="11">
        <v>100</v>
      </c>
      <c r="F89" s="11"/>
      <c r="G89" s="11">
        <v>140</v>
      </c>
      <c r="H89" s="11">
        <v>81</v>
      </c>
      <c r="I89" s="11">
        <v>164</v>
      </c>
      <c r="J89" s="11">
        <v>89</v>
      </c>
      <c r="K89" s="9">
        <f t="shared" si="8"/>
        <v>5</v>
      </c>
      <c r="L89" s="31">
        <f>SUM(feb!F89 + mrt!L89 + apr!K89+ mei!M89+ jun!L89+ K89)</f>
        <v>25</v>
      </c>
      <c r="M89" s="17">
        <f t="shared" si="9"/>
        <v>767</v>
      </c>
      <c r="N89" s="21">
        <f>SUM(feb!H89 + mrt!N89 + apr!M89+ mei!O89+ jun!N89+ M89)</f>
        <v>3453</v>
      </c>
    </row>
    <row r="90" spans="1:14" x14ac:dyDescent="0.2">
      <c r="A90" s="13" t="s">
        <v>24</v>
      </c>
      <c r="B90" s="11"/>
      <c r="C90" s="11">
        <v>83</v>
      </c>
      <c r="D90" s="11">
        <v>137</v>
      </c>
      <c r="E90" s="11"/>
      <c r="F90" s="11"/>
      <c r="G90" s="11"/>
      <c r="H90" s="11"/>
      <c r="I90" s="11"/>
      <c r="J90" s="11"/>
      <c r="K90" s="9">
        <v>2</v>
      </c>
      <c r="L90" s="31">
        <f>SUM(feb!F90 + mrt!L90 + apr!K90+ mei!M90+ jun!L90+ K90)</f>
        <v>20</v>
      </c>
      <c r="M90" s="17">
        <f t="shared" si="9"/>
        <v>220</v>
      </c>
      <c r="N90" s="21">
        <f>SUM(feb!H90 + mrt!N90 + apr!M90+ mei!O90+ jun!N90+ M90)</f>
        <v>2674</v>
      </c>
    </row>
    <row r="91" spans="1:14" x14ac:dyDescent="0.2">
      <c r="A91" s="13" t="s">
        <v>25</v>
      </c>
      <c r="B91" s="11"/>
      <c r="C91" s="11">
        <v>83</v>
      </c>
      <c r="D91" s="11"/>
      <c r="E91" s="11">
        <v>100</v>
      </c>
      <c r="F91" s="11"/>
      <c r="G91" s="11">
        <v>85</v>
      </c>
      <c r="H91" s="11"/>
      <c r="I91" s="11"/>
      <c r="J91" s="11">
        <v>89</v>
      </c>
      <c r="K91" s="9">
        <f t="shared" si="8"/>
        <v>4</v>
      </c>
      <c r="L91" s="31">
        <f>SUM(feb!F91 + mrt!L91 + apr!K91+ mei!M91+ jun!L91+ K91)</f>
        <v>24</v>
      </c>
      <c r="M91" s="17">
        <f t="shared" si="9"/>
        <v>357</v>
      </c>
      <c r="N91" s="21">
        <f>SUM(feb!H91 + mrt!N91 + apr!M91+ mei!O91+ jun!N91+ M91)</f>
        <v>2157</v>
      </c>
    </row>
    <row r="92" spans="1:14" x14ac:dyDescent="0.2">
      <c r="A92" s="13" t="s">
        <v>100</v>
      </c>
      <c r="B92" s="11"/>
      <c r="C92" s="11"/>
      <c r="D92" s="11"/>
      <c r="E92" s="11"/>
      <c r="F92" s="11"/>
      <c r="G92" s="11"/>
      <c r="H92" s="11"/>
      <c r="I92" s="11"/>
      <c r="J92" s="11"/>
      <c r="K92" s="9">
        <f t="shared" si="8"/>
        <v>0</v>
      </c>
      <c r="L92" s="31">
        <f>SUM(feb!F92 + mrt!L92 + apr!K92+ mei!M92+ jun!L92+ K92)</f>
        <v>0</v>
      </c>
      <c r="M92" s="17">
        <f t="shared" si="9"/>
        <v>0</v>
      </c>
      <c r="N92" s="21">
        <f>SUM(feb!H92 + mrt!N92 + apr!M92+ mei!O92+ jun!N92+ M92)</f>
        <v>0</v>
      </c>
    </row>
    <row r="93" spans="1:14" x14ac:dyDescent="0.2">
      <c r="A93" s="13" t="s">
        <v>75</v>
      </c>
      <c r="B93" s="11"/>
      <c r="C93" s="11"/>
      <c r="D93" s="11"/>
      <c r="E93" s="11"/>
      <c r="F93" s="11"/>
      <c r="G93" s="11"/>
      <c r="H93" s="11"/>
      <c r="I93" s="11"/>
      <c r="J93" s="11"/>
      <c r="K93" s="9">
        <f t="shared" si="8"/>
        <v>0</v>
      </c>
      <c r="L93" s="31">
        <f>SUM(feb!F93 + mrt!L93 + apr!K93+ mei!M93+ jun!L93+ K93)</f>
        <v>1</v>
      </c>
      <c r="M93" s="17">
        <f t="shared" si="9"/>
        <v>0</v>
      </c>
      <c r="N93" s="21">
        <f>SUM(feb!H93 + mrt!N93 + apr!M93+ mei!O93+ jun!N93+ M93)</f>
        <v>83</v>
      </c>
    </row>
    <row r="94" spans="1:14" x14ac:dyDescent="0.2">
      <c r="A94" s="13" t="s">
        <v>26</v>
      </c>
      <c r="B94" s="11"/>
      <c r="C94" s="11">
        <v>83</v>
      </c>
      <c r="D94" s="11">
        <v>137</v>
      </c>
      <c r="E94" s="11"/>
      <c r="F94" s="11">
        <v>115</v>
      </c>
      <c r="G94" s="11"/>
      <c r="H94" s="11">
        <v>81</v>
      </c>
      <c r="I94" s="11">
        <v>130</v>
      </c>
      <c r="J94" s="11">
        <v>89</v>
      </c>
      <c r="K94" s="9">
        <v>4</v>
      </c>
      <c r="L94" s="31">
        <f>SUM(feb!F94 + mrt!L94 + apr!K94+ mei!M94+ jun!L94+ K94)</f>
        <v>24</v>
      </c>
      <c r="M94" s="17">
        <f t="shared" si="9"/>
        <v>635</v>
      </c>
      <c r="N94" s="21">
        <f>SUM(feb!H94 + mrt!N94 + apr!M94+ mei!O94+ jun!N94+ M94)</f>
        <v>3564</v>
      </c>
    </row>
    <row r="95" spans="1:14" x14ac:dyDescent="0.2">
      <c r="A95" s="13" t="s">
        <v>103</v>
      </c>
      <c r="B95" s="11">
        <v>40</v>
      </c>
      <c r="C95" s="11"/>
      <c r="D95" s="11">
        <v>96</v>
      </c>
      <c r="E95" s="11">
        <v>70</v>
      </c>
      <c r="F95" s="11"/>
      <c r="G95" s="11"/>
      <c r="H95" s="11"/>
      <c r="I95" s="11">
        <v>130</v>
      </c>
      <c r="J95" s="11">
        <v>89</v>
      </c>
      <c r="K95" s="9">
        <v>3</v>
      </c>
      <c r="L95" s="31">
        <f>SUM(feb!F95 + mrt!L95 + apr!K95+ mei!M95+ jun!L95+ K95)</f>
        <v>27</v>
      </c>
      <c r="M95" s="17">
        <f t="shared" si="9"/>
        <v>425</v>
      </c>
      <c r="N95" s="21">
        <f>SUM(feb!H95 + mrt!N95 + apr!M95+ mei!O95+ jun!N95+ M95)</f>
        <v>3832</v>
      </c>
    </row>
    <row r="96" spans="1:14" x14ac:dyDescent="0.2">
      <c r="A96" s="13" t="s">
        <v>27</v>
      </c>
      <c r="B96" s="11">
        <v>76</v>
      </c>
      <c r="C96" s="11">
        <v>50</v>
      </c>
      <c r="D96" s="11"/>
      <c r="E96" s="11">
        <v>52</v>
      </c>
      <c r="F96" s="11">
        <v>84</v>
      </c>
      <c r="G96" s="11">
        <v>52</v>
      </c>
      <c r="H96" s="11">
        <v>84</v>
      </c>
      <c r="I96" s="11">
        <v>92</v>
      </c>
      <c r="J96" s="11">
        <v>50</v>
      </c>
      <c r="K96" s="9">
        <f t="shared" si="8"/>
        <v>5</v>
      </c>
      <c r="L96" s="31">
        <f>SUM(feb!F96 + mrt!L96 + apr!K96+ mei!M96+ jun!L96+ K96)</f>
        <v>28</v>
      </c>
      <c r="M96" s="17">
        <f t="shared" si="9"/>
        <v>540</v>
      </c>
      <c r="N96" s="21">
        <f>SUM(feb!H96 + mrt!N96 + apr!M96+ mei!O96+ jun!N96+ M96)</f>
        <v>2932</v>
      </c>
    </row>
    <row r="97" spans="1:14" x14ac:dyDescent="0.2">
      <c r="A97" s="13" t="s">
        <v>87</v>
      </c>
      <c r="B97" s="11"/>
      <c r="C97" s="11"/>
      <c r="D97" s="11"/>
      <c r="E97" s="11"/>
      <c r="F97" s="11"/>
      <c r="G97" s="11"/>
      <c r="H97" s="11"/>
      <c r="I97" s="11"/>
      <c r="J97" s="11"/>
      <c r="K97" s="9">
        <f t="shared" si="8"/>
        <v>0</v>
      </c>
      <c r="L97" s="31">
        <f>SUM(feb!F97 + mrt!L97 + apr!K97+ mei!M97+ jun!L97+ K97)</f>
        <v>0</v>
      </c>
      <c r="M97" s="17">
        <f t="shared" si="9"/>
        <v>0</v>
      </c>
      <c r="N97" s="21">
        <f>SUM(feb!H97 + mrt!N97 + apr!M97+ mei!O97+ jun!N97+ M97)</f>
        <v>0</v>
      </c>
    </row>
    <row r="98" spans="1:14" x14ac:dyDescent="0.2">
      <c r="A98" s="13" t="s">
        <v>33</v>
      </c>
      <c r="B98" s="11"/>
      <c r="C98" s="11"/>
      <c r="D98" s="11"/>
      <c r="E98" s="11"/>
      <c r="F98" s="11"/>
      <c r="G98" s="11"/>
      <c r="H98" s="11"/>
      <c r="I98" s="11">
        <v>61</v>
      </c>
      <c r="J98" s="11">
        <v>50</v>
      </c>
      <c r="K98" s="9">
        <v>2</v>
      </c>
      <c r="L98" s="31">
        <f>SUM(feb!F98 + mrt!L98 + apr!K98+ mei!M98+ jun!L98+ K98)</f>
        <v>17</v>
      </c>
      <c r="M98" s="17">
        <f t="shared" si="9"/>
        <v>111</v>
      </c>
      <c r="N98" s="21">
        <f>SUM(feb!H98 + mrt!N98 + apr!M98+ mei!O98+ jun!N98+ M98)</f>
        <v>1650</v>
      </c>
    </row>
    <row r="99" spans="1:14" x14ac:dyDescent="0.2">
      <c r="A99" s="13" t="s">
        <v>53</v>
      </c>
      <c r="B99" s="11">
        <v>84</v>
      </c>
      <c r="C99" s="11">
        <v>83</v>
      </c>
      <c r="D99" s="11">
        <v>96</v>
      </c>
      <c r="E99" s="11">
        <v>70</v>
      </c>
      <c r="F99" s="11">
        <v>115</v>
      </c>
      <c r="G99" s="11">
        <v>85</v>
      </c>
      <c r="H99" s="11">
        <v>81</v>
      </c>
      <c r="I99" s="11">
        <v>130</v>
      </c>
      <c r="J99" s="11">
        <v>89</v>
      </c>
      <c r="K99" s="9">
        <f t="shared" si="8"/>
        <v>5</v>
      </c>
      <c r="L99" s="31">
        <f>SUM(feb!F99 + mrt!L99 + apr!K99+ mei!M99+ jun!L99+ K99)</f>
        <v>29</v>
      </c>
      <c r="M99" s="17">
        <f t="shared" si="9"/>
        <v>833</v>
      </c>
      <c r="N99" s="21">
        <f>SUM(feb!H99 + mrt!N99 + apr!M99+ mei!O99+ jun!N99+ M99)</f>
        <v>4747</v>
      </c>
    </row>
    <row r="100" spans="1:14" x14ac:dyDescent="0.2">
      <c r="A100" s="13" t="s">
        <v>77</v>
      </c>
      <c r="B100" s="11"/>
      <c r="C100" s="11"/>
      <c r="D100" s="11"/>
      <c r="E100" s="11"/>
      <c r="F100" s="11"/>
      <c r="G100" s="11"/>
      <c r="H100" s="11"/>
      <c r="I100" s="11"/>
      <c r="J100" s="11">
        <v>50</v>
      </c>
      <c r="K100" s="9">
        <f t="shared" si="8"/>
        <v>1</v>
      </c>
      <c r="L100" s="31">
        <f>SUM(feb!F100 + mrt!L100 + apr!K100+ mei!M100+ jun!L100+ K100)</f>
        <v>1</v>
      </c>
      <c r="M100" s="17">
        <f t="shared" si="9"/>
        <v>50</v>
      </c>
      <c r="N100" s="21">
        <f>SUM(feb!H100 + mrt!N100 + apr!M100+ mei!O100+ jun!N100+ M100)</f>
        <v>50</v>
      </c>
    </row>
    <row r="101" spans="1:14" x14ac:dyDescent="0.2">
      <c r="A101" s="13" t="s">
        <v>84</v>
      </c>
      <c r="B101" s="11"/>
      <c r="C101" s="11"/>
      <c r="D101" s="11"/>
      <c r="E101" s="11">
        <v>52</v>
      </c>
      <c r="F101" s="11"/>
      <c r="G101" s="11">
        <v>52</v>
      </c>
      <c r="H101" s="11">
        <v>84</v>
      </c>
      <c r="I101" s="11">
        <v>61</v>
      </c>
      <c r="J101" s="11"/>
      <c r="K101" s="9">
        <v>4</v>
      </c>
      <c r="L101" s="31">
        <f>SUM(feb!F101 + mrt!L101 + apr!K101+ mei!M101+ jun!L101+ K101)</f>
        <v>18</v>
      </c>
      <c r="M101" s="17">
        <f t="shared" si="9"/>
        <v>249</v>
      </c>
      <c r="N101" s="21">
        <f>SUM(feb!H101 + mrt!N101 + apr!M101+ mei!O101+ jun!N101+ M101)</f>
        <v>1099</v>
      </c>
    </row>
    <row r="102" spans="1:14" x14ac:dyDescent="0.2">
      <c r="A102" s="13" t="s">
        <v>58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9">
        <f t="shared" si="8"/>
        <v>0</v>
      </c>
      <c r="L102" s="31">
        <f>SUM(feb!F102 + mrt!L102 + apr!K102+ mei!M102+ jun!L102+ K102)</f>
        <v>0</v>
      </c>
      <c r="M102" s="17">
        <f t="shared" si="9"/>
        <v>0</v>
      </c>
      <c r="N102" s="21">
        <f>SUM(feb!H102 + mrt!N102 + apr!M102+ mei!O102+ jun!N102+ M102)</f>
        <v>0</v>
      </c>
    </row>
    <row r="103" spans="1:14" x14ac:dyDescent="0.2">
      <c r="A103" s="13" t="s">
        <v>129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9">
        <f t="shared" si="8"/>
        <v>0</v>
      </c>
      <c r="L103" s="31">
        <f>SUM(feb!F103 + mrt!L103 + apr!K103+ mei!M103+ jun!L103+ K103)</f>
        <v>0</v>
      </c>
      <c r="M103" s="17">
        <f t="shared" si="9"/>
        <v>0</v>
      </c>
      <c r="N103" s="21">
        <f>SUM(feb!H103 + mrt!N103 + apr!M103+ mei!O103+ jun!N103+ M103)</f>
        <v>0</v>
      </c>
    </row>
    <row r="104" spans="1:14" x14ac:dyDescent="0.2">
      <c r="A104" s="13" t="s">
        <v>130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9">
        <f t="shared" si="8"/>
        <v>0</v>
      </c>
      <c r="L104" s="31">
        <f>SUM(feb!F104 + mrt!L104 + apr!K104+ mei!M104+ jun!L104+ K104)</f>
        <v>0</v>
      </c>
      <c r="M104" s="17">
        <f t="shared" si="9"/>
        <v>0</v>
      </c>
      <c r="N104" s="21">
        <f>SUM(feb!H104 + mrt!N104 + apr!M104+ mei!O104+ jun!N104+ M104)</f>
        <v>0</v>
      </c>
    </row>
    <row r="105" spans="1:14" x14ac:dyDescent="0.2">
      <c r="A105" s="13" t="s">
        <v>111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9">
        <f t="shared" si="8"/>
        <v>0</v>
      </c>
      <c r="L105" s="31">
        <f>SUM(feb!F105 + mrt!L105 + apr!K105+ mei!M105+ jun!L105+ K105)</f>
        <v>13</v>
      </c>
      <c r="M105" s="17">
        <f t="shared" si="9"/>
        <v>0</v>
      </c>
      <c r="N105" s="21">
        <f>SUM(feb!H105 + mrt!N105 + apr!M105+ mei!O105+ jun!N105+ M105)</f>
        <v>1199</v>
      </c>
    </row>
    <row r="106" spans="1:14" x14ac:dyDescent="0.2">
      <c r="A106" s="13" t="s">
        <v>98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9">
        <f t="shared" si="8"/>
        <v>0</v>
      </c>
      <c r="L106" s="31">
        <f>SUM(feb!F106 + mrt!L106 + apr!K106+ mei!M106+ jun!L106+ K106)</f>
        <v>0</v>
      </c>
      <c r="M106" s="17">
        <f t="shared" si="9"/>
        <v>0</v>
      </c>
      <c r="N106" s="21">
        <f>SUM(feb!H106 + mrt!N106 + apr!M106+ mei!O106+ jun!N106+ M106)</f>
        <v>0</v>
      </c>
    </row>
    <row r="107" spans="1:14" x14ac:dyDescent="0.2">
      <c r="A107" s="13" t="s">
        <v>105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9">
        <f t="shared" si="8"/>
        <v>0</v>
      </c>
      <c r="L107" s="31">
        <f>SUM(feb!F107 + mrt!L107 + apr!K107+ mei!M107+ jun!L107+ K107)</f>
        <v>5</v>
      </c>
      <c r="M107" s="17">
        <f t="shared" si="9"/>
        <v>0</v>
      </c>
      <c r="N107" s="21">
        <f>SUM(feb!H107 + mrt!N107 + apr!M107+ mei!O107+ jun!N107+ M107)</f>
        <v>356</v>
      </c>
    </row>
    <row r="108" spans="1:14" x14ac:dyDescent="0.2">
      <c r="A108" s="24" t="s">
        <v>131</v>
      </c>
      <c r="B108" s="11"/>
      <c r="C108" s="11">
        <v>50</v>
      </c>
      <c r="D108" s="11"/>
      <c r="E108" s="11">
        <v>52</v>
      </c>
      <c r="F108" s="11"/>
      <c r="G108" s="11"/>
      <c r="H108" s="11">
        <v>84</v>
      </c>
      <c r="I108" s="11"/>
      <c r="J108" s="11">
        <v>50</v>
      </c>
      <c r="K108" s="9">
        <f t="shared" si="8"/>
        <v>4</v>
      </c>
      <c r="L108" s="31">
        <f>SUM(feb!F108 + mrt!L108 + apr!K108+ mei!M108+ jun!L108+ K108)</f>
        <v>13</v>
      </c>
      <c r="M108" s="17">
        <f t="shared" si="9"/>
        <v>236</v>
      </c>
      <c r="N108" s="21">
        <f>SUM(feb!H108 + mrt!N108 + apr!M108+ mei!O108+ jun!N108+ M108)</f>
        <v>863</v>
      </c>
    </row>
    <row r="109" spans="1:14" x14ac:dyDescent="0.2">
      <c r="A109" s="24" t="s">
        <v>83</v>
      </c>
      <c r="B109" s="11">
        <v>76</v>
      </c>
      <c r="C109" s="11"/>
      <c r="D109" s="11"/>
      <c r="E109" s="11"/>
      <c r="F109" s="11"/>
      <c r="G109" s="11"/>
      <c r="H109" s="11"/>
      <c r="I109" s="11">
        <v>116</v>
      </c>
      <c r="J109" s="11"/>
      <c r="K109" s="9">
        <v>1</v>
      </c>
      <c r="L109" s="31">
        <f>SUM(feb!F109 + mrt!L109 + apr!K109+ mei!M109+ jun!L109+ K109)</f>
        <v>20</v>
      </c>
      <c r="M109" s="17">
        <f t="shared" si="9"/>
        <v>192</v>
      </c>
      <c r="N109" s="21">
        <f>SUM(feb!H109 + mrt!N109 + apr!M109+ mei!O109+ jun!N109+ M109)</f>
        <v>2504</v>
      </c>
    </row>
    <row r="110" spans="1:14" x14ac:dyDescent="0.2">
      <c r="A110" s="24" t="s">
        <v>133</v>
      </c>
      <c r="B110" s="11"/>
      <c r="C110" s="11"/>
      <c r="D110" s="11"/>
      <c r="E110" s="11"/>
      <c r="F110" s="11"/>
      <c r="G110" s="11"/>
      <c r="H110" s="11">
        <v>81</v>
      </c>
      <c r="I110" s="11"/>
      <c r="J110" s="11"/>
      <c r="K110" s="9">
        <f t="shared" si="8"/>
        <v>1</v>
      </c>
      <c r="L110" s="31">
        <f>SUM(feb!F110 + mrt!L110 + apr!K110+ mei!M110+ jun!L110+ K110)</f>
        <v>20</v>
      </c>
      <c r="M110" s="17">
        <f t="shared" si="9"/>
        <v>81</v>
      </c>
      <c r="N110" s="21">
        <f>SUM(feb!H110 + mrt!N110 + apr!M110+ mei!O110+ jun!N110+ M110)</f>
        <v>2367</v>
      </c>
    </row>
    <row r="111" spans="1:14" x14ac:dyDescent="0.2">
      <c r="A111" s="34" t="s">
        <v>101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9">
        <f t="shared" si="8"/>
        <v>0</v>
      </c>
      <c r="L111" s="31">
        <f>SUM(feb!F111 + mrt!L111 + apr!K111+ mei!M111+ jun!L111+ K111)</f>
        <v>2</v>
      </c>
      <c r="M111" s="17">
        <f t="shared" si="9"/>
        <v>0</v>
      </c>
      <c r="N111" s="21">
        <f>SUM(feb!H111 + mrt!N111 + apr!M111+ mei!O111+ jun!N111+ M111)</f>
        <v>116</v>
      </c>
    </row>
    <row r="112" spans="1:14" x14ac:dyDescent="0.2">
      <c r="A112" s="24" t="s">
        <v>99</v>
      </c>
      <c r="B112" s="11"/>
      <c r="C112" s="11">
        <v>50</v>
      </c>
      <c r="D112" s="11">
        <v>65</v>
      </c>
      <c r="E112" s="11">
        <v>52</v>
      </c>
      <c r="F112" s="11">
        <v>49</v>
      </c>
      <c r="G112" s="11"/>
      <c r="H112" s="11">
        <v>84</v>
      </c>
      <c r="I112" s="11">
        <v>61</v>
      </c>
      <c r="J112" s="11"/>
      <c r="K112" s="9">
        <v>4</v>
      </c>
      <c r="L112" s="31">
        <f>SUM(feb!F112 + mrt!L112 + apr!K112+ mei!M112+ jun!L112+ K112)</f>
        <v>26</v>
      </c>
      <c r="M112" s="17">
        <f t="shared" si="9"/>
        <v>361</v>
      </c>
      <c r="N112" s="21">
        <f>SUM(feb!H112 + mrt!N112 + apr!M112+ mei!O112+ jun!N112+ M112)</f>
        <v>2338</v>
      </c>
    </row>
    <row r="113" spans="1:14" ht="13.5" thickBot="1" x14ac:dyDescent="0.25">
      <c r="A113" s="14" t="s">
        <v>28</v>
      </c>
      <c r="B113" s="28"/>
      <c r="C113" s="28">
        <v>50</v>
      </c>
      <c r="D113" s="28"/>
      <c r="E113" s="28">
        <v>52</v>
      </c>
      <c r="F113" s="28">
        <v>84</v>
      </c>
      <c r="G113" s="28">
        <v>52</v>
      </c>
      <c r="H113" s="28"/>
      <c r="I113" s="28">
        <v>116</v>
      </c>
      <c r="J113" s="28">
        <v>50</v>
      </c>
      <c r="K113" s="59">
        <v>5</v>
      </c>
      <c r="L113" s="32">
        <f>SUM(feb!F113 + mrt!L113 + apr!K113+ mei!M113+ jun!L113+ K113)</f>
        <v>28</v>
      </c>
      <c r="M113" s="26">
        <f>SUM(B113:J113)</f>
        <v>404</v>
      </c>
      <c r="N113" s="27">
        <f>SUM(feb!H113 + mrt!N113 + apr!M113+ mei!O113+ jun!N113+ M113)</f>
        <v>2658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zoomScale="130" zoomScaleNormal="130" workbookViewId="0">
      <pane ySplit="3" topLeftCell="A58" activePane="bottomLeft" state="frozen"/>
      <selection pane="bottomLeft" activeCell="F87" sqref="F87"/>
    </sheetView>
  </sheetViews>
  <sheetFormatPr defaultColWidth="9.140625" defaultRowHeight="12.75" x14ac:dyDescent="0.2"/>
  <cols>
    <col min="1" max="1" width="17.28515625" style="6" customWidth="1"/>
    <col min="2" max="2" width="3.85546875" style="6" customWidth="1"/>
    <col min="3" max="3" width="3.7109375" style="6" customWidth="1"/>
    <col min="4" max="7" width="3.85546875" style="6" customWidth="1"/>
    <col min="8" max="11" width="4" style="6" customWidth="1"/>
    <col min="12" max="12" width="3.85546875" style="6" customWidth="1"/>
    <col min="13" max="16" width="5.7109375" style="6" customWidth="1"/>
    <col min="17" max="16384" width="9.140625" style="6"/>
  </cols>
  <sheetData>
    <row r="1" spans="1:16" ht="27.75" customHeight="1" thickBot="1" x14ac:dyDescent="0.3">
      <c r="A1" s="41" t="s">
        <v>142</v>
      </c>
      <c r="P1" s="42" t="s">
        <v>34</v>
      </c>
    </row>
    <row r="2" spans="1:16" s="8" customFormat="1" ht="54.75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145</v>
      </c>
      <c r="G2" s="18" t="s">
        <v>1</v>
      </c>
      <c r="H2" s="18" t="s">
        <v>2</v>
      </c>
      <c r="I2" s="18" t="s">
        <v>1</v>
      </c>
      <c r="J2" s="18" t="s">
        <v>2</v>
      </c>
      <c r="K2" s="18" t="s">
        <v>1</v>
      </c>
      <c r="L2" s="18" t="s">
        <v>2</v>
      </c>
      <c r="M2" s="96" t="s">
        <v>37</v>
      </c>
      <c r="N2" s="94" t="s">
        <v>38</v>
      </c>
      <c r="O2" s="88" t="s">
        <v>35</v>
      </c>
      <c r="P2" s="90" t="s">
        <v>36</v>
      </c>
    </row>
    <row r="3" spans="1:16" ht="18" customHeight="1" thickBot="1" x14ac:dyDescent="0.25">
      <c r="A3" s="20"/>
      <c r="B3" s="5">
        <v>2</v>
      </c>
      <c r="C3" s="5">
        <v>3</v>
      </c>
      <c r="D3" s="5">
        <v>9</v>
      </c>
      <c r="E3" s="5">
        <v>10</v>
      </c>
      <c r="F3" s="5">
        <v>15</v>
      </c>
      <c r="G3" s="5">
        <v>16</v>
      </c>
      <c r="H3" s="5">
        <v>17</v>
      </c>
      <c r="I3" s="5">
        <v>23</v>
      </c>
      <c r="J3" s="5">
        <v>24</v>
      </c>
      <c r="K3" s="5">
        <v>30</v>
      </c>
      <c r="L3" s="5">
        <v>31</v>
      </c>
      <c r="M3" s="97"/>
      <c r="N3" s="95"/>
      <c r="O3" s="89"/>
      <c r="P3" s="91"/>
    </row>
    <row r="4" spans="1:16" x14ac:dyDescent="0.2">
      <c r="A4" s="13" t="s">
        <v>112</v>
      </c>
      <c r="B4" s="11">
        <v>142</v>
      </c>
      <c r="C4" s="11"/>
      <c r="D4" s="11"/>
      <c r="E4" s="11">
        <v>88</v>
      </c>
      <c r="F4" s="11"/>
      <c r="G4" s="11"/>
      <c r="H4" s="11"/>
      <c r="I4" s="11"/>
      <c r="J4" s="11"/>
      <c r="K4" s="11"/>
      <c r="L4" s="11"/>
      <c r="M4" s="9">
        <v>2</v>
      </c>
      <c r="N4" s="10">
        <f>SUM(feb!F4 + mrt!L4 + apr!K4+ mei!M4+ jun!L4+ jul!K4+ M4)</f>
        <v>16</v>
      </c>
      <c r="O4" s="17">
        <f>SUM(B4:L4)</f>
        <v>230</v>
      </c>
      <c r="P4" s="21">
        <f>SUM(feb!H4 + mrt!N4 + apr!M4+ mei!O4+ jun!N4+ jul!M4+ O4)</f>
        <v>2096</v>
      </c>
    </row>
    <row r="5" spans="1:16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9">
        <f t="shared" ref="M5:M63" si="0">COUNT(C5,E5,F5,H5,J5,L5)</f>
        <v>0</v>
      </c>
      <c r="N5" s="10">
        <f>SUM(feb!F5 + mrt!L5 + apr!K5+ mei!M5+ jun!L5+ jul!K5+ M5)</f>
        <v>2</v>
      </c>
      <c r="O5" s="17">
        <f>SUM(B5:L5)</f>
        <v>0</v>
      </c>
      <c r="P5" s="21">
        <f>SUM(feb!H5 + mrt!N5 + apr!M5+ mei!O5+ jun!N5+ jul!M5+ O5)</f>
        <v>297</v>
      </c>
    </row>
    <row r="6" spans="1:16" x14ac:dyDescent="0.2">
      <c r="A6" s="13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9">
        <f t="shared" si="0"/>
        <v>0</v>
      </c>
      <c r="N6" s="10">
        <f>SUM(feb!F6 + mrt!L6 + apr!K6+ mei!M6+ jun!L6+ jul!K6+ M6)</f>
        <v>4</v>
      </c>
      <c r="O6" s="17">
        <f t="shared" ref="O6:O64" si="1">SUM(B6:L6)</f>
        <v>0</v>
      </c>
      <c r="P6" s="21">
        <f>SUM(feb!H6 + mrt!N6 + apr!M6+ mei!O6+ jun!N6+ jul!M6+ O6)</f>
        <v>456</v>
      </c>
    </row>
    <row r="7" spans="1:16" x14ac:dyDescent="0.2">
      <c r="A7" s="13" t="s">
        <v>85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9">
        <f t="shared" si="0"/>
        <v>0</v>
      </c>
      <c r="N7" s="10">
        <f>SUM(feb!F7 + mrt!L7 + apr!K7+ mei!M7+ jun!L7+ jul!K7+ M7)</f>
        <v>9</v>
      </c>
      <c r="O7" s="17">
        <f t="shared" si="1"/>
        <v>0</v>
      </c>
      <c r="P7" s="21">
        <f>SUM(feb!H7 + mrt!N7 + apr!M7+ mei!O7+ jun!N7+ jul!M7+ O7)</f>
        <v>817</v>
      </c>
    </row>
    <row r="8" spans="1:16" x14ac:dyDescent="0.2">
      <c r="A8" s="13" t="s">
        <v>72</v>
      </c>
      <c r="B8" s="11"/>
      <c r="C8" s="11">
        <v>73</v>
      </c>
      <c r="D8" s="11"/>
      <c r="E8" s="11"/>
      <c r="F8" s="11"/>
      <c r="G8" s="11"/>
      <c r="H8" s="11"/>
      <c r="I8" s="11"/>
      <c r="J8" s="11"/>
      <c r="K8" s="11"/>
      <c r="L8" s="11"/>
      <c r="M8" s="9">
        <f t="shared" si="0"/>
        <v>1</v>
      </c>
      <c r="N8" s="10">
        <f>SUM(feb!F8 + mrt!L8 + apr!K8+ mei!M8+ jun!L8+ jul!K8+ M8)</f>
        <v>12</v>
      </c>
      <c r="O8" s="17">
        <f t="shared" si="1"/>
        <v>73</v>
      </c>
      <c r="P8" s="21">
        <f>SUM(feb!H8 + mrt!N8 + apr!M8+ mei!O8+ jun!N8+ jul!M8+ O8)</f>
        <v>1249</v>
      </c>
    </row>
    <row r="9" spans="1:16" x14ac:dyDescent="0.2">
      <c r="A9" s="13" t="s">
        <v>81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9">
        <f t="shared" si="0"/>
        <v>0</v>
      </c>
      <c r="N9" s="10">
        <f>SUM(feb!F9 + mrt!L9 + apr!K9+ mei!M9+ jun!L9+ jul!K9+ M9)</f>
        <v>0</v>
      </c>
      <c r="O9" s="17">
        <f t="shared" si="1"/>
        <v>0</v>
      </c>
      <c r="P9" s="21">
        <f>SUM(feb!H9 + mrt!N9 + apr!M9+ mei!O9+ jun!N9+ jul!M9+ O9)</f>
        <v>0</v>
      </c>
    </row>
    <row r="10" spans="1:16" x14ac:dyDescent="0.2">
      <c r="A10" s="13" t="s">
        <v>5</v>
      </c>
      <c r="B10" s="11">
        <v>125</v>
      </c>
      <c r="C10" s="11">
        <v>97</v>
      </c>
      <c r="D10" s="11"/>
      <c r="E10" s="11"/>
      <c r="F10" s="11"/>
      <c r="G10" s="11"/>
      <c r="H10" s="11">
        <v>88</v>
      </c>
      <c r="I10" s="11"/>
      <c r="J10" s="11">
        <v>90</v>
      </c>
      <c r="K10" s="11"/>
      <c r="L10" s="11">
        <v>70</v>
      </c>
      <c r="M10" s="9">
        <v>5</v>
      </c>
      <c r="N10" s="10">
        <f>SUM(feb!F10 + mrt!L10 + apr!K10+ mei!M10+ jun!L10+ jul!K10+ M10)</f>
        <v>22</v>
      </c>
      <c r="O10" s="17">
        <f t="shared" si="1"/>
        <v>470</v>
      </c>
      <c r="P10" s="21">
        <f>SUM(feb!H10 + mrt!N10 + apr!M10+ mei!O10+ jun!N10+ jul!M10+ O10)</f>
        <v>2431</v>
      </c>
    </row>
    <row r="11" spans="1:16" x14ac:dyDescent="0.2">
      <c r="A11" s="13" t="s">
        <v>76</v>
      </c>
      <c r="B11" s="11">
        <v>125</v>
      </c>
      <c r="C11" s="11"/>
      <c r="D11" s="11"/>
      <c r="E11" s="11">
        <v>88</v>
      </c>
      <c r="F11" s="11"/>
      <c r="G11" s="11"/>
      <c r="H11" s="11"/>
      <c r="I11" s="11"/>
      <c r="J11" s="11"/>
      <c r="K11" s="11"/>
      <c r="L11" s="11">
        <v>90</v>
      </c>
      <c r="M11" s="9">
        <v>3</v>
      </c>
      <c r="N11" s="10">
        <f>SUM(feb!F11 + mrt!L11 + apr!K11+ mei!M11+ jun!L11+ jul!K11+ M11)</f>
        <v>23</v>
      </c>
      <c r="O11" s="17">
        <f t="shared" si="1"/>
        <v>303</v>
      </c>
      <c r="P11" s="21">
        <f>SUM(feb!H11 + mrt!N11 + apr!M11+ mei!O11+ jun!N11+ jul!M11+ O11)</f>
        <v>2351</v>
      </c>
    </row>
    <row r="12" spans="1:16" x14ac:dyDescent="0.2">
      <c r="A12" s="13" t="s">
        <v>56</v>
      </c>
      <c r="B12" s="11"/>
      <c r="C12" s="11">
        <v>97</v>
      </c>
      <c r="D12" s="11"/>
      <c r="E12" s="11">
        <v>88</v>
      </c>
      <c r="F12" s="11"/>
      <c r="G12" s="11">
        <v>54</v>
      </c>
      <c r="H12" s="11">
        <v>88</v>
      </c>
      <c r="I12" s="11"/>
      <c r="J12" s="11">
        <v>90</v>
      </c>
      <c r="K12" s="11"/>
      <c r="L12" s="11">
        <v>83</v>
      </c>
      <c r="M12" s="9">
        <v>6</v>
      </c>
      <c r="N12" s="10">
        <f>SUM(feb!F12 + mrt!L12 + apr!K12+ mei!M12+ jun!L12+ jul!K12+ M12)</f>
        <v>35</v>
      </c>
      <c r="O12" s="17">
        <f t="shared" si="1"/>
        <v>500</v>
      </c>
      <c r="P12" s="21">
        <f>SUM(feb!H12 + mrt!N12 + apr!M12+ mei!O12+ jun!N12+ jul!M12+ O12)</f>
        <v>3614</v>
      </c>
    </row>
    <row r="13" spans="1:16" x14ac:dyDescent="0.2">
      <c r="A13" s="13" t="s">
        <v>6</v>
      </c>
      <c r="B13" s="11"/>
      <c r="C13" s="11">
        <v>52</v>
      </c>
      <c r="D13" s="11"/>
      <c r="E13" s="11">
        <v>61</v>
      </c>
      <c r="F13" s="11"/>
      <c r="G13" s="11"/>
      <c r="H13" s="11">
        <v>56</v>
      </c>
      <c r="I13" s="11"/>
      <c r="J13" s="11">
        <v>50</v>
      </c>
      <c r="K13" s="11"/>
      <c r="L13" s="11">
        <v>83</v>
      </c>
      <c r="M13" s="9">
        <f t="shared" si="0"/>
        <v>5</v>
      </c>
      <c r="N13" s="10">
        <f>SUM(feb!F13 + mrt!L13 + apr!K13+ mei!M13+ jun!L13+ jul!K13+ M13)</f>
        <v>21</v>
      </c>
      <c r="O13" s="17">
        <f t="shared" si="1"/>
        <v>302</v>
      </c>
      <c r="P13" s="21">
        <f>SUM(feb!H13 + mrt!N13 + apr!M13+ mei!O13+ jun!N13+ jul!M13+ O13)</f>
        <v>1396</v>
      </c>
    </row>
    <row r="14" spans="1:16" x14ac:dyDescent="0.2">
      <c r="A14" s="13" t="s">
        <v>61</v>
      </c>
      <c r="B14" s="11">
        <v>125</v>
      </c>
      <c r="C14" s="11">
        <v>52</v>
      </c>
      <c r="D14" s="11">
        <v>135</v>
      </c>
      <c r="E14" s="11">
        <v>88</v>
      </c>
      <c r="F14" s="11">
        <v>89</v>
      </c>
      <c r="G14" s="11">
        <v>155</v>
      </c>
      <c r="H14" s="11">
        <v>88</v>
      </c>
      <c r="I14" s="11">
        <v>162</v>
      </c>
      <c r="J14" s="11"/>
      <c r="K14" s="11"/>
      <c r="L14" s="11"/>
      <c r="M14" s="9">
        <v>5</v>
      </c>
      <c r="N14" s="10">
        <f>SUM(feb!F14 + mrt!L14 + apr!K14+ mei!M14+ jun!L14+ jul!K14+ M14)</f>
        <v>30</v>
      </c>
      <c r="O14" s="17">
        <f t="shared" si="1"/>
        <v>894</v>
      </c>
      <c r="P14" s="21">
        <f>SUM(feb!H14 + mrt!N14 + apr!M14+ mei!O14+ jun!N14+ jul!M14+ O14)</f>
        <v>4558</v>
      </c>
    </row>
    <row r="15" spans="1:16" x14ac:dyDescent="0.2">
      <c r="A15" s="13" t="s">
        <v>57</v>
      </c>
      <c r="B15" s="11"/>
      <c r="C15" s="11"/>
      <c r="D15" s="11"/>
      <c r="E15" s="11">
        <v>61</v>
      </c>
      <c r="F15" s="11"/>
      <c r="G15" s="11"/>
      <c r="H15" s="11"/>
      <c r="I15" s="11"/>
      <c r="J15" s="11"/>
      <c r="K15" s="11"/>
      <c r="L15" s="11"/>
      <c r="M15" s="9">
        <f t="shared" si="0"/>
        <v>1</v>
      </c>
      <c r="N15" s="10">
        <f>SUM(feb!F15 + mrt!L15 + apr!K15+ mei!M15+ jun!L15+ jul!K15+ M15)</f>
        <v>13</v>
      </c>
      <c r="O15" s="17">
        <f t="shared" si="1"/>
        <v>61</v>
      </c>
      <c r="P15" s="21">
        <f>SUM(feb!H15 + mrt!N15 + apr!M15+ mei!O15+ jun!N15+ jul!M15+ O15)</f>
        <v>1002</v>
      </c>
    </row>
    <row r="16" spans="1:16" x14ac:dyDescent="0.2">
      <c r="A16" s="13" t="s">
        <v>67</v>
      </c>
      <c r="B16" s="11"/>
      <c r="C16" s="11"/>
      <c r="D16" s="11"/>
      <c r="E16" s="11"/>
      <c r="F16" s="11"/>
      <c r="G16" s="11"/>
      <c r="H16" s="11">
        <v>88</v>
      </c>
      <c r="I16" s="11"/>
      <c r="J16" s="11"/>
      <c r="K16" s="11"/>
      <c r="L16" s="11">
        <v>90</v>
      </c>
      <c r="M16" s="9">
        <f t="shared" ref="M16" si="2">COUNT(C16,E16,F16,H16,J16,L16)</f>
        <v>2</v>
      </c>
      <c r="N16" s="10">
        <f>SUM(feb!F16 + mrt!L16 + apr!K16+ mei!M16+ jun!L16+ jul!K16+ M16)</f>
        <v>20</v>
      </c>
      <c r="O16" s="17">
        <f t="shared" ref="O16:O17" si="3">SUM(B16:L16)</f>
        <v>178</v>
      </c>
      <c r="P16" s="21">
        <f>SUM(feb!H16 + mrt!N16 + apr!M16+ mei!O16+ jun!N16+ jul!M16+ O16)</f>
        <v>2068</v>
      </c>
    </row>
    <row r="17" spans="1:16" x14ac:dyDescent="0.2">
      <c r="A17" s="13" t="s">
        <v>154</v>
      </c>
      <c r="B17" s="11"/>
      <c r="C17" s="11"/>
      <c r="D17" s="11"/>
      <c r="E17" s="11"/>
      <c r="F17" s="11"/>
      <c r="G17" s="11">
        <v>85</v>
      </c>
      <c r="H17" s="11">
        <v>56</v>
      </c>
      <c r="I17" s="11"/>
      <c r="J17" s="11">
        <v>50</v>
      </c>
      <c r="K17" s="11">
        <v>67</v>
      </c>
      <c r="L17" s="11">
        <v>83</v>
      </c>
      <c r="M17" s="9">
        <v>4</v>
      </c>
      <c r="N17" s="10">
        <f>SUM(feb!F17 + mrt!L17 + apr!K17+ mei!M17+ jun!L17+ jul!K17+ M17)</f>
        <v>16</v>
      </c>
      <c r="O17" s="17">
        <f t="shared" si="3"/>
        <v>341</v>
      </c>
      <c r="P17" s="21">
        <f>SUM(feb!H17 + mrt!N17 + apr!M17+ mei!O17+ jun!N17+ jul!M17+ O17)</f>
        <v>1247</v>
      </c>
    </row>
    <row r="18" spans="1:16" x14ac:dyDescent="0.2">
      <c r="A18" s="13" t="s">
        <v>78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9">
        <f t="shared" si="0"/>
        <v>0</v>
      </c>
      <c r="N18" s="10">
        <f>SUM(feb!F18 + mrt!L18 + apr!K18+ mei!M18+ jun!L18+ jul!K18+ M18)</f>
        <v>0</v>
      </c>
      <c r="O18" s="17">
        <f t="shared" si="1"/>
        <v>0</v>
      </c>
      <c r="P18" s="21">
        <f>SUM(feb!H18 + mrt!N18 + apr!M18+ mei!O18+ jun!N18+ jul!M18+ O18)</f>
        <v>0</v>
      </c>
    </row>
    <row r="19" spans="1:16" x14ac:dyDescent="0.2">
      <c r="A19" s="13" t="s">
        <v>79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9">
        <f t="shared" si="0"/>
        <v>0</v>
      </c>
      <c r="N19" s="10">
        <f>SUM(feb!F19 + mrt!L19 + apr!K19+ mei!M19+ jun!L19+ jul!K19+ M19)</f>
        <v>5</v>
      </c>
      <c r="O19" s="17">
        <f t="shared" si="1"/>
        <v>0</v>
      </c>
      <c r="P19" s="21">
        <f>SUM(feb!H19 + mrt!N19 + apr!M19+ mei!O19+ jun!N19+ jul!M19+ O19)</f>
        <v>356</v>
      </c>
    </row>
    <row r="20" spans="1:16" x14ac:dyDescent="0.2">
      <c r="A20" s="13" t="s">
        <v>80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9">
        <f t="shared" si="0"/>
        <v>0</v>
      </c>
      <c r="N20" s="10">
        <f>SUM(feb!F20 + mrt!L20 + apr!K20+ mei!M20+ jun!L20+ jul!K20+ M20)</f>
        <v>2</v>
      </c>
      <c r="O20" s="17">
        <f t="shared" si="1"/>
        <v>0</v>
      </c>
      <c r="P20" s="21">
        <f>SUM(feb!H20 + mrt!N20 + apr!M20+ mei!O20+ jun!N20+ jul!M20+ O20)</f>
        <v>144</v>
      </c>
    </row>
    <row r="21" spans="1:16" x14ac:dyDescent="0.2">
      <c r="A21" s="13" t="s">
        <v>88</v>
      </c>
      <c r="B21" s="11"/>
      <c r="C21" s="11">
        <v>52</v>
      </c>
      <c r="D21" s="11"/>
      <c r="E21" s="11"/>
      <c r="F21" s="11"/>
      <c r="G21" s="11"/>
      <c r="H21" s="11"/>
      <c r="I21" s="11"/>
      <c r="J21" s="11">
        <v>50</v>
      </c>
      <c r="K21" s="11"/>
      <c r="L21" s="11"/>
      <c r="M21" s="9">
        <f t="shared" ref="M21:M22" si="4">COUNT(C21,E21,F21,H21,J21,L21)</f>
        <v>2</v>
      </c>
      <c r="N21" s="10">
        <f>SUM(feb!F21 + mrt!L21 + apr!K21+ mei!M21+ jun!L21+ jul!K21+ M21)</f>
        <v>24</v>
      </c>
      <c r="O21" s="17">
        <f t="shared" ref="O21:O22" si="5">SUM(B21:L21)</f>
        <v>102</v>
      </c>
      <c r="P21" s="21">
        <f>SUM(feb!H21 + mrt!N21 + apr!M21+ mei!O21+ jun!N21+ jul!M21+ O21)</f>
        <v>1753</v>
      </c>
    </row>
    <row r="22" spans="1:16" x14ac:dyDescent="0.2">
      <c r="A22" s="13" t="s">
        <v>156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9">
        <f t="shared" si="4"/>
        <v>0</v>
      </c>
      <c r="N22" s="10">
        <f>SUM(feb!F22 + mrt!L22 + apr!K22+ mei!M22+ jun!L22+ jul!K22+ M22)</f>
        <v>6</v>
      </c>
      <c r="O22" s="17">
        <f t="shared" si="5"/>
        <v>0</v>
      </c>
      <c r="P22" s="21">
        <f>SUM(feb!H22 + mrt!N22 + apr!M22+ mei!O22+ jun!N22+ jul!M22+ O22)</f>
        <v>332</v>
      </c>
    </row>
    <row r="23" spans="1:16" x14ac:dyDescent="0.2">
      <c r="A23" s="13" t="s">
        <v>126</v>
      </c>
      <c r="B23" s="11"/>
      <c r="C23" s="11"/>
      <c r="D23" s="11">
        <v>69</v>
      </c>
      <c r="E23" s="11">
        <v>88</v>
      </c>
      <c r="F23" s="11"/>
      <c r="G23" s="11">
        <v>54</v>
      </c>
      <c r="H23" s="11">
        <v>88</v>
      </c>
      <c r="I23" s="11"/>
      <c r="J23" s="11"/>
      <c r="K23" s="11">
        <v>67</v>
      </c>
      <c r="L23" s="11">
        <v>70</v>
      </c>
      <c r="M23" s="9">
        <v>4</v>
      </c>
      <c r="N23" s="10">
        <f>SUM(feb!F23 + mrt!L23 + apr!K23+ mei!M23+ jun!L23+ jul!K23+ M23)</f>
        <v>23</v>
      </c>
      <c r="O23" s="17">
        <f t="shared" si="1"/>
        <v>436</v>
      </c>
      <c r="P23" s="21">
        <f>SUM(feb!H23 + mrt!N23 + apr!M23+ mei!O23+ jun!N23+ jul!M23+ O23)</f>
        <v>1983</v>
      </c>
    </row>
    <row r="24" spans="1:16" x14ac:dyDescent="0.2">
      <c r="A24" s="13" t="s">
        <v>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9">
        <f t="shared" si="0"/>
        <v>0</v>
      </c>
      <c r="N24" s="10">
        <f>SUM(feb!F24 + mrt!L24 + apr!K24+ mei!M24+ jun!L24+ jul!K24+ M24)</f>
        <v>0</v>
      </c>
      <c r="O24" s="17">
        <f t="shared" si="1"/>
        <v>0</v>
      </c>
      <c r="P24" s="21">
        <f>SUM(feb!H24 + mrt!N24 + apr!M24+ mei!O24+ jun!N24+ jul!M24+ O24)</f>
        <v>0</v>
      </c>
    </row>
    <row r="25" spans="1:16" x14ac:dyDescent="0.2">
      <c r="A25" s="13" t="s">
        <v>95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9">
        <f t="shared" si="0"/>
        <v>0</v>
      </c>
      <c r="N25" s="10">
        <f>SUM(feb!F25 + mrt!L25 + apr!K25+ mei!M25+ jun!L25+ jul!K25+ M25)</f>
        <v>6</v>
      </c>
      <c r="O25" s="17">
        <f t="shared" si="1"/>
        <v>0</v>
      </c>
      <c r="P25" s="21">
        <f>SUM(feb!H25 + mrt!N25 + apr!M25+ mei!O25+ jun!N25+ jul!M25+ O25)</f>
        <v>450</v>
      </c>
    </row>
    <row r="26" spans="1:16" x14ac:dyDescent="0.2">
      <c r="A26" s="13" t="s">
        <v>110</v>
      </c>
      <c r="B26" s="11"/>
      <c r="C26" s="11"/>
      <c r="D26" s="11"/>
      <c r="E26" s="11"/>
      <c r="F26" s="11"/>
      <c r="G26" s="11">
        <v>155</v>
      </c>
      <c r="H26" s="11">
        <v>88</v>
      </c>
      <c r="I26" s="11"/>
      <c r="J26" s="11"/>
      <c r="K26" s="11"/>
      <c r="L26" s="11"/>
      <c r="M26" s="9">
        <v>2</v>
      </c>
      <c r="N26" s="10">
        <f>SUM(feb!F26 + mrt!L26 + apr!K26+ mei!M26+ jun!L26+ jul!K26+ M26)</f>
        <v>19</v>
      </c>
      <c r="O26" s="17">
        <f t="shared" si="1"/>
        <v>243</v>
      </c>
      <c r="P26" s="21">
        <f>SUM(feb!H26 + mrt!N26 + apr!M26+ mei!O26+ jun!N26+ jul!M26+ O26)</f>
        <v>2069</v>
      </c>
    </row>
    <row r="27" spans="1:16" x14ac:dyDescent="0.2">
      <c r="A27" s="13" t="s">
        <v>8</v>
      </c>
      <c r="B27" s="11"/>
      <c r="C27" s="11"/>
      <c r="D27" s="11"/>
      <c r="E27" s="11">
        <v>88</v>
      </c>
      <c r="F27" s="11"/>
      <c r="G27" s="11"/>
      <c r="H27" s="11"/>
      <c r="I27" s="11"/>
      <c r="J27" s="11"/>
      <c r="K27" s="11"/>
      <c r="L27" s="11">
        <v>90</v>
      </c>
      <c r="M27" s="9">
        <f t="shared" si="0"/>
        <v>2</v>
      </c>
      <c r="N27" s="10">
        <f>SUM(feb!F27 + mrt!L27 + apr!K27+ mei!M27+ jun!L27+ jul!K27+ M27)</f>
        <v>26</v>
      </c>
      <c r="O27" s="17">
        <f t="shared" si="1"/>
        <v>178</v>
      </c>
      <c r="P27" s="21">
        <f>SUM(feb!H27 + mrt!N27 + apr!M27+ mei!O27+ jun!N27+ jul!M27+ O27)</f>
        <v>3967</v>
      </c>
    </row>
    <row r="28" spans="1:16" x14ac:dyDescent="0.2">
      <c r="A28" s="13" t="s">
        <v>115</v>
      </c>
      <c r="B28" s="11"/>
      <c r="C28" s="11">
        <v>52</v>
      </c>
      <c r="D28" s="11">
        <v>69</v>
      </c>
      <c r="E28" s="11">
        <v>61</v>
      </c>
      <c r="F28" s="11"/>
      <c r="G28" s="11"/>
      <c r="H28" s="11">
        <v>56</v>
      </c>
      <c r="I28" s="11">
        <v>46</v>
      </c>
      <c r="J28" s="11">
        <v>50</v>
      </c>
      <c r="K28" s="11"/>
      <c r="L28" s="11">
        <v>83</v>
      </c>
      <c r="M28" s="9">
        <v>6</v>
      </c>
      <c r="N28" s="10">
        <f>SUM(feb!F28 + mrt!L28 + apr!K28+ mei!M28+ jun!L28+ jul!K28+ M28)</f>
        <v>32</v>
      </c>
      <c r="O28" s="17">
        <f t="shared" si="1"/>
        <v>417</v>
      </c>
      <c r="P28" s="21">
        <f>SUM(feb!H28 + mrt!N28 + apr!M28+ mei!O28+ jun!N28+ jul!M28+ O28)</f>
        <v>2236</v>
      </c>
    </row>
    <row r="29" spans="1:16" x14ac:dyDescent="0.2">
      <c r="A29" s="13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9">
        <f t="shared" si="0"/>
        <v>0</v>
      </c>
      <c r="N29" s="10">
        <f>SUM(feb!F29 + mrt!L29 + apr!K29+ mei!M29+ jun!L29+ jul!K29+ M29)</f>
        <v>5</v>
      </c>
      <c r="O29" s="17">
        <f t="shared" si="1"/>
        <v>0</v>
      </c>
      <c r="P29" s="21">
        <f>SUM(feb!H29 + mrt!N29 + apr!M29+ mei!O29+ jun!N29+ jul!M29+ O29)</f>
        <v>491</v>
      </c>
    </row>
    <row r="30" spans="1:16" x14ac:dyDescent="0.2">
      <c r="A30" s="13" t="s">
        <v>134</v>
      </c>
      <c r="B30" s="11">
        <v>116</v>
      </c>
      <c r="C30" s="11">
        <v>73</v>
      </c>
      <c r="D30" s="11"/>
      <c r="E30" s="11">
        <v>61</v>
      </c>
      <c r="F30" s="11"/>
      <c r="G30" s="11">
        <v>85</v>
      </c>
      <c r="H30" s="11">
        <v>56</v>
      </c>
      <c r="I30" s="11">
        <v>116</v>
      </c>
      <c r="J30" s="11">
        <v>68</v>
      </c>
      <c r="K30" s="11">
        <v>94</v>
      </c>
      <c r="L30" s="11">
        <v>70</v>
      </c>
      <c r="M30" s="9">
        <v>6</v>
      </c>
      <c r="N30" s="10">
        <f>SUM(feb!F30 + mrt!L30 + apr!K30+ mei!M30+ jun!L30+ jul!K30+ M30)</f>
        <v>32</v>
      </c>
      <c r="O30" s="17">
        <f t="shared" si="1"/>
        <v>739</v>
      </c>
      <c r="P30" s="21">
        <f>SUM(feb!H30 + mrt!N30 + apr!M30+ mei!O30+ jun!N30+ jul!M30+ O30)</f>
        <v>3588</v>
      </c>
    </row>
    <row r="31" spans="1:16" x14ac:dyDescent="0.2">
      <c r="A31" s="13" t="s">
        <v>89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9">
        <f t="shared" si="0"/>
        <v>0</v>
      </c>
      <c r="N31" s="10">
        <f>SUM(feb!F31 + mrt!L31 + apr!K31+ mei!M31+ jun!L31+ jul!K31+ M31)</f>
        <v>1</v>
      </c>
      <c r="O31" s="17">
        <f t="shared" si="1"/>
        <v>0</v>
      </c>
      <c r="P31" s="21">
        <f>SUM(feb!H31 + mrt!N31 + apr!M31+ mei!O31+ jun!N31+ jul!M31+ O31)</f>
        <v>83</v>
      </c>
    </row>
    <row r="32" spans="1:16" x14ac:dyDescent="0.2">
      <c r="A32" s="13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9">
        <f t="shared" si="0"/>
        <v>0</v>
      </c>
      <c r="N32" s="10">
        <f>SUM(feb!F32 + mrt!L32 + apr!K32+ mei!M32+ jun!L32+ jul!K32+ M32)</f>
        <v>1</v>
      </c>
      <c r="O32" s="17">
        <f t="shared" si="1"/>
        <v>0</v>
      </c>
      <c r="P32" s="21">
        <f>SUM(feb!H32 + mrt!N32 + apr!M32+ mei!O32+ jun!N32+ jul!M32+ O32)</f>
        <v>75</v>
      </c>
    </row>
    <row r="33" spans="1:16" x14ac:dyDescent="0.2">
      <c r="A33" s="13" t="s">
        <v>132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9">
        <f t="shared" si="0"/>
        <v>0</v>
      </c>
      <c r="N33" s="10">
        <f>SUM(feb!F33 + mrt!L33 + apr!K33+ mei!M33+ jun!L33+ jul!K33+ M33)</f>
        <v>0</v>
      </c>
      <c r="O33" s="17">
        <f t="shared" si="1"/>
        <v>0</v>
      </c>
      <c r="P33" s="21">
        <f>SUM(feb!H33 + mrt!N33 + apr!M33+ mei!O33+ jun!N33+ jul!M33+ O33)</f>
        <v>0</v>
      </c>
    </row>
    <row r="34" spans="1:16" x14ac:dyDescent="0.2">
      <c r="A34" s="13" t="s">
        <v>90</v>
      </c>
      <c r="B34" s="11">
        <v>116</v>
      </c>
      <c r="C34" s="11">
        <v>52</v>
      </c>
      <c r="D34" s="11"/>
      <c r="E34" s="11"/>
      <c r="F34" s="11"/>
      <c r="G34" s="11"/>
      <c r="H34" s="11"/>
      <c r="I34" s="11"/>
      <c r="J34" s="11">
        <v>68</v>
      </c>
      <c r="K34" s="11">
        <v>94</v>
      </c>
      <c r="L34" s="11">
        <v>60</v>
      </c>
      <c r="M34" s="9">
        <v>4</v>
      </c>
      <c r="N34" s="10">
        <f>SUM(feb!F34 + mrt!L34 + apr!K34+ mei!M34+ jun!L34+ jul!K34+ M34)</f>
        <v>26</v>
      </c>
      <c r="O34" s="17">
        <f t="shared" si="1"/>
        <v>390</v>
      </c>
      <c r="P34" s="21">
        <f>SUM(feb!H34 + mrt!N34 + apr!M34+ mei!O34+ jun!N34+ jul!M34+ O34)</f>
        <v>2516</v>
      </c>
    </row>
    <row r="35" spans="1:16" x14ac:dyDescent="0.2">
      <c r="A35" s="13" t="s">
        <v>9</v>
      </c>
      <c r="B35" s="11"/>
      <c r="C35" s="11">
        <v>97</v>
      </c>
      <c r="D35" s="11"/>
      <c r="E35" s="11">
        <v>88</v>
      </c>
      <c r="F35" s="11"/>
      <c r="G35" s="11"/>
      <c r="H35" s="11"/>
      <c r="I35" s="11"/>
      <c r="J35" s="11">
        <v>90</v>
      </c>
      <c r="K35" s="11"/>
      <c r="L35" s="11">
        <v>90</v>
      </c>
      <c r="M35" s="9">
        <f t="shared" si="0"/>
        <v>4</v>
      </c>
      <c r="N35" s="10">
        <f>SUM(feb!F35 + mrt!L35 + apr!K35+ mei!M35+ jun!L35+ jul!K35+ M35)</f>
        <v>31</v>
      </c>
      <c r="O35" s="17">
        <f t="shared" si="1"/>
        <v>365</v>
      </c>
      <c r="P35" s="21">
        <f>SUM(feb!H35 + mrt!N35 + apr!M35+ mei!O35+ jun!N35+ jul!M35+ O35)</f>
        <v>3140</v>
      </c>
    </row>
    <row r="36" spans="1:16" x14ac:dyDescent="0.2">
      <c r="A36" s="13" t="s">
        <v>10</v>
      </c>
      <c r="B36" s="11"/>
      <c r="C36" s="11">
        <v>52</v>
      </c>
      <c r="D36" s="11"/>
      <c r="E36" s="11">
        <v>61</v>
      </c>
      <c r="F36" s="11">
        <v>50</v>
      </c>
      <c r="G36" s="11">
        <v>54</v>
      </c>
      <c r="H36" s="11">
        <v>56</v>
      </c>
      <c r="I36" s="11">
        <v>46</v>
      </c>
      <c r="J36" s="11">
        <v>50</v>
      </c>
      <c r="K36" s="11">
        <v>67</v>
      </c>
      <c r="L36" s="11">
        <v>83</v>
      </c>
      <c r="M36" s="9">
        <f t="shared" si="0"/>
        <v>6</v>
      </c>
      <c r="N36" s="10">
        <f>SUM(feb!F36 + mrt!L36 + apr!K36+ mei!M36+ jun!L36+ jul!K36+ M36)</f>
        <v>23</v>
      </c>
      <c r="O36" s="17">
        <f t="shared" si="1"/>
        <v>519</v>
      </c>
      <c r="P36" s="21">
        <f>SUM(feb!H36 + mrt!N36 + apr!M36+ mei!O36+ jun!N36+ jul!M36+ O36)</f>
        <v>1904</v>
      </c>
    </row>
    <row r="37" spans="1:16" x14ac:dyDescent="0.2">
      <c r="A37" s="13" t="s">
        <v>74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9">
        <f t="shared" si="0"/>
        <v>0</v>
      </c>
      <c r="N37" s="10">
        <f>SUM(feb!F37 + mrt!L37 + apr!K37+ mei!M37+ jun!L37+ jul!K37+ M37)</f>
        <v>0</v>
      </c>
      <c r="O37" s="17">
        <f t="shared" si="1"/>
        <v>0</v>
      </c>
      <c r="P37" s="21">
        <f>SUM(feb!H37 + mrt!N37 + apr!M37+ mei!O37+ jun!N37+ jul!M37+ O37)</f>
        <v>0</v>
      </c>
    </row>
    <row r="38" spans="1:16" x14ac:dyDescent="0.2">
      <c r="A38" s="33" t="s">
        <v>102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9">
        <f t="shared" si="0"/>
        <v>0</v>
      </c>
      <c r="N38" s="10">
        <f>SUM(feb!F38 + mrt!L38 + apr!K38+ mei!M38+ jun!L38+ jul!K38+ M38)</f>
        <v>0</v>
      </c>
      <c r="O38" s="17">
        <f t="shared" si="1"/>
        <v>0</v>
      </c>
      <c r="P38" s="21">
        <f>SUM(feb!H38 + mrt!N38 + apr!M38+ mei!O38+ jun!N38+ jul!M38+ O38)</f>
        <v>0</v>
      </c>
    </row>
    <row r="39" spans="1:16" x14ac:dyDescent="0.2">
      <c r="A39" s="13" t="s">
        <v>11</v>
      </c>
      <c r="B39" s="11">
        <v>125</v>
      </c>
      <c r="C39" s="11">
        <v>97</v>
      </c>
      <c r="D39" s="11"/>
      <c r="E39" s="11">
        <v>88</v>
      </c>
      <c r="F39" s="11">
        <v>89</v>
      </c>
      <c r="G39" s="11">
        <v>155</v>
      </c>
      <c r="H39" s="11">
        <v>88</v>
      </c>
      <c r="I39" s="11">
        <v>162</v>
      </c>
      <c r="J39" s="11">
        <v>90</v>
      </c>
      <c r="K39" s="11">
        <v>145</v>
      </c>
      <c r="L39" s="11">
        <v>90</v>
      </c>
      <c r="M39" s="9">
        <f t="shared" ref="M39:M43" si="6">COUNT(C39,E39,F39,H39,J39,L39)</f>
        <v>6</v>
      </c>
      <c r="N39" s="10">
        <f>SUM(feb!F39 + mrt!L39 + apr!K39+ mei!M39+ jun!L39+ jul!K39+ M39)</f>
        <v>33</v>
      </c>
      <c r="O39" s="17">
        <f t="shared" ref="O39:O44" si="7">SUM(B39:L39)</f>
        <v>1129</v>
      </c>
      <c r="P39" s="21">
        <f>SUM(feb!H39 + mrt!N39 + apr!M39+ mei!O39+ jun!N39+ jul!M39+ O39)</f>
        <v>4794</v>
      </c>
    </row>
    <row r="40" spans="1:16" x14ac:dyDescent="0.2">
      <c r="A40" s="13" t="s">
        <v>150</v>
      </c>
      <c r="B40" s="11">
        <v>142</v>
      </c>
      <c r="C40" s="11"/>
      <c r="D40" s="11"/>
      <c r="E40" s="11"/>
      <c r="F40" s="11"/>
      <c r="G40" s="11"/>
      <c r="H40" s="11">
        <v>98</v>
      </c>
      <c r="I40" s="11"/>
      <c r="J40" s="11">
        <v>90</v>
      </c>
      <c r="K40" s="11">
        <v>125</v>
      </c>
      <c r="L40" s="11"/>
      <c r="M40" s="9">
        <v>3</v>
      </c>
      <c r="N40" s="10">
        <f>SUM(feb!F40 + mrt!L40 + apr!K40+ mei!M40+ jun!L40+ jul!K40+ M40)</f>
        <v>10</v>
      </c>
      <c r="O40" s="17">
        <f t="shared" si="7"/>
        <v>455</v>
      </c>
      <c r="P40" s="21">
        <f>SUM(feb!H40 + mrt!N40 + apr!M40+ mei!O40+ jun!N40+ jul!M40+ O40)</f>
        <v>1050</v>
      </c>
    </row>
    <row r="41" spans="1:16" x14ac:dyDescent="0.2">
      <c r="A41" s="33" t="s">
        <v>107</v>
      </c>
      <c r="B41" s="11"/>
      <c r="C41" s="11">
        <v>97</v>
      </c>
      <c r="D41" s="11"/>
      <c r="E41" s="11">
        <v>88</v>
      </c>
      <c r="F41" s="11"/>
      <c r="G41" s="11"/>
      <c r="H41" s="11">
        <v>98</v>
      </c>
      <c r="I41" s="11"/>
      <c r="J41" s="11">
        <v>90</v>
      </c>
      <c r="K41" s="11">
        <v>125</v>
      </c>
      <c r="L41" s="11"/>
      <c r="M41" s="9">
        <v>5</v>
      </c>
      <c r="N41" s="10">
        <f>SUM(feb!F41 + mrt!L41 + apr!K41+ mei!M41+ jun!L41+ jul!K41+ M41)</f>
        <v>18</v>
      </c>
      <c r="O41" s="17">
        <f t="shared" si="7"/>
        <v>498</v>
      </c>
      <c r="P41" s="21">
        <f>SUM(feb!H41 + mrt!N41 + apr!M41+ mei!O41+ jun!N41+ jul!M41+ O41)</f>
        <v>1621</v>
      </c>
    </row>
    <row r="42" spans="1:16" x14ac:dyDescent="0.2">
      <c r="A42" s="33" t="s">
        <v>125</v>
      </c>
      <c r="B42" s="11"/>
      <c r="C42" s="11">
        <v>73</v>
      </c>
      <c r="D42" s="11"/>
      <c r="E42" s="11"/>
      <c r="F42" s="11"/>
      <c r="G42" s="11"/>
      <c r="H42" s="11"/>
      <c r="I42" s="11"/>
      <c r="J42" s="11"/>
      <c r="K42" s="11"/>
      <c r="L42" s="11"/>
      <c r="M42" s="9">
        <f t="shared" si="6"/>
        <v>1</v>
      </c>
      <c r="N42" s="10">
        <f>SUM(feb!F42 + mrt!L42 + apr!K42+ mei!M42+ jun!L42+ jul!K42+ M42)</f>
        <v>5</v>
      </c>
      <c r="O42" s="17">
        <f t="shared" si="7"/>
        <v>73</v>
      </c>
      <c r="P42" s="21">
        <f>SUM(feb!H42 + mrt!N42 + apr!M42+ mei!O42+ jun!N42+ jul!M42+ O42)</f>
        <v>567</v>
      </c>
    </row>
    <row r="43" spans="1:16" x14ac:dyDescent="0.2">
      <c r="A43" s="33" t="s">
        <v>127</v>
      </c>
      <c r="B43" s="11"/>
      <c r="C43" s="11"/>
      <c r="D43" s="11"/>
      <c r="E43" s="11"/>
      <c r="F43" s="11"/>
      <c r="G43" s="11"/>
      <c r="H43" s="11">
        <v>98</v>
      </c>
      <c r="I43" s="11"/>
      <c r="J43" s="11">
        <v>90</v>
      </c>
      <c r="K43" s="11"/>
      <c r="L43" s="11"/>
      <c r="M43" s="9">
        <f t="shared" si="6"/>
        <v>2</v>
      </c>
      <c r="N43" s="10">
        <f>SUM(feb!F43 + mrt!L43 + apr!K43+ mei!M43+ jun!L43+ jul!K43+ M43)</f>
        <v>16</v>
      </c>
      <c r="O43" s="17">
        <f t="shared" si="7"/>
        <v>188</v>
      </c>
      <c r="P43" s="21">
        <f>SUM(feb!H43 + mrt!N43 + apr!M43+ mei!O43+ jun!N43+ jul!M43+ O43)</f>
        <v>1445</v>
      </c>
    </row>
    <row r="44" spans="1:16" x14ac:dyDescent="0.2">
      <c r="A44" s="33" t="s">
        <v>152</v>
      </c>
      <c r="B44" s="11">
        <v>152</v>
      </c>
      <c r="C44" s="11"/>
      <c r="D44" s="11"/>
      <c r="E44" s="11">
        <v>88</v>
      </c>
      <c r="F44" s="11"/>
      <c r="G44" s="11">
        <v>155</v>
      </c>
      <c r="H44" s="11">
        <v>98</v>
      </c>
      <c r="I44" s="11"/>
      <c r="J44" s="11">
        <v>90</v>
      </c>
      <c r="K44" s="11">
        <v>125</v>
      </c>
      <c r="L44" s="11">
        <v>93</v>
      </c>
      <c r="M44" s="9">
        <v>5</v>
      </c>
      <c r="N44" s="10">
        <f>SUM(feb!F44 + mrt!L44 + apr!K44+ mei!M44+ jun!L44+ jul!K44+ M44)</f>
        <v>26</v>
      </c>
      <c r="O44" s="17">
        <f t="shared" si="7"/>
        <v>801</v>
      </c>
      <c r="P44" s="21">
        <f>SUM(feb!H44 + mrt!N44 + apr!M44+ mei!O44+ jun!N44+ jul!M44+ O44)</f>
        <v>2709</v>
      </c>
    </row>
    <row r="45" spans="1:16" x14ac:dyDescent="0.2">
      <c r="A45" s="33" t="s">
        <v>96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9">
        <f t="shared" si="0"/>
        <v>0</v>
      </c>
      <c r="N45" s="10">
        <f>SUM(feb!F45 + mrt!L45 + apr!K45+ mei!M45+ jun!L45+ jul!K45+ M45)</f>
        <v>0</v>
      </c>
      <c r="O45" s="17">
        <f t="shared" si="1"/>
        <v>0</v>
      </c>
      <c r="P45" s="21">
        <f>SUM(feb!H45 + mrt!N45 + apr!M45+ mei!O45+ jun!N45+ jul!M45+ O45)</f>
        <v>0</v>
      </c>
    </row>
    <row r="46" spans="1:16" x14ac:dyDescent="0.2">
      <c r="A46" s="33" t="s">
        <v>120</v>
      </c>
      <c r="B46" s="11"/>
      <c r="C46" s="11">
        <v>97</v>
      </c>
      <c r="D46" s="11">
        <v>135</v>
      </c>
      <c r="E46" s="11"/>
      <c r="F46" s="11"/>
      <c r="G46" s="11">
        <v>155</v>
      </c>
      <c r="H46" s="11">
        <v>56</v>
      </c>
      <c r="I46" s="11"/>
      <c r="J46" s="11">
        <v>68</v>
      </c>
      <c r="K46" s="11"/>
      <c r="L46" s="11">
        <v>90</v>
      </c>
      <c r="M46" s="9">
        <v>5</v>
      </c>
      <c r="N46" s="10">
        <f>SUM(feb!F46 + mrt!L46 + apr!K46+ mei!M46+ jun!L46+ jul!K46+ M46)</f>
        <v>20</v>
      </c>
      <c r="O46" s="17">
        <f t="shared" si="1"/>
        <v>601</v>
      </c>
      <c r="P46" s="21">
        <f>SUM(feb!H46 + mrt!N46 + apr!M46+ mei!O46+ jun!N46+ jul!M46+ O46)</f>
        <v>2410</v>
      </c>
    </row>
    <row r="47" spans="1:16" x14ac:dyDescent="0.2">
      <c r="A47" s="13" t="s">
        <v>12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9">
        <f t="shared" si="0"/>
        <v>0</v>
      </c>
      <c r="N47" s="10">
        <f>SUM(feb!F47 + mrt!L47 + apr!K47+ mei!M47+ jun!L47+ jul!K47+ M47)</f>
        <v>0</v>
      </c>
      <c r="O47" s="17">
        <f t="shared" si="1"/>
        <v>0</v>
      </c>
      <c r="P47" s="21">
        <f>SUM(feb!H47 + mrt!N47 + apr!M47+ mei!O47+ jun!N47+ jul!M47+ O47)</f>
        <v>0</v>
      </c>
    </row>
    <row r="48" spans="1:16" x14ac:dyDescent="0.2">
      <c r="A48" s="13" t="s">
        <v>104</v>
      </c>
      <c r="B48" s="11"/>
      <c r="C48" s="11">
        <v>52</v>
      </c>
      <c r="D48" s="11"/>
      <c r="E48" s="11">
        <v>61</v>
      </c>
      <c r="F48" s="11"/>
      <c r="G48" s="11"/>
      <c r="H48" s="11"/>
      <c r="I48" s="11"/>
      <c r="J48" s="11"/>
      <c r="K48" s="11"/>
      <c r="L48" s="11"/>
      <c r="M48" s="9">
        <f t="shared" si="0"/>
        <v>2</v>
      </c>
      <c r="N48" s="10">
        <f>SUM(feb!F48 + mrt!L48 + apr!K48+ mei!M48+ jun!L48+ jul!K48+ M48)</f>
        <v>19</v>
      </c>
      <c r="O48" s="17">
        <f t="shared" si="1"/>
        <v>113</v>
      </c>
      <c r="P48" s="21">
        <f>SUM(feb!H48 + mrt!N48 + apr!M48+ mei!O48+ jun!N48+ jul!M48+ O48)</f>
        <v>1002</v>
      </c>
    </row>
    <row r="49" spans="1:16" x14ac:dyDescent="0.2">
      <c r="A49" s="13" t="s">
        <v>13</v>
      </c>
      <c r="B49" s="11">
        <v>85</v>
      </c>
      <c r="C49" s="11">
        <v>52</v>
      </c>
      <c r="D49" s="11"/>
      <c r="E49" s="11"/>
      <c r="F49" s="11"/>
      <c r="G49" s="11"/>
      <c r="H49" s="11">
        <v>56</v>
      </c>
      <c r="I49" s="11"/>
      <c r="J49" s="11">
        <v>50</v>
      </c>
      <c r="K49" s="11"/>
      <c r="L49" s="11">
        <v>83</v>
      </c>
      <c r="M49" s="9">
        <v>5</v>
      </c>
      <c r="N49" s="10">
        <f>SUM(feb!F49 + mrt!L49 + apr!K49+ mei!M49+ jun!L49+ jul!K49+ M49)</f>
        <v>23</v>
      </c>
      <c r="O49" s="17">
        <f t="shared" si="1"/>
        <v>326</v>
      </c>
      <c r="P49" s="21">
        <f>SUM(feb!H49 + mrt!N49 + apr!M49+ mei!O49+ jun!N49+ jul!M49+ O49)</f>
        <v>1838</v>
      </c>
    </row>
    <row r="50" spans="1:16" x14ac:dyDescent="0.2">
      <c r="A50" s="13" t="s">
        <v>69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9">
        <f t="shared" si="0"/>
        <v>0</v>
      </c>
      <c r="N50" s="10">
        <f>SUM(feb!F50 + mrt!L50 + apr!K50+ mei!M50+ jun!L50+ jul!K50+ M50)</f>
        <v>18</v>
      </c>
      <c r="O50" s="17">
        <f t="shared" si="1"/>
        <v>0</v>
      </c>
      <c r="P50" s="21">
        <f>SUM(feb!H50 + mrt!N50 + apr!M50+ mei!O50+ jun!N50+ jul!M50+ O50)</f>
        <v>2404</v>
      </c>
    </row>
    <row r="51" spans="1:16" x14ac:dyDescent="0.2">
      <c r="A51" s="13" t="s">
        <v>62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9">
        <f t="shared" si="0"/>
        <v>0</v>
      </c>
      <c r="N51" s="10">
        <f>SUM(feb!F51 + mrt!L51 + apr!K51+ mei!M51+ jun!L51+ jul!K51+ M51)</f>
        <v>0</v>
      </c>
      <c r="O51" s="17">
        <f t="shared" si="1"/>
        <v>0</v>
      </c>
      <c r="P51" s="21">
        <f>SUM(feb!H51 + mrt!N51 + apr!M51+ mei!O51+ jun!N51+ jul!M51+ O51)</f>
        <v>0</v>
      </c>
    </row>
    <row r="52" spans="1:16" x14ac:dyDescent="0.2">
      <c r="A52" s="13" t="s">
        <v>65</v>
      </c>
      <c r="B52" s="11">
        <v>82</v>
      </c>
      <c r="C52" s="11"/>
      <c r="D52" s="11">
        <v>95</v>
      </c>
      <c r="E52" s="11">
        <v>61</v>
      </c>
      <c r="F52" s="11">
        <v>98</v>
      </c>
      <c r="G52" s="11"/>
      <c r="H52" s="11"/>
      <c r="I52" s="11">
        <v>116</v>
      </c>
      <c r="J52" s="11">
        <v>50</v>
      </c>
      <c r="K52" s="11">
        <v>94</v>
      </c>
      <c r="L52" s="11"/>
      <c r="M52" s="9">
        <v>4</v>
      </c>
      <c r="N52" s="10">
        <f>SUM(feb!F52 + mrt!L52 + apr!K52+ mei!M52+ jun!L52+ jul!K52+ M52)</f>
        <v>25</v>
      </c>
      <c r="O52" s="17">
        <f t="shared" si="1"/>
        <v>596</v>
      </c>
      <c r="P52" s="21">
        <f>SUM(feb!H52 + mrt!N52 + apr!M52+ mei!O52+ jun!N52+ jul!M52+ O52)</f>
        <v>2783</v>
      </c>
    </row>
    <row r="53" spans="1:16" x14ac:dyDescent="0.2">
      <c r="A53" s="13" t="s">
        <v>108</v>
      </c>
      <c r="B53" s="11">
        <v>142</v>
      </c>
      <c r="C53" s="11"/>
      <c r="D53" s="11"/>
      <c r="E53" s="11">
        <v>88</v>
      </c>
      <c r="F53" s="11">
        <v>89</v>
      </c>
      <c r="G53" s="11"/>
      <c r="H53" s="11">
        <v>98</v>
      </c>
      <c r="I53" s="11"/>
      <c r="J53" s="11">
        <v>90</v>
      </c>
      <c r="K53" s="11">
        <v>125</v>
      </c>
      <c r="L53" s="11">
        <v>90</v>
      </c>
      <c r="M53" s="9">
        <v>6</v>
      </c>
      <c r="N53" s="10">
        <f>SUM(feb!F53 + mrt!L53 + apr!K53+ mei!M53+ jun!L53+ jul!K53+ M53)</f>
        <v>30</v>
      </c>
      <c r="O53" s="17">
        <f t="shared" si="1"/>
        <v>722</v>
      </c>
      <c r="P53" s="21">
        <f>SUM(feb!H53 + mrt!N53 + apr!M53+ mei!O53+ jun!N53+ jul!M53+ O53)</f>
        <v>2887</v>
      </c>
    </row>
    <row r="54" spans="1:16" x14ac:dyDescent="0.2">
      <c r="A54" s="13" t="s">
        <v>91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9">
        <f t="shared" si="0"/>
        <v>0</v>
      </c>
      <c r="N54" s="10">
        <f>SUM(feb!F54 + mrt!L54 + apr!K54+ mei!M54+ jun!L54+ jul!K54+ M54)</f>
        <v>0</v>
      </c>
      <c r="O54" s="17">
        <f t="shared" si="1"/>
        <v>0</v>
      </c>
      <c r="P54" s="21">
        <f>SUM(feb!H54 + mrt!N54 + apr!M54+ mei!O54+ jun!N54+ jul!M54+ O54)</f>
        <v>0</v>
      </c>
    </row>
    <row r="55" spans="1:16" x14ac:dyDescent="0.2">
      <c r="A55" s="13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9">
        <f t="shared" si="0"/>
        <v>0</v>
      </c>
      <c r="N55" s="10">
        <f>SUM(feb!F55 + mrt!L55 + apr!K55+ mei!M55+ jun!L55+ jul!K55+ M55)</f>
        <v>14</v>
      </c>
      <c r="O55" s="17">
        <f t="shared" si="1"/>
        <v>0</v>
      </c>
      <c r="P55" s="21">
        <f>SUM(feb!H55 + mrt!N55 + apr!M55+ mei!O55+ jun!N55+ jul!M55+ O55)</f>
        <v>1237</v>
      </c>
    </row>
    <row r="56" spans="1:16" ht="12" customHeight="1" x14ac:dyDescent="0.2">
      <c r="A56" s="13" t="s">
        <v>86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9">
        <f t="shared" si="0"/>
        <v>0</v>
      </c>
      <c r="N56" s="10">
        <f>SUM(feb!F56 + mrt!L56 + apr!K56+ mei!M56+ jun!L56+ jul!K56+ M56)</f>
        <v>1</v>
      </c>
      <c r="O56" s="17">
        <f t="shared" si="1"/>
        <v>0</v>
      </c>
      <c r="P56" s="21">
        <f>SUM(feb!H56 + mrt!N56 + apr!M56+ mei!O56+ jun!N56+ jul!M56+ O56)</f>
        <v>46</v>
      </c>
    </row>
    <row r="57" spans="1:16" ht="12" customHeight="1" x14ac:dyDescent="0.2">
      <c r="A57" s="13" t="s">
        <v>14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9">
        <f t="shared" si="0"/>
        <v>0</v>
      </c>
      <c r="N57" s="10">
        <f>SUM(feb!F57 + mrt!L57 + apr!K57+ mei!M57+ jun!L57+ jul!K57+ M57)</f>
        <v>7</v>
      </c>
      <c r="O57" s="17">
        <f t="shared" si="1"/>
        <v>0</v>
      </c>
      <c r="P57" s="21">
        <f>SUM(feb!H57 + mrt!N57 + apr!M57+ mei!O57+ jun!N57+ jul!M57+ O57)</f>
        <v>451</v>
      </c>
    </row>
    <row r="58" spans="1:16" ht="12" customHeight="1" x14ac:dyDescent="0.2">
      <c r="A58" s="13" t="s">
        <v>106</v>
      </c>
      <c r="B58" s="11">
        <v>125</v>
      </c>
      <c r="C58" s="11">
        <v>97</v>
      </c>
      <c r="D58" s="11">
        <v>135</v>
      </c>
      <c r="E58" s="11">
        <v>88</v>
      </c>
      <c r="F58" s="11">
        <v>89</v>
      </c>
      <c r="G58" s="11"/>
      <c r="H58" s="11">
        <v>88</v>
      </c>
      <c r="I58" s="11">
        <v>116</v>
      </c>
      <c r="J58" s="11">
        <v>90</v>
      </c>
      <c r="K58" s="11">
        <v>145</v>
      </c>
      <c r="L58" s="11">
        <v>90</v>
      </c>
      <c r="M58" s="9">
        <f t="shared" si="0"/>
        <v>6</v>
      </c>
      <c r="N58" s="10">
        <f>SUM(feb!F58 + mrt!L58 + apr!K58+ mei!M58+ jun!L58+ jul!K58+ M58)</f>
        <v>35</v>
      </c>
      <c r="O58" s="17">
        <f t="shared" si="1"/>
        <v>1063</v>
      </c>
      <c r="P58" s="21">
        <f>SUM(feb!H58 + mrt!N58 + apr!M58+ mei!O58+ jun!N58+ jul!M58+ O58)</f>
        <v>4984</v>
      </c>
    </row>
    <row r="59" spans="1:16" x14ac:dyDescent="0.2">
      <c r="A59" s="13" t="s">
        <v>15</v>
      </c>
      <c r="B59" s="11">
        <v>130</v>
      </c>
      <c r="C59" s="11">
        <v>97</v>
      </c>
      <c r="D59" s="11"/>
      <c r="E59" s="11">
        <v>88</v>
      </c>
      <c r="F59" s="11">
        <v>89</v>
      </c>
      <c r="G59" s="11"/>
      <c r="H59" s="11">
        <v>88</v>
      </c>
      <c r="I59" s="11"/>
      <c r="J59" s="11"/>
      <c r="K59" s="11">
        <v>145</v>
      </c>
      <c r="L59" s="11"/>
      <c r="M59" s="9">
        <v>5</v>
      </c>
      <c r="N59" s="10">
        <f>SUM(feb!F59 + mrt!L59 + apr!K59+ mei!M59+ jun!L59+ jul!K59+ M59)</f>
        <v>29</v>
      </c>
      <c r="O59" s="17">
        <f t="shared" si="1"/>
        <v>637</v>
      </c>
      <c r="P59" s="21">
        <f>SUM(feb!H59 + mrt!N59 + apr!M59+ mei!O59+ jun!N59+ jul!M59+ O59)</f>
        <v>3722</v>
      </c>
    </row>
    <row r="60" spans="1:16" x14ac:dyDescent="0.2">
      <c r="A60" s="13" t="s">
        <v>68</v>
      </c>
      <c r="B60" s="11">
        <v>82</v>
      </c>
      <c r="C60" s="11">
        <v>52</v>
      </c>
      <c r="D60" s="11"/>
      <c r="E60" s="11">
        <v>61</v>
      </c>
      <c r="F60" s="11">
        <v>50</v>
      </c>
      <c r="G60" s="11">
        <v>54</v>
      </c>
      <c r="H60" s="11">
        <v>56</v>
      </c>
      <c r="I60" s="11">
        <v>46</v>
      </c>
      <c r="J60" s="11">
        <v>50</v>
      </c>
      <c r="K60" s="11"/>
      <c r="L60" s="11">
        <v>70</v>
      </c>
      <c r="M60" s="9">
        <f t="shared" si="0"/>
        <v>6</v>
      </c>
      <c r="N60" s="10">
        <f>SUM(feb!F60 + mrt!L60 + apr!K60+ mei!M60+ jun!L60+ jul!K60+ M60)</f>
        <v>27</v>
      </c>
      <c r="O60" s="17">
        <f t="shared" si="1"/>
        <v>521</v>
      </c>
      <c r="P60" s="21">
        <f>SUM(feb!H60 + mrt!N60 + apr!M60+ mei!O60+ jun!N60+ jul!M60+ O60)</f>
        <v>2468</v>
      </c>
    </row>
    <row r="61" spans="1:16" x14ac:dyDescent="0.2">
      <c r="A61" s="13" t="s">
        <v>16</v>
      </c>
      <c r="B61" s="11"/>
      <c r="C61" s="11">
        <v>52</v>
      </c>
      <c r="D61" s="11"/>
      <c r="E61" s="11"/>
      <c r="F61" s="11"/>
      <c r="G61" s="11"/>
      <c r="H61" s="11"/>
      <c r="I61" s="11"/>
      <c r="J61" s="11">
        <v>50</v>
      </c>
      <c r="K61" s="11"/>
      <c r="L61" s="11"/>
      <c r="M61" s="9">
        <f t="shared" si="0"/>
        <v>2</v>
      </c>
      <c r="N61" s="10">
        <f>SUM(feb!F61 + mrt!L61 + apr!K61+ mei!M61+ jun!L61+ jul!K61+ M61)</f>
        <v>13</v>
      </c>
      <c r="O61" s="17">
        <f t="shared" si="1"/>
        <v>102</v>
      </c>
      <c r="P61" s="21">
        <f>SUM(feb!H61 + mrt!N61 + apr!M61+ mei!O61+ jun!N61+ jul!M61+ O61)</f>
        <v>727</v>
      </c>
    </row>
    <row r="62" spans="1:16" x14ac:dyDescent="0.2">
      <c r="A62" s="13" t="s">
        <v>128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9">
        <f t="shared" si="0"/>
        <v>0</v>
      </c>
      <c r="N62" s="10">
        <f>SUM(feb!F62 + mrt!L62 + apr!K62+ mei!M62+ jun!L62+ jul!K62+ M62)</f>
        <v>0</v>
      </c>
      <c r="O62" s="17">
        <f t="shared" si="1"/>
        <v>0</v>
      </c>
      <c r="P62" s="21">
        <f>SUM(feb!H62 + mrt!N62 + apr!M62+ mei!O62+ jun!N62+ jul!M62+ O62)</f>
        <v>0</v>
      </c>
    </row>
    <row r="63" spans="1:16" x14ac:dyDescent="0.2">
      <c r="A63" s="13" t="s">
        <v>17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9">
        <f t="shared" si="0"/>
        <v>0</v>
      </c>
      <c r="N63" s="10">
        <f>SUM(feb!F63 + mrt!L63 + apr!K63+ mei!M63+ jun!L63+ jul!K63+ M63)</f>
        <v>0</v>
      </c>
      <c r="O63" s="17">
        <f t="shared" si="1"/>
        <v>0</v>
      </c>
      <c r="P63" s="21">
        <f>SUM(feb!H63 + mrt!N63 + apr!M63+ mei!O63+ jun!N63+ jul!M63+ O63)</f>
        <v>0</v>
      </c>
    </row>
    <row r="64" spans="1:16" x14ac:dyDescent="0.2">
      <c r="A64" s="13" t="s">
        <v>63</v>
      </c>
      <c r="B64" s="11"/>
      <c r="C64" s="11">
        <v>73</v>
      </c>
      <c r="D64" s="11"/>
      <c r="E64" s="11"/>
      <c r="F64" s="11"/>
      <c r="G64" s="11"/>
      <c r="H64" s="11">
        <v>88</v>
      </c>
      <c r="I64" s="11"/>
      <c r="J64" s="11">
        <v>90</v>
      </c>
      <c r="K64" s="11"/>
      <c r="L64" s="11">
        <v>90</v>
      </c>
      <c r="M64" s="9">
        <f t="shared" ref="M64:M111" si="8">COUNT(C64,E64,F64,H64,J64,L64)</f>
        <v>4</v>
      </c>
      <c r="N64" s="10">
        <f>SUM(feb!F64 + mrt!L64 + apr!K64+ mei!M64+ jun!L64+ jul!K64+ M64)</f>
        <v>27</v>
      </c>
      <c r="O64" s="17">
        <f t="shared" si="1"/>
        <v>341</v>
      </c>
      <c r="P64" s="21">
        <f>SUM(feb!H64 + mrt!N64 + apr!M64+ mei!O64+ jun!N64+ jul!M64+ O64)</f>
        <v>2422</v>
      </c>
    </row>
    <row r="65" spans="1:16" x14ac:dyDescent="0.2">
      <c r="A65" s="13" t="s">
        <v>30</v>
      </c>
      <c r="B65" s="11"/>
      <c r="C65" s="11"/>
      <c r="D65" s="11"/>
      <c r="E65" s="11"/>
      <c r="F65" s="11"/>
      <c r="G65" s="11"/>
      <c r="H65" s="11"/>
      <c r="I65" s="11"/>
      <c r="J65" s="11"/>
      <c r="K65" s="11">
        <v>121</v>
      </c>
      <c r="L65" s="11"/>
      <c r="M65" s="9">
        <v>1</v>
      </c>
      <c r="N65" s="10">
        <f>SUM(feb!F65 + mrt!L65 + apr!K65+ mei!M65+ jun!L65+ jul!K65+ M65)</f>
        <v>7</v>
      </c>
      <c r="O65" s="17">
        <f t="shared" ref="O65:O113" si="9">SUM(B65:L65)</f>
        <v>121</v>
      </c>
      <c r="P65" s="21">
        <f>SUM(feb!H65 + mrt!N65 + apr!M65+ mei!O65+ jun!N65+ jul!M65+ O65)</f>
        <v>590</v>
      </c>
    </row>
    <row r="66" spans="1:16" x14ac:dyDescent="0.2">
      <c r="A66" s="13" t="s">
        <v>113</v>
      </c>
      <c r="B66" s="11">
        <v>125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9">
        <f t="shared" si="8"/>
        <v>0</v>
      </c>
      <c r="N66" s="10">
        <f>SUM(feb!F66 + mrt!L66 + apr!K66+ mei!M66+ jun!L66+ jul!K66+ M66)</f>
        <v>22</v>
      </c>
      <c r="O66" s="17">
        <f t="shared" si="9"/>
        <v>125</v>
      </c>
      <c r="P66" s="21">
        <f>SUM(feb!H66 + mrt!N66 + apr!M66+ mei!O66+ jun!N66+ jul!M66+ O66)</f>
        <v>2963</v>
      </c>
    </row>
    <row r="67" spans="1:16" x14ac:dyDescent="0.2">
      <c r="A67" s="13" t="s">
        <v>92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9">
        <f t="shared" si="8"/>
        <v>0</v>
      </c>
      <c r="N67" s="10">
        <f>SUM(feb!F67 + mrt!L67 + apr!K67+ mei!M67+ jun!L67+ jul!K67+ M67)</f>
        <v>0</v>
      </c>
      <c r="O67" s="17">
        <f t="shared" si="9"/>
        <v>0</v>
      </c>
      <c r="P67" s="21">
        <f>SUM(feb!H67 + mrt!N67 + apr!M67+ mei!O67+ jun!N67+ jul!M67+ O67)</f>
        <v>0</v>
      </c>
    </row>
    <row r="68" spans="1:16" x14ac:dyDescent="0.2">
      <c r="A68" s="13" t="s">
        <v>93</v>
      </c>
      <c r="B68" s="11"/>
      <c r="C68" s="11"/>
      <c r="D68" s="11"/>
      <c r="E68" s="11"/>
      <c r="F68" s="11"/>
      <c r="G68" s="11"/>
      <c r="H68" s="11"/>
      <c r="I68" s="11"/>
      <c r="J68" s="11"/>
      <c r="K68" s="11">
        <v>94</v>
      </c>
      <c r="L68" s="11">
        <v>70</v>
      </c>
      <c r="M68" s="9">
        <v>2</v>
      </c>
      <c r="N68" s="10">
        <f>SUM(feb!F68 + mrt!L68 + apr!K68+ mei!M68+ jun!L68+ jul!K68+ M68)</f>
        <v>28</v>
      </c>
      <c r="O68" s="17">
        <f t="shared" si="9"/>
        <v>164</v>
      </c>
      <c r="P68" s="21">
        <f>SUM(feb!H68 + mrt!N68 + apr!M68+ mei!O68+ jun!N68+ jul!M68+ O68)</f>
        <v>3777</v>
      </c>
    </row>
    <row r="69" spans="1:16" x14ac:dyDescent="0.2">
      <c r="A69" s="13" t="s">
        <v>155</v>
      </c>
      <c r="B69" s="11"/>
      <c r="C69" s="11">
        <v>52</v>
      </c>
      <c r="D69" s="11"/>
      <c r="E69" s="11"/>
      <c r="F69" s="11"/>
      <c r="G69" s="11"/>
      <c r="H69" s="11">
        <v>56</v>
      </c>
      <c r="I69" s="11">
        <v>46</v>
      </c>
      <c r="J69" s="11"/>
      <c r="K69" s="11"/>
      <c r="L69" s="11"/>
      <c r="M69" s="9">
        <v>3</v>
      </c>
      <c r="N69" s="10">
        <f>SUM(feb!F69 + mrt!L69 + apr!K69+ mei!M69+ jun!L69+ jul!K69+ M69)</f>
        <v>14</v>
      </c>
      <c r="O69" s="17">
        <f>SUM(B69:L69)</f>
        <v>154</v>
      </c>
      <c r="P69" s="21">
        <f>SUM(feb!H69 + mrt!N69 + apr!M69+ mei!O69+ jun!N69+ jul!M69+ O69)</f>
        <v>1004</v>
      </c>
    </row>
    <row r="70" spans="1:16" x14ac:dyDescent="0.2">
      <c r="A70" s="13" t="s">
        <v>73</v>
      </c>
      <c r="B70" s="11"/>
      <c r="C70" s="11">
        <v>73</v>
      </c>
      <c r="D70" s="11"/>
      <c r="E70" s="11"/>
      <c r="F70" s="11"/>
      <c r="G70" s="11"/>
      <c r="H70" s="11"/>
      <c r="I70" s="11"/>
      <c r="J70" s="11"/>
      <c r="K70" s="11"/>
      <c r="L70" s="11"/>
      <c r="M70" s="9">
        <f t="shared" si="8"/>
        <v>1</v>
      </c>
      <c r="N70" s="10">
        <f>SUM(feb!F70 + mrt!L70 + apr!K70+ mei!M70+ jun!L70+ jul!K70+ M70)</f>
        <v>22</v>
      </c>
      <c r="O70" s="17">
        <f t="shared" si="9"/>
        <v>73</v>
      </c>
      <c r="P70" s="21">
        <f>SUM(feb!H70 + mrt!N70 + apr!M70+ mei!O70+ jun!N70+ jul!M70+ O70)</f>
        <v>3150</v>
      </c>
    </row>
    <row r="71" spans="1:16" x14ac:dyDescent="0.2">
      <c r="A71" s="13" t="s">
        <v>66</v>
      </c>
      <c r="B71" s="11">
        <v>116</v>
      </c>
      <c r="C71" s="11">
        <v>73</v>
      </c>
      <c r="D71" s="11">
        <v>95</v>
      </c>
      <c r="E71" s="11">
        <v>61</v>
      </c>
      <c r="F71" s="11"/>
      <c r="G71" s="11">
        <v>85</v>
      </c>
      <c r="H71" s="11">
        <v>56</v>
      </c>
      <c r="I71" s="11">
        <v>116</v>
      </c>
      <c r="J71" s="11">
        <v>68</v>
      </c>
      <c r="K71" s="11">
        <v>94</v>
      </c>
      <c r="L71" s="11">
        <v>70</v>
      </c>
      <c r="M71" s="9">
        <v>6</v>
      </c>
      <c r="N71" s="10">
        <f>SUM(feb!F71 + mrt!L71 + apr!K71+ mei!M71+ jun!L71+ jul!K71+ M71)</f>
        <v>26</v>
      </c>
      <c r="O71" s="17">
        <f t="shared" si="9"/>
        <v>834</v>
      </c>
      <c r="P71" s="21">
        <f>SUM(feb!H71 + mrt!N71 + apr!M71+ mei!O71+ jun!N71+ jul!M71+ O71)</f>
        <v>3428</v>
      </c>
    </row>
    <row r="72" spans="1:16" x14ac:dyDescent="0.2">
      <c r="A72" s="13" t="s">
        <v>94</v>
      </c>
      <c r="B72" s="11">
        <v>125</v>
      </c>
      <c r="C72" s="11"/>
      <c r="D72" s="11"/>
      <c r="E72" s="11"/>
      <c r="F72" s="11"/>
      <c r="G72" s="11"/>
      <c r="H72" s="11"/>
      <c r="I72" s="11"/>
      <c r="J72" s="11">
        <v>68</v>
      </c>
      <c r="K72" s="11">
        <v>94</v>
      </c>
      <c r="L72" s="11"/>
      <c r="M72" s="9">
        <v>2</v>
      </c>
      <c r="N72" s="10">
        <f>SUM(feb!F72 + mrt!L72 + apr!K72+ mei!M72+ jun!L72+ jul!K72+ M72)</f>
        <v>4</v>
      </c>
      <c r="O72" s="17">
        <f t="shared" si="9"/>
        <v>287</v>
      </c>
      <c r="P72" s="21">
        <f>SUM(feb!H72 + mrt!N72 + apr!M72+ mei!O72+ jun!N72+ jul!M72+ O72)</f>
        <v>1367</v>
      </c>
    </row>
    <row r="73" spans="1:16" x14ac:dyDescent="0.2">
      <c r="A73" s="13" t="s">
        <v>18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9">
        <f t="shared" si="8"/>
        <v>0</v>
      </c>
      <c r="N73" s="10">
        <f>SUM(feb!F73 + mrt!L73 + apr!K73+ mei!M73+ jun!L73+ jul!K73+ M73)</f>
        <v>0</v>
      </c>
      <c r="O73" s="17">
        <f t="shared" si="9"/>
        <v>0</v>
      </c>
      <c r="P73" s="21">
        <f>SUM(feb!H73 + mrt!N73 + apr!M73+ mei!O73+ jun!N73+ jul!M73+ O73)</f>
        <v>0</v>
      </c>
    </row>
    <row r="74" spans="1:16" x14ac:dyDescent="0.2">
      <c r="A74" s="13" t="s">
        <v>19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9">
        <f t="shared" si="8"/>
        <v>0</v>
      </c>
      <c r="N74" s="10">
        <f>SUM(feb!F74 + mrt!L74 + apr!K74+ mei!M74+ jun!L74+ jul!K74+ M74)</f>
        <v>12</v>
      </c>
      <c r="O74" s="17">
        <f t="shared" si="9"/>
        <v>0</v>
      </c>
      <c r="P74" s="21">
        <f>SUM(feb!H74 + mrt!N74 + apr!M74+ mei!O74+ jun!N74+ jul!M74+ O74)</f>
        <v>1073</v>
      </c>
    </row>
    <row r="75" spans="1:16" x14ac:dyDescent="0.2">
      <c r="A75" s="13" t="s">
        <v>64</v>
      </c>
      <c r="B75" s="11"/>
      <c r="C75" s="11"/>
      <c r="D75" s="11"/>
      <c r="E75" s="11"/>
      <c r="F75" s="11"/>
      <c r="G75" s="11"/>
      <c r="H75" s="11"/>
      <c r="I75" s="11"/>
      <c r="J75" s="11">
        <v>50</v>
      </c>
      <c r="K75" s="11"/>
      <c r="L75" s="11">
        <v>83</v>
      </c>
      <c r="M75" s="9">
        <f t="shared" si="8"/>
        <v>2</v>
      </c>
      <c r="N75" s="10">
        <f>SUM(feb!F75 + mrt!L75 + apr!K75+ mei!M75+ jun!L75+ jul!K75+ M75)</f>
        <v>19</v>
      </c>
      <c r="O75" s="17">
        <f t="shared" si="9"/>
        <v>133</v>
      </c>
      <c r="P75" s="21">
        <f>SUM(feb!H75 + mrt!N75 + apr!M75+ mei!O75+ jun!N75+ jul!M75+ O75)</f>
        <v>1316</v>
      </c>
    </row>
    <row r="76" spans="1:16" x14ac:dyDescent="0.2">
      <c r="A76" s="13" t="s">
        <v>82</v>
      </c>
      <c r="B76" s="11"/>
      <c r="C76" s="11">
        <v>52</v>
      </c>
      <c r="D76" s="11"/>
      <c r="E76" s="11"/>
      <c r="F76" s="11"/>
      <c r="G76" s="11"/>
      <c r="H76" s="11">
        <v>56</v>
      </c>
      <c r="I76" s="11"/>
      <c r="J76" s="11"/>
      <c r="K76" s="11"/>
      <c r="L76" s="11"/>
      <c r="M76" s="9">
        <f t="shared" si="8"/>
        <v>2</v>
      </c>
      <c r="N76" s="10">
        <f>SUM(feb!F76 + mrt!L76 + apr!K76+ mei!M76+ jun!L76+ jul!K76+ M76)</f>
        <v>10</v>
      </c>
      <c r="O76" s="17">
        <f t="shared" si="9"/>
        <v>108</v>
      </c>
      <c r="P76" s="21">
        <f>SUM(feb!H76 + mrt!N76 + apr!M76+ mei!O76+ jun!N76+ jul!M76+ O76)</f>
        <v>561</v>
      </c>
    </row>
    <row r="77" spans="1:16" x14ac:dyDescent="0.2">
      <c r="A77" s="13" t="s">
        <v>97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9">
        <f t="shared" si="8"/>
        <v>0</v>
      </c>
      <c r="N77" s="10">
        <f>SUM(feb!F77 + mrt!L77 + apr!K77+ mei!M77+ jun!L77+ jul!K77+ M77)</f>
        <v>11</v>
      </c>
      <c r="O77" s="17">
        <f t="shared" si="9"/>
        <v>0</v>
      </c>
      <c r="P77" s="21">
        <f>SUM(feb!H77 + mrt!N77 + apr!M77+ mei!O77+ jun!N77+ jul!M77+ O77)</f>
        <v>904</v>
      </c>
    </row>
    <row r="78" spans="1:16" x14ac:dyDescent="0.2">
      <c r="A78" s="13" t="s">
        <v>20</v>
      </c>
      <c r="B78" s="11"/>
      <c r="C78" s="11">
        <v>73</v>
      </c>
      <c r="D78" s="11">
        <v>69</v>
      </c>
      <c r="E78" s="11">
        <v>61</v>
      </c>
      <c r="F78" s="11">
        <v>50</v>
      </c>
      <c r="G78" s="11">
        <v>108</v>
      </c>
      <c r="H78" s="11">
        <v>56</v>
      </c>
      <c r="I78" s="11"/>
      <c r="J78" s="11">
        <v>68</v>
      </c>
      <c r="K78" s="11"/>
      <c r="L78" s="11">
        <v>70</v>
      </c>
      <c r="M78" s="9">
        <f t="shared" si="8"/>
        <v>6</v>
      </c>
      <c r="N78" s="10">
        <f>SUM(feb!F78 + mrt!L78 + apr!K78+ mei!M78+ jun!L78+ jul!K78+ M78)</f>
        <v>16</v>
      </c>
      <c r="O78" s="17">
        <f t="shared" si="9"/>
        <v>555</v>
      </c>
      <c r="P78" s="21">
        <f>SUM(feb!H78 + mrt!N78 + apr!M78+ mei!O78+ jun!N78+ jul!M78+ O78)</f>
        <v>1466</v>
      </c>
    </row>
    <row r="79" spans="1:16" x14ac:dyDescent="0.2">
      <c r="A79" s="13" t="s">
        <v>55</v>
      </c>
      <c r="B79" s="11"/>
      <c r="C79" s="11"/>
      <c r="D79" s="11"/>
      <c r="E79" s="11"/>
      <c r="F79" s="11"/>
      <c r="G79" s="11"/>
      <c r="H79" s="11"/>
      <c r="I79" s="11">
        <v>95</v>
      </c>
      <c r="J79" s="11"/>
      <c r="K79" s="11">
        <v>121</v>
      </c>
      <c r="L79" s="11"/>
      <c r="M79" s="9">
        <v>1</v>
      </c>
      <c r="N79" s="10">
        <f>SUM(feb!F79 + mrt!L79 + apr!K79+ mei!M79+ jun!L79+ jul!K79+ M79)</f>
        <v>1</v>
      </c>
      <c r="O79" s="17">
        <f t="shared" si="9"/>
        <v>216</v>
      </c>
      <c r="P79" s="21">
        <f>SUM(feb!H79 + mrt!N79 + apr!M79+ mei!O79+ jun!N79+ jul!M79+ O79)</f>
        <v>216</v>
      </c>
    </row>
    <row r="80" spans="1:16" x14ac:dyDescent="0.2">
      <c r="A80" s="13" t="s">
        <v>60</v>
      </c>
      <c r="B80" s="11">
        <v>160</v>
      </c>
      <c r="C80" s="11">
        <v>97</v>
      </c>
      <c r="D80" s="11">
        <v>162</v>
      </c>
      <c r="E80" s="11">
        <v>88</v>
      </c>
      <c r="F80" s="11"/>
      <c r="G80" s="11">
        <v>155</v>
      </c>
      <c r="H80" s="11">
        <v>88</v>
      </c>
      <c r="I80" s="11">
        <v>162</v>
      </c>
      <c r="J80" s="11">
        <v>90</v>
      </c>
      <c r="K80" s="11">
        <v>145</v>
      </c>
      <c r="L80" s="11">
        <v>93</v>
      </c>
      <c r="M80" s="9">
        <v>6</v>
      </c>
      <c r="N80" s="10">
        <f>SUM(feb!F80 + mrt!L80 + apr!K80+ mei!M80+ jun!L80+ jul!K80+ M80)</f>
        <v>35</v>
      </c>
      <c r="O80" s="17">
        <f t="shared" si="9"/>
        <v>1240</v>
      </c>
      <c r="P80" s="21">
        <f>SUM(feb!H80 + mrt!N80 + apr!M80+ mei!O80+ jun!N80+ jul!M80+ O80)</f>
        <v>6690</v>
      </c>
    </row>
    <row r="81" spans="1:16" x14ac:dyDescent="0.2">
      <c r="A81" s="13" t="s">
        <v>114</v>
      </c>
      <c r="B81" s="11">
        <v>82</v>
      </c>
      <c r="C81" s="11">
        <v>52</v>
      </c>
      <c r="D81" s="11"/>
      <c r="E81" s="11"/>
      <c r="F81" s="11"/>
      <c r="G81" s="11"/>
      <c r="H81" s="11"/>
      <c r="I81" s="11">
        <v>46</v>
      </c>
      <c r="J81" s="11">
        <v>50</v>
      </c>
      <c r="K81" s="11">
        <v>67</v>
      </c>
      <c r="L81" s="11">
        <v>83</v>
      </c>
      <c r="M81" s="9">
        <v>4</v>
      </c>
      <c r="N81" s="10">
        <f>SUM(feb!F81 + mrt!L81 + apr!K81+ mei!M81+ jun!L81+ jul!K81+ M81)</f>
        <v>23</v>
      </c>
      <c r="O81" s="17">
        <f t="shared" si="9"/>
        <v>380</v>
      </c>
      <c r="P81" s="21">
        <f>SUM(feb!H81 + mrt!N81 + apr!M81+ mei!O81+ jun!N81+ jul!M81+ O81)</f>
        <v>1735</v>
      </c>
    </row>
    <row r="82" spans="1:16" x14ac:dyDescent="0.2">
      <c r="A82" s="13" t="s">
        <v>21</v>
      </c>
      <c r="B82" s="11"/>
      <c r="C82" s="11"/>
      <c r="D82" s="11">
        <v>135</v>
      </c>
      <c r="E82" s="11">
        <v>88</v>
      </c>
      <c r="F82" s="11">
        <v>89</v>
      </c>
      <c r="G82" s="11">
        <v>155</v>
      </c>
      <c r="H82" s="11">
        <v>88</v>
      </c>
      <c r="I82" s="11">
        <v>162</v>
      </c>
      <c r="J82" s="11">
        <v>90</v>
      </c>
      <c r="K82" s="11">
        <v>145</v>
      </c>
      <c r="L82" s="11">
        <v>90</v>
      </c>
      <c r="M82" s="9">
        <v>6</v>
      </c>
      <c r="N82" s="10">
        <f>SUM(feb!F82 + mrt!L82 + apr!K82+ mei!M82+ jun!L82+ jul!K82+ M82)</f>
        <v>35</v>
      </c>
      <c r="O82" s="17">
        <f t="shared" si="9"/>
        <v>1042</v>
      </c>
      <c r="P82" s="21">
        <f>SUM(feb!H82 + mrt!N82 + apr!M82+ mei!O82+ jun!N82+ jul!M82+ O82)</f>
        <v>5611</v>
      </c>
    </row>
    <row r="83" spans="1:16" x14ac:dyDescent="0.2">
      <c r="A83" s="13" t="s">
        <v>59</v>
      </c>
      <c r="B83" s="11"/>
      <c r="C83" s="11">
        <v>52</v>
      </c>
      <c r="D83" s="11"/>
      <c r="E83" s="11"/>
      <c r="F83" s="11"/>
      <c r="G83" s="11">
        <v>54</v>
      </c>
      <c r="H83" s="11">
        <v>56</v>
      </c>
      <c r="I83" s="11"/>
      <c r="J83" s="11"/>
      <c r="K83" s="11"/>
      <c r="L83" s="11">
        <v>70</v>
      </c>
      <c r="M83" s="9">
        <v>4</v>
      </c>
      <c r="N83" s="10">
        <f>SUM(feb!F83 + mrt!L83 + apr!K83+ mei!M83+ jun!L83+ jul!K83+ M83)</f>
        <v>24</v>
      </c>
      <c r="O83" s="17">
        <f t="shared" si="9"/>
        <v>232</v>
      </c>
      <c r="P83" s="21">
        <f>SUM(feb!H83 + mrt!N83 + apr!M83+ mei!O83+ jun!N83+ jul!M83+ O83)</f>
        <v>1951</v>
      </c>
    </row>
    <row r="84" spans="1:16" x14ac:dyDescent="0.2">
      <c r="A84" s="13" t="s">
        <v>22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9">
        <f>COUNT(C84,E84,F84,H84,J84,L84)</f>
        <v>0</v>
      </c>
      <c r="N84" s="10">
        <f>SUM(feb!F84 + mrt!L84 + apr!K84+ mei!M84+ jun!L84+ jul!K84+ M84)</f>
        <v>1</v>
      </c>
      <c r="O84" s="17">
        <f>SUM(B84:L84)</f>
        <v>0</v>
      </c>
      <c r="P84" s="21">
        <f>SUM(feb!H84 + mrt!N84 + apr!M84+ mei!O84+ jun!N84+ jul!M84+ O84)</f>
        <v>48</v>
      </c>
    </row>
    <row r="85" spans="1:16" x14ac:dyDescent="0.2">
      <c r="A85" s="13" t="s">
        <v>70</v>
      </c>
      <c r="B85" s="11">
        <v>142</v>
      </c>
      <c r="C85" s="11"/>
      <c r="D85" s="11"/>
      <c r="E85" s="11">
        <v>88</v>
      </c>
      <c r="F85" s="11"/>
      <c r="G85" s="11"/>
      <c r="H85" s="11"/>
      <c r="I85" s="11"/>
      <c r="J85" s="11">
        <v>90</v>
      </c>
      <c r="K85" s="11">
        <v>125</v>
      </c>
      <c r="L85" s="11">
        <v>93</v>
      </c>
      <c r="M85" s="9">
        <v>4</v>
      </c>
      <c r="N85" s="10">
        <f>SUM(feb!F85 + mrt!L85 + apr!K85+ mei!M85+ jun!L85+ jul!K85+ M85)</f>
        <v>25</v>
      </c>
      <c r="O85" s="17">
        <f>SUM(B85:L85)</f>
        <v>538</v>
      </c>
      <c r="P85" s="21">
        <f>SUM(feb!H85 + mrt!N85 + apr!M85+ mei!O85+ jun!N85+ jul!M85+ O85)</f>
        <v>3162</v>
      </c>
    </row>
    <row r="86" spans="1:16" x14ac:dyDescent="0.2">
      <c r="A86" s="13" t="s">
        <v>151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>
        <v>93</v>
      </c>
      <c r="M86" s="9">
        <f>COUNT(C86,E86,F86,H86,J86,L86)</f>
        <v>1</v>
      </c>
      <c r="N86" s="10">
        <f>SUM(feb!F86 + mrt!L86 + apr!K86+ mei!M86+ jun!L86+ jul!K86+ M86)</f>
        <v>21</v>
      </c>
      <c r="O86" s="17">
        <f>SUM(B86:L86)</f>
        <v>93</v>
      </c>
      <c r="P86" s="21">
        <f>SUM(feb!H86 + mrt!N86 + apr!M86+ mei!O86+ jun!N86+ jul!M86+ O86)</f>
        <v>2449</v>
      </c>
    </row>
    <row r="87" spans="1:16" x14ac:dyDescent="0.2">
      <c r="A87" s="13" t="s">
        <v>71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9">
        <v>0</v>
      </c>
      <c r="N87" s="10">
        <f>SUM(feb!F87 + mrt!L87 + apr!K87+ mei!M87+ jun!L87+ jul!K87+ M87)</f>
        <v>16</v>
      </c>
      <c r="O87" s="17">
        <f t="shared" si="9"/>
        <v>0</v>
      </c>
      <c r="P87" s="21">
        <f>SUM(feb!H87 + mrt!N87 + apr!M87+ mei!O87+ jun!N87+ jul!M87+ O87)</f>
        <v>1128</v>
      </c>
    </row>
    <row r="88" spans="1:16" x14ac:dyDescent="0.2">
      <c r="A88" s="13" t="s">
        <v>23</v>
      </c>
      <c r="B88" s="11"/>
      <c r="C88" s="11">
        <v>52</v>
      </c>
      <c r="D88" s="11"/>
      <c r="E88" s="11"/>
      <c r="F88" s="11"/>
      <c r="G88" s="11"/>
      <c r="H88" s="11">
        <v>56</v>
      </c>
      <c r="I88" s="11"/>
      <c r="J88" s="11">
        <v>50</v>
      </c>
      <c r="K88" s="11"/>
      <c r="L88" s="11"/>
      <c r="M88" s="9">
        <f t="shared" si="8"/>
        <v>3</v>
      </c>
      <c r="N88" s="10">
        <f>SUM(feb!F88 + mrt!L88 + apr!K88+ mei!M88+ jun!L88+ jul!K88+ M88)</f>
        <v>17</v>
      </c>
      <c r="O88" s="17">
        <f t="shared" si="9"/>
        <v>158</v>
      </c>
      <c r="P88" s="21">
        <f>SUM(feb!H88 + mrt!N88 + apr!M88+ mei!O88+ jun!N88+ jul!M88+ O88)</f>
        <v>1079</v>
      </c>
    </row>
    <row r="89" spans="1:16" x14ac:dyDescent="0.2">
      <c r="A89" s="13" t="s">
        <v>109</v>
      </c>
      <c r="B89" s="11">
        <v>125</v>
      </c>
      <c r="C89" s="11"/>
      <c r="D89" s="11">
        <v>135</v>
      </c>
      <c r="E89" s="11"/>
      <c r="F89" s="11">
        <v>89</v>
      </c>
      <c r="G89" s="11"/>
      <c r="H89" s="11">
        <v>88</v>
      </c>
      <c r="I89" s="11"/>
      <c r="J89" s="11">
        <v>90</v>
      </c>
      <c r="K89" s="11">
        <v>145</v>
      </c>
      <c r="L89" s="11">
        <v>70</v>
      </c>
      <c r="M89" s="9">
        <v>5</v>
      </c>
      <c r="N89" s="10">
        <f>SUM(feb!F89 + mrt!L89 + apr!K89+ mei!M89+ jun!L89+ jul!K89+ M89)</f>
        <v>30</v>
      </c>
      <c r="O89" s="17">
        <f t="shared" si="9"/>
        <v>742</v>
      </c>
      <c r="P89" s="21">
        <f>SUM(feb!H89 + mrt!N89 + apr!M89+ mei!O89+ jun!N89+ jul!M89+ O89)</f>
        <v>4195</v>
      </c>
    </row>
    <row r="90" spans="1:16" x14ac:dyDescent="0.2">
      <c r="A90" s="13" t="s">
        <v>24</v>
      </c>
      <c r="B90" s="11"/>
      <c r="C90" s="11"/>
      <c r="D90" s="11"/>
      <c r="E90" s="11">
        <v>88</v>
      </c>
      <c r="F90" s="11"/>
      <c r="G90" s="11"/>
      <c r="H90" s="11"/>
      <c r="I90" s="11"/>
      <c r="J90" s="11">
        <v>90</v>
      </c>
      <c r="K90" s="11">
        <v>145</v>
      </c>
      <c r="L90" s="11">
        <v>90</v>
      </c>
      <c r="M90" s="9">
        <v>4</v>
      </c>
      <c r="N90" s="10">
        <f>SUM(feb!F90 + mrt!L90 + apr!K90+ mei!M90+ jun!L90+ jul!K90+ M90)</f>
        <v>24</v>
      </c>
      <c r="O90" s="17">
        <f t="shared" si="9"/>
        <v>413</v>
      </c>
      <c r="P90" s="21">
        <f>SUM(feb!H90 + mrt!N90 + apr!M90+ mei!O90+ jun!N90+ jul!M90+ O90)</f>
        <v>3087</v>
      </c>
    </row>
    <row r="91" spans="1:16" x14ac:dyDescent="0.2">
      <c r="A91" s="13" t="s">
        <v>25</v>
      </c>
      <c r="B91" s="11">
        <v>142</v>
      </c>
      <c r="C91" s="11"/>
      <c r="D91" s="11"/>
      <c r="E91" s="11">
        <v>88</v>
      </c>
      <c r="F91" s="11">
        <v>89</v>
      </c>
      <c r="G91" s="11"/>
      <c r="H91" s="11">
        <v>98</v>
      </c>
      <c r="I91" s="11"/>
      <c r="J91" s="11">
        <v>90</v>
      </c>
      <c r="K91" s="11">
        <v>125</v>
      </c>
      <c r="L91" s="11"/>
      <c r="M91" s="9">
        <v>5</v>
      </c>
      <c r="N91" s="10">
        <f>SUM(feb!F91 + mrt!L91 + apr!K91+ mei!M91+ jun!L91+ jul!K91+ M91)</f>
        <v>29</v>
      </c>
      <c r="O91" s="17">
        <f t="shared" si="9"/>
        <v>632</v>
      </c>
      <c r="P91" s="21">
        <f>SUM(feb!H91 + mrt!N91 + apr!M91+ mei!O91+ jun!N91+ jul!M91+ O91)</f>
        <v>2789</v>
      </c>
    </row>
    <row r="92" spans="1:16" x14ac:dyDescent="0.2">
      <c r="A92" s="13" t="s">
        <v>100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9">
        <f t="shared" si="8"/>
        <v>0</v>
      </c>
      <c r="N92" s="10">
        <f>SUM(feb!F92 + mrt!L92 + apr!K92+ mei!M92+ jun!L92+ jul!K92+ M92)</f>
        <v>0</v>
      </c>
      <c r="O92" s="17">
        <f t="shared" si="9"/>
        <v>0</v>
      </c>
      <c r="P92" s="21">
        <f>SUM(feb!H92 + mrt!N92 + apr!M92+ mei!O92+ jun!N92+ jul!M92+ O92)</f>
        <v>0</v>
      </c>
    </row>
    <row r="93" spans="1:16" x14ac:dyDescent="0.2">
      <c r="A93" s="13" t="s">
        <v>75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9">
        <f t="shared" si="8"/>
        <v>0</v>
      </c>
      <c r="N93" s="10">
        <f>SUM(feb!F93 + mrt!L93 + apr!K93+ mei!M93+ jun!L93+ jul!K93+ M93)</f>
        <v>1</v>
      </c>
      <c r="O93" s="17">
        <f t="shared" si="9"/>
        <v>0</v>
      </c>
      <c r="P93" s="21">
        <f>SUM(feb!H93 + mrt!N93 + apr!M93+ mei!O93+ jun!N93+ jul!M93+ O93)</f>
        <v>83</v>
      </c>
    </row>
    <row r="94" spans="1:16" x14ac:dyDescent="0.2">
      <c r="A94" s="13" t="s">
        <v>26</v>
      </c>
      <c r="B94" s="11"/>
      <c r="C94" s="11">
        <v>97</v>
      </c>
      <c r="D94" s="11">
        <v>135</v>
      </c>
      <c r="E94" s="11"/>
      <c r="F94" s="11">
        <v>89</v>
      </c>
      <c r="G94" s="11"/>
      <c r="H94" s="11"/>
      <c r="I94" s="11"/>
      <c r="J94" s="11"/>
      <c r="K94" s="11"/>
      <c r="L94" s="11">
        <v>70</v>
      </c>
      <c r="M94" s="9">
        <v>4</v>
      </c>
      <c r="N94" s="10">
        <f>SUM(feb!F94 + mrt!L94 + apr!K94+ mei!M94+ jun!L94+ jul!K94+ M94)</f>
        <v>28</v>
      </c>
      <c r="O94" s="17">
        <f t="shared" si="9"/>
        <v>391</v>
      </c>
      <c r="P94" s="21">
        <f>SUM(feb!H94 + mrt!N94 + apr!M94+ mei!O94+ jun!N94+ jul!M94+ O94)</f>
        <v>3955</v>
      </c>
    </row>
    <row r="95" spans="1:16" x14ac:dyDescent="0.2">
      <c r="A95" s="13" t="s">
        <v>103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9">
        <f t="shared" si="8"/>
        <v>0</v>
      </c>
      <c r="N95" s="10">
        <f>SUM(feb!F95 + mrt!L95 + apr!K95+ mei!M95+ jun!L95+ jul!K95+ M95)</f>
        <v>27</v>
      </c>
      <c r="O95" s="17">
        <f t="shared" si="9"/>
        <v>0</v>
      </c>
      <c r="P95" s="21">
        <f>SUM(feb!H95 + mrt!N95 + apr!M95+ mei!O95+ jun!N95+ jul!M95+ O95)</f>
        <v>3832</v>
      </c>
    </row>
    <row r="96" spans="1:16" x14ac:dyDescent="0.2">
      <c r="A96" s="13" t="s">
        <v>27</v>
      </c>
      <c r="B96" s="11">
        <v>85</v>
      </c>
      <c r="C96" s="11">
        <v>52</v>
      </c>
      <c r="D96" s="11"/>
      <c r="E96" s="11">
        <v>61</v>
      </c>
      <c r="F96" s="11"/>
      <c r="G96" s="11">
        <v>54</v>
      </c>
      <c r="H96" s="11">
        <v>56</v>
      </c>
      <c r="I96" s="11"/>
      <c r="J96" s="11">
        <v>50</v>
      </c>
      <c r="K96" s="11"/>
      <c r="L96" s="11">
        <v>83</v>
      </c>
      <c r="M96" s="9">
        <v>6</v>
      </c>
      <c r="N96" s="10">
        <f>SUM(feb!F96 + mrt!L96 + apr!K96+ mei!M96+ jun!L96+ jul!K96+ M96)</f>
        <v>34</v>
      </c>
      <c r="O96" s="17">
        <f t="shared" si="9"/>
        <v>441</v>
      </c>
      <c r="P96" s="21">
        <f>SUM(feb!H96 + mrt!N96 + apr!M96+ mei!O96+ jun!N96+ jul!M96+ O96)</f>
        <v>3373</v>
      </c>
    </row>
    <row r="97" spans="1:16" x14ac:dyDescent="0.2">
      <c r="A97" s="13" t="s">
        <v>87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9">
        <f t="shared" si="8"/>
        <v>0</v>
      </c>
      <c r="N97" s="10">
        <f>SUM(feb!F97 + mrt!L97 + apr!K97+ mei!M97+ jun!L97+ jul!K97+ M97)</f>
        <v>0</v>
      </c>
      <c r="O97" s="17">
        <f t="shared" si="9"/>
        <v>0</v>
      </c>
      <c r="P97" s="21">
        <f>SUM(feb!H97 + mrt!N97 + apr!M97+ mei!O97+ jun!N97+ jul!M97+ O97)</f>
        <v>0</v>
      </c>
    </row>
    <row r="98" spans="1:16" x14ac:dyDescent="0.2">
      <c r="A98" s="13" t="s">
        <v>33</v>
      </c>
      <c r="B98" s="11">
        <v>85</v>
      </c>
      <c r="C98" s="11">
        <v>52</v>
      </c>
      <c r="D98" s="11">
        <v>69</v>
      </c>
      <c r="E98" s="11"/>
      <c r="F98" s="11"/>
      <c r="G98" s="11"/>
      <c r="H98" s="11">
        <v>56</v>
      </c>
      <c r="I98" s="11"/>
      <c r="J98" s="11">
        <v>50</v>
      </c>
      <c r="K98" s="11"/>
      <c r="L98" s="11">
        <v>83</v>
      </c>
      <c r="M98" s="9">
        <v>5</v>
      </c>
      <c r="N98" s="10">
        <f>SUM(feb!F98 + mrt!L98 + apr!K98+ mei!M98+ jun!L98+ jul!K98+ M98)</f>
        <v>22</v>
      </c>
      <c r="O98" s="17">
        <f t="shared" si="9"/>
        <v>395</v>
      </c>
      <c r="P98" s="21">
        <f>SUM(feb!H98 + mrt!N98 + apr!M98+ mei!O98+ jun!N98+ jul!M98+ O98)</f>
        <v>2045</v>
      </c>
    </row>
    <row r="99" spans="1:16" x14ac:dyDescent="0.2">
      <c r="A99" s="13" t="s">
        <v>53</v>
      </c>
      <c r="B99" s="11">
        <v>125</v>
      </c>
      <c r="C99" s="11">
        <v>97</v>
      </c>
      <c r="D99" s="11">
        <v>135</v>
      </c>
      <c r="E99" s="11">
        <v>88</v>
      </c>
      <c r="F99" s="11">
        <v>89</v>
      </c>
      <c r="G99" s="11">
        <v>128</v>
      </c>
      <c r="H99" s="11">
        <v>88</v>
      </c>
      <c r="I99" s="11">
        <v>116</v>
      </c>
      <c r="J99" s="11">
        <v>90</v>
      </c>
      <c r="K99" s="11">
        <v>145</v>
      </c>
      <c r="L99" s="11">
        <v>90</v>
      </c>
      <c r="M99" s="9">
        <f t="shared" si="8"/>
        <v>6</v>
      </c>
      <c r="N99" s="10">
        <f>SUM(feb!F99 + mrt!L99 + apr!K99+ mei!M99+ jun!L99+ jul!K99+ M99)</f>
        <v>35</v>
      </c>
      <c r="O99" s="17">
        <f t="shared" si="9"/>
        <v>1191</v>
      </c>
      <c r="P99" s="21">
        <f>SUM(feb!H99 + mrt!N99 + apr!M99+ mei!O99+ jun!N99+ jul!M99+ O99)</f>
        <v>5938</v>
      </c>
    </row>
    <row r="100" spans="1:16" x14ac:dyDescent="0.2">
      <c r="A100" s="13" t="s">
        <v>77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9">
        <f t="shared" si="8"/>
        <v>0</v>
      </c>
      <c r="N100" s="10">
        <f>SUM(feb!F100 + mrt!L100 + apr!K100+ mei!M100+ jun!L100+ jul!K100+ M100)</f>
        <v>1</v>
      </c>
      <c r="O100" s="17">
        <f t="shared" si="9"/>
        <v>0</v>
      </c>
      <c r="P100" s="21">
        <f>SUM(feb!H100 + mrt!N100 + apr!M100+ mei!O100+ jun!N100+ jul!M100+ O100)</f>
        <v>50</v>
      </c>
    </row>
    <row r="101" spans="1:16" x14ac:dyDescent="0.2">
      <c r="A101" s="13" t="s">
        <v>84</v>
      </c>
      <c r="B101" s="11"/>
      <c r="C101" s="11">
        <v>52</v>
      </c>
      <c r="D101" s="11"/>
      <c r="E101" s="11">
        <v>61</v>
      </c>
      <c r="F101" s="11">
        <v>83</v>
      </c>
      <c r="G101" s="11"/>
      <c r="H101" s="11"/>
      <c r="I101" s="11"/>
      <c r="J101" s="11"/>
      <c r="K101" s="11"/>
      <c r="L101" s="11"/>
      <c r="M101" s="9">
        <f t="shared" si="8"/>
        <v>3</v>
      </c>
      <c r="N101" s="10">
        <f>SUM(feb!F101 + mrt!L101 + apr!K101+ mei!M101+ jun!L101+ jul!K101+ M101)</f>
        <v>21</v>
      </c>
      <c r="O101" s="17">
        <f t="shared" si="9"/>
        <v>196</v>
      </c>
      <c r="P101" s="21">
        <f>SUM(feb!H101 + mrt!N101 + apr!M101+ mei!O101+ jun!N101+ jul!M101+ O101)</f>
        <v>1295</v>
      </c>
    </row>
    <row r="102" spans="1:16" x14ac:dyDescent="0.2">
      <c r="A102" s="13" t="s">
        <v>58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9">
        <f t="shared" si="8"/>
        <v>0</v>
      </c>
      <c r="N102" s="10">
        <f>SUM(feb!F102 + mrt!L102 + apr!K102+ mei!M102+ jun!L102+ jul!K102+ M102)</f>
        <v>0</v>
      </c>
      <c r="O102" s="17">
        <f t="shared" si="9"/>
        <v>0</v>
      </c>
      <c r="P102" s="21">
        <f>SUM(feb!H102 + mrt!N102 + apr!M102+ mei!O102+ jun!N102+ jul!M102+ O102)</f>
        <v>0</v>
      </c>
    </row>
    <row r="103" spans="1:16" x14ac:dyDescent="0.2">
      <c r="A103" s="13" t="s">
        <v>129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9">
        <f t="shared" si="8"/>
        <v>0</v>
      </c>
      <c r="N103" s="10">
        <f>SUM(feb!F103 + mrt!L103 + apr!K103+ mei!M103+ jun!L103+ jul!K103+ M103)</f>
        <v>0</v>
      </c>
      <c r="O103" s="17">
        <f t="shared" si="9"/>
        <v>0</v>
      </c>
      <c r="P103" s="21">
        <f>SUM(feb!H103 + mrt!N103 + apr!M103+ mei!O103+ jun!N103+ jul!M103+ O103)</f>
        <v>0</v>
      </c>
    </row>
    <row r="104" spans="1:16" x14ac:dyDescent="0.2">
      <c r="A104" s="13" t="s">
        <v>130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9">
        <f t="shared" si="8"/>
        <v>0</v>
      </c>
      <c r="N104" s="10">
        <f>SUM(feb!F104 + mrt!L104 + apr!K104+ mei!M104+ jun!L104+ jul!K104+ M104)</f>
        <v>0</v>
      </c>
      <c r="O104" s="17">
        <f t="shared" si="9"/>
        <v>0</v>
      </c>
      <c r="P104" s="21">
        <f>SUM(feb!H104 + mrt!N104 + apr!M104+ mei!O104+ jun!N104+ jul!M104+ O104)</f>
        <v>0</v>
      </c>
    </row>
    <row r="105" spans="1:16" x14ac:dyDescent="0.2">
      <c r="A105" s="13" t="s">
        <v>111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9">
        <f t="shared" si="8"/>
        <v>0</v>
      </c>
      <c r="N105" s="10">
        <f>SUM(feb!F105 + mrt!L105 + apr!K105+ mei!M105+ jun!L105+ jul!K105+ M105)</f>
        <v>13</v>
      </c>
      <c r="O105" s="17">
        <f t="shared" si="9"/>
        <v>0</v>
      </c>
      <c r="P105" s="21">
        <f>SUM(feb!H105 + mrt!N105 + apr!M105+ mei!O105+ jun!N105+ jul!M105+ O105)</f>
        <v>1199</v>
      </c>
    </row>
    <row r="106" spans="1:16" x14ac:dyDescent="0.2">
      <c r="A106" s="13" t="s">
        <v>98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9">
        <f t="shared" si="8"/>
        <v>0</v>
      </c>
      <c r="N106" s="10">
        <f>SUM(feb!F106 + mrt!L106 + apr!K106+ mei!M106+ jun!L106+ jul!K106+ M106)</f>
        <v>0</v>
      </c>
      <c r="O106" s="17">
        <f t="shared" si="9"/>
        <v>0</v>
      </c>
      <c r="P106" s="21">
        <f>SUM(feb!H106 + mrt!N106 + apr!M106+ mei!O106+ jun!N106+ jul!M106+ O106)</f>
        <v>0</v>
      </c>
    </row>
    <row r="107" spans="1:16" x14ac:dyDescent="0.2">
      <c r="A107" s="13" t="s">
        <v>105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9">
        <f t="shared" si="8"/>
        <v>0</v>
      </c>
      <c r="N107" s="10">
        <f>SUM(feb!F107 + mrt!L107 + apr!K107+ mei!M107+ jun!L107+ jul!K107+ M107)</f>
        <v>5</v>
      </c>
      <c r="O107" s="17">
        <f t="shared" si="9"/>
        <v>0</v>
      </c>
      <c r="P107" s="21">
        <f>SUM(feb!H107 + mrt!N107 + apr!M107+ mei!O107+ jun!N107+ jul!M107+ O107)</f>
        <v>356</v>
      </c>
    </row>
    <row r="108" spans="1:16" x14ac:dyDescent="0.2">
      <c r="A108" s="24" t="s">
        <v>131</v>
      </c>
      <c r="B108" s="11"/>
      <c r="C108" s="11">
        <v>52</v>
      </c>
      <c r="D108" s="11"/>
      <c r="E108" s="11">
        <v>61</v>
      </c>
      <c r="F108" s="11"/>
      <c r="G108" s="11"/>
      <c r="H108" s="11">
        <v>56</v>
      </c>
      <c r="I108" s="11"/>
      <c r="J108" s="11">
        <v>50</v>
      </c>
      <c r="K108" s="11"/>
      <c r="L108" s="11">
        <v>83</v>
      </c>
      <c r="M108" s="9">
        <f t="shared" si="8"/>
        <v>5</v>
      </c>
      <c r="N108" s="10">
        <f>SUM(feb!F108 + mrt!L108 + apr!K108+ mei!M108+ jun!L108+ jul!K108+ M108)</f>
        <v>18</v>
      </c>
      <c r="O108" s="17">
        <f t="shared" si="9"/>
        <v>302</v>
      </c>
      <c r="P108" s="21">
        <f>SUM(feb!H108 + mrt!N108 + apr!M108+ mei!O108+ jun!N108+ jul!M108+ O108)</f>
        <v>1165</v>
      </c>
    </row>
    <row r="109" spans="1:16" x14ac:dyDescent="0.2">
      <c r="A109" s="24" t="s">
        <v>83</v>
      </c>
      <c r="B109" s="11">
        <v>116</v>
      </c>
      <c r="C109" s="11">
        <v>73</v>
      </c>
      <c r="D109" s="11"/>
      <c r="E109" s="11"/>
      <c r="F109" s="11"/>
      <c r="G109" s="11"/>
      <c r="H109" s="11"/>
      <c r="I109" s="11">
        <v>116</v>
      </c>
      <c r="J109" s="11">
        <v>68</v>
      </c>
      <c r="K109" s="11">
        <v>94</v>
      </c>
      <c r="L109" s="11">
        <v>70</v>
      </c>
      <c r="M109" s="9">
        <v>4</v>
      </c>
      <c r="N109" s="10">
        <f>SUM(feb!F109 + mrt!L109 + apr!K109+ mei!M109+ jun!L109+ jul!K109+ M109)</f>
        <v>24</v>
      </c>
      <c r="O109" s="17">
        <f t="shared" si="9"/>
        <v>537</v>
      </c>
      <c r="P109" s="21">
        <f>SUM(feb!H109 + mrt!N109 + apr!M109+ mei!O109+ jun!N109+ jul!M109+ O109)</f>
        <v>3041</v>
      </c>
    </row>
    <row r="110" spans="1:16" x14ac:dyDescent="0.2">
      <c r="A110" s="24" t="s">
        <v>133</v>
      </c>
      <c r="B110" s="11">
        <v>125</v>
      </c>
      <c r="C110" s="11"/>
      <c r="D110" s="11">
        <v>135</v>
      </c>
      <c r="E110" s="11"/>
      <c r="F110" s="11"/>
      <c r="G110" s="11"/>
      <c r="H110" s="11"/>
      <c r="I110" s="11"/>
      <c r="J110" s="11"/>
      <c r="K110" s="11">
        <v>94</v>
      </c>
      <c r="L110" s="11"/>
      <c r="M110" s="9">
        <v>1</v>
      </c>
      <c r="N110" s="10">
        <f>SUM(feb!F110 + mrt!L110 + apr!K110+ mei!M110+ jun!L110+ jul!K110+ M110)</f>
        <v>21</v>
      </c>
      <c r="O110" s="17">
        <f t="shared" si="9"/>
        <v>354</v>
      </c>
      <c r="P110" s="21">
        <f>SUM(feb!H110 + mrt!N110 + apr!M110+ mei!O110+ jun!N110+ jul!M110+ O110)</f>
        <v>2721</v>
      </c>
    </row>
    <row r="111" spans="1:16" x14ac:dyDescent="0.2">
      <c r="A111" s="34" t="s">
        <v>101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9">
        <f t="shared" si="8"/>
        <v>0</v>
      </c>
      <c r="N111" s="10">
        <f>SUM(feb!F111 + mrt!L111 + apr!K111+ mei!M111+ jun!L111+ jul!K111+ M111)</f>
        <v>2</v>
      </c>
      <c r="O111" s="17">
        <f t="shared" si="9"/>
        <v>0</v>
      </c>
      <c r="P111" s="21">
        <f>SUM(feb!H111 + mrt!N111 + apr!M111+ mei!O111+ jun!N111+ jul!M111+ O111)</f>
        <v>116</v>
      </c>
    </row>
    <row r="112" spans="1:16" x14ac:dyDescent="0.2">
      <c r="A112" s="24" t="s">
        <v>99</v>
      </c>
      <c r="B112" s="11">
        <v>82</v>
      </c>
      <c r="C112" s="11"/>
      <c r="D112" s="11"/>
      <c r="E112" s="11"/>
      <c r="F112" s="11"/>
      <c r="G112" s="11">
        <v>54</v>
      </c>
      <c r="H112" s="11">
        <v>56</v>
      </c>
      <c r="I112" s="11">
        <v>46</v>
      </c>
      <c r="J112" s="11">
        <v>50</v>
      </c>
      <c r="K112" s="11">
        <v>67</v>
      </c>
      <c r="L112" s="11">
        <v>83</v>
      </c>
      <c r="M112" s="9">
        <v>4</v>
      </c>
      <c r="N112" s="10">
        <f>SUM(feb!F112 + mrt!L112 + apr!K112+ mei!M112+ jun!L112+ jul!K112+ M112)</f>
        <v>30</v>
      </c>
      <c r="O112" s="17">
        <f t="shared" si="9"/>
        <v>438</v>
      </c>
      <c r="P112" s="21">
        <f>SUM(feb!H112 + mrt!N112 + apr!M112+ mei!O112+ jun!N112+ jul!M112+ O112)</f>
        <v>2776</v>
      </c>
    </row>
    <row r="113" spans="1:16" ht="13.5" thickBot="1" x14ac:dyDescent="0.25">
      <c r="A113" s="14" t="s">
        <v>28</v>
      </c>
      <c r="B113" s="28">
        <v>116</v>
      </c>
      <c r="C113" s="28">
        <v>52</v>
      </c>
      <c r="D113" s="28"/>
      <c r="E113" s="28"/>
      <c r="F113" s="28"/>
      <c r="G113" s="28"/>
      <c r="H113" s="28"/>
      <c r="I113" s="28">
        <v>85</v>
      </c>
      <c r="J113" s="28">
        <v>68</v>
      </c>
      <c r="K113" s="28"/>
      <c r="L113" s="28">
        <v>70</v>
      </c>
      <c r="M113" s="59">
        <v>4</v>
      </c>
      <c r="N113" s="25">
        <f>SUM(feb!F113 + mrt!L113 + apr!K113+ mei!M113+ jun!L113+ jul!K113+ M113)</f>
        <v>32</v>
      </c>
      <c r="O113" s="26">
        <f t="shared" si="9"/>
        <v>391</v>
      </c>
      <c r="P113" s="27">
        <f>SUM(feb!H113 + mrt!N113 + apr!M113+ mei!O113+ jun!N113+ jul!M113+ O113)</f>
        <v>3049</v>
      </c>
    </row>
  </sheetData>
  <mergeCells count="4">
    <mergeCell ref="O2:O3"/>
    <mergeCell ref="P2:P3"/>
    <mergeCell ref="M2:M3"/>
    <mergeCell ref="N2:N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="130" zoomScaleNormal="130" workbookViewId="0">
      <pane ySplit="3" topLeftCell="A13" activePane="bottomLeft" state="frozen"/>
      <selection pane="bottomLeft" activeCell="E20" sqref="E20"/>
    </sheetView>
  </sheetViews>
  <sheetFormatPr defaultColWidth="9.140625" defaultRowHeight="12.75" x14ac:dyDescent="0.2"/>
  <cols>
    <col min="1" max="1" width="16.7109375" style="6" customWidth="1"/>
    <col min="2" max="2" width="4" style="6" customWidth="1"/>
    <col min="3" max="3" width="3.85546875" style="6" customWidth="1"/>
    <col min="4" max="4" width="3.7109375" style="6" customWidth="1"/>
    <col min="5" max="9" width="3.85546875" style="6" customWidth="1"/>
    <col min="10" max="13" width="5.7109375" style="6" customWidth="1"/>
    <col min="14" max="16384" width="9.140625" style="6"/>
  </cols>
  <sheetData>
    <row r="1" spans="1:13" ht="27.75" customHeight="1" thickBot="1" x14ac:dyDescent="0.3">
      <c r="A1" s="41" t="s">
        <v>143</v>
      </c>
      <c r="M1" s="42" t="s">
        <v>34</v>
      </c>
    </row>
    <row r="2" spans="1:13" s="8" customFormat="1" ht="54.75" customHeight="1" x14ac:dyDescent="0.2">
      <c r="A2" s="19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18" t="s">
        <v>1</v>
      </c>
      <c r="I2" s="18" t="s">
        <v>2</v>
      </c>
      <c r="J2" s="96" t="s">
        <v>37</v>
      </c>
      <c r="K2" s="94" t="s">
        <v>38</v>
      </c>
      <c r="L2" s="88" t="s">
        <v>35</v>
      </c>
      <c r="M2" s="90" t="s">
        <v>36</v>
      </c>
    </row>
    <row r="3" spans="1:13" ht="18" customHeight="1" thickBot="1" x14ac:dyDescent="0.25">
      <c r="A3" s="20"/>
      <c r="B3" s="5">
        <v>6</v>
      </c>
      <c r="C3" s="5">
        <v>7</v>
      </c>
      <c r="D3" s="5">
        <v>13</v>
      </c>
      <c r="E3" s="5">
        <v>14</v>
      </c>
      <c r="F3" s="5">
        <v>20</v>
      </c>
      <c r="G3" s="5">
        <v>21</v>
      </c>
      <c r="H3" s="5">
        <v>27</v>
      </c>
      <c r="I3" s="5">
        <v>28</v>
      </c>
      <c r="J3" s="97"/>
      <c r="K3" s="95"/>
      <c r="L3" s="89"/>
      <c r="M3" s="91"/>
    </row>
    <row r="4" spans="1:13" x14ac:dyDescent="0.2">
      <c r="A4" s="13" t="s">
        <v>112</v>
      </c>
      <c r="B4" s="11"/>
      <c r="C4" s="11"/>
      <c r="D4" s="11"/>
      <c r="E4" s="11"/>
      <c r="F4" s="11"/>
      <c r="G4" s="11"/>
      <c r="H4" s="11"/>
      <c r="I4" s="11">
        <v>72</v>
      </c>
      <c r="J4" s="9">
        <f>COUNT(C4,E4,G4,I4)</f>
        <v>1</v>
      </c>
      <c r="K4" s="10">
        <f>SUM(feb!F4 + mrt!L4 + apr!K4+ mei!M4+ jun!L4+ jul!K4+aug!M4+  J4)</f>
        <v>17</v>
      </c>
      <c r="L4" s="17">
        <f t="shared" ref="L4:L31" si="0">SUM(B4:I4)</f>
        <v>72</v>
      </c>
      <c r="M4" s="21">
        <f>SUM(feb!H4 + mrt!N4 + apr!M4+ mei!O4+ jun!N4+ jul!M4+aug!O4+  L4)</f>
        <v>2168</v>
      </c>
    </row>
    <row r="5" spans="1:13" x14ac:dyDescent="0.2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9">
        <f t="shared" ref="J5:J63" si="1">COUNT(C5,E5,G5,I5)</f>
        <v>0</v>
      </c>
      <c r="K5" s="10">
        <f>SUM(feb!F5 + mrt!L5 + apr!K5+ mei!M5+ jun!L5+ jul!K5+aug!M5+  J5)</f>
        <v>2</v>
      </c>
      <c r="L5" s="17">
        <f t="shared" si="0"/>
        <v>0</v>
      </c>
      <c r="M5" s="21">
        <f>SUM(feb!H5 + mrt!N5 + apr!M5+ mei!O5+ jun!N5+ jul!M5+aug!O5+  L5)</f>
        <v>297</v>
      </c>
    </row>
    <row r="6" spans="1:13" x14ac:dyDescent="0.2">
      <c r="A6" s="13" t="s">
        <v>29</v>
      </c>
      <c r="B6" s="11"/>
      <c r="C6" s="11"/>
      <c r="D6" s="11"/>
      <c r="E6" s="11"/>
      <c r="F6" s="11"/>
      <c r="G6" s="11"/>
      <c r="H6" s="11"/>
      <c r="I6" s="11"/>
      <c r="J6" s="9">
        <f t="shared" si="1"/>
        <v>0</v>
      </c>
      <c r="K6" s="10">
        <f>SUM(feb!F6 + mrt!L6 + apr!K6+ mei!M6+ jun!L6+ jul!K6+aug!M6+  J6)</f>
        <v>4</v>
      </c>
      <c r="L6" s="17">
        <f t="shared" si="0"/>
        <v>0</v>
      </c>
      <c r="M6" s="21">
        <f>SUM(feb!H6 + mrt!N6 + apr!M6+ mei!O6+ jun!N6+ jul!M6+aug!O6+  L6)</f>
        <v>456</v>
      </c>
    </row>
    <row r="7" spans="1:13" x14ac:dyDescent="0.2">
      <c r="A7" s="13" t="s">
        <v>85</v>
      </c>
      <c r="B7" s="11">
        <v>47</v>
      </c>
      <c r="C7" s="11"/>
      <c r="D7" s="11"/>
      <c r="E7" s="11"/>
      <c r="F7" s="11"/>
      <c r="G7" s="11"/>
      <c r="H7" s="11"/>
      <c r="I7" s="11"/>
      <c r="J7" s="9">
        <v>1</v>
      </c>
      <c r="K7" s="10">
        <f>SUM(feb!F7 + mrt!L7 + apr!K7+ mei!M7+ jun!L7+ jul!K7+aug!M7+  J7)</f>
        <v>10</v>
      </c>
      <c r="L7" s="17">
        <f t="shared" si="0"/>
        <v>47</v>
      </c>
      <c r="M7" s="21">
        <f>SUM(feb!H7 + mrt!N7 + apr!M7+ mei!O7+ jun!N7+ jul!M7+aug!O7+  L7)</f>
        <v>864</v>
      </c>
    </row>
    <row r="8" spans="1:13" x14ac:dyDescent="0.2">
      <c r="A8" s="13" t="s">
        <v>72</v>
      </c>
      <c r="B8" s="11">
        <v>44</v>
      </c>
      <c r="C8" s="11"/>
      <c r="D8" s="11"/>
      <c r="E8" s="11"/>
      <c r="F8" s="11">
        <v>93</v>
      </c>
      <c r="G8" s="11"/>
      <c r="H8" s="11"/>
      <c r="I8" s="11"/>
      <c r="J8" s="9">
        <v>1</v>
      </c>
      <c r="K8" s="10">
        <f>SUM(feb!F8 + mrt!L8 + apr!K8+ mei!M8+ jun!L8+ jul!K8+aug!M8+  J8)</f>
        <v>13</v>
      </c>
      <c r="L8" s="17">
        <f t="shared" si="0"/>
        <v>137</v>
      </c>
      <c r="M8" s="21">
        <f>SUM(feb!H8 + mrt!N8 + apr!M8+ mei!O8+ jun!N8+ jul!M8+aug!O8+  L8)</f>
        <v>1386</v>
      </c>
    </row>
    <row r="9" spans="1:13" x14ac:dyDescent="0.2">
      <c r="A9" s="13" t="s">
        <v>81</v>
      </c>
      <c r="B9" s="11"/>
      <c r="C9" s="11"/>
      <c r="D9" s="11"/>
      <c r="E9" s="11"/>
      <c r="F9" s="11"/>
      <c r="G9" s="11"/>
      <c r="H9" s="11"/>
      <c r="I9" s="11"/>
      <c r="J9" s="9">
        <f t="shared" si="1"/>
        <v>0</v>
      </c>
      <c r="K9" s="10">
        <f>SUM(feb!F9 + mrt!L9 + apr!K9+ mei!M9+ jun!L9+ jul!K9+aug!M9+  J9)</f>
        <v>0</v>
      </c>
      <c r="L9" s="17">
        <f t="shared" si="0"/>
        <v>0</v>
      </c>
      <c r="M9" s="21">
        <f>SUM(feb!H9 + mrt!N9 + apr!M9+ mei!O9+ jun!N9+ jul!M9+aug!O9+  L9)</f>
        <v>0</v>
      </c>
    </row>
    <row r="10" spans="1:13" x14ac:dyDescent="0.2">
      <c r="A10" s="13" t="s">
        <v>5</v>
      </c>
      <c r="B10" s="11">
        <v>110</v>
      </c>
      <c r="C10" s="11"/>
      <c r="D10" s="11"/>
      <c r="E10" s="11"/>
      <c r="F10" s="11"/>
      <c r="G10" s="11"/>
      <c r="H10" s="11"/>
      <c r="I10" s="11"/>
      <c r="J10" s="9">
        <v>1</v>
      </c>
      <c r="K10" s="10">
        <f>SUM(feb!F10 + mrt!L10 + apr!K10+ mei!M10+ jun!L10+ jul!K10+aug!M10+  J10)</f>
        <v>23</v>
      </c>
      <c r="L10" s="17">
        <f t="shared" si="0"/>
        <v>110</v>
      </c>
      <c r="M10" s="21">
        <f>SUM(feb!H10 + mrt!N10 + apr!M10+ mei!O10+ jun!N10+ jul!M10+aug!O10+  L10)</f>
        <v>2541</v>
      </c>
    </row>
    <row r="11" spans="1:13" x14ac:dyDescent="0.2">
      <c r="A11" s="13" t="s">
        <v>76</v>
      </c>
      <c r="B11" s="11"/>
      <c r="C11" s="11"/>
      <c r="D11" s="11"/>
      <c r="E11" s="11">
        <v>71</v>
      </c>
      <c r="F11" s="11">
        <v>127</v>
      </c>
      <c r="G11" s="11"/>
      <c r="H11" s="11"/>
      <c r="I11" s="11">
        <v>72</v>
      </c>
      <c r="J11" s="9">
        <v>3</v>
      </c>
      <c r="K11" s="10">
        <f>SUM(feb!F11 + mrt!L11 + apr!K11+ mei!M11+ jun!L11+ jul!K11+aug!M11+  J11)</f>
        <v>26</v>
      </c>
      <c r="L11" s="17">
        <f t="shared" si="0"/>
        <v>270</v>
      </c>
      <c r="M11" s="21">
        <f>SUM(feb!H11 + mrt!N11 + apr!M11+ mei!O11+ jun!N11+ jul!M11+aug!O11+  L11)</f>
        <v>2621</v>
      </c>
    </row>
    <row r="12" spans="1:13" x14ac:dyDescent="0.2">
      <c r="A12" s="13" t="s">
        <v>56</v>
      </c>
      <c r="B12" s="11">
        <v>110</v>
      </c>
      <c r="C12" s="11">
        <v>76</v>
      </c>
      <c r="D12" s="11">
        <v>86</v>
      </c>
      <c r="E12" s="11">
        <v>71</v>
      </c>
      <c r="F12" s="11">
        <v>104</v>
      </c>
      <c r="G12" s="11"/>
      <c r="H12" s="11">
        <v>83</v>
      </c>
      <c r="I12" s="11">
        <v>66</v>
      </c>
      <c r="J12" s="9">
        <v>4</v>
      </c>
      <c r="K12" s="10">
        <f>SUM(feb!F12 + mrt!L12 + apr!K12+ mei!M12+ jun!L12+ jul!K12+aug!M12+  J12)</f>
        <v>39</v>
      </c>
      <c r="L12" s="17">
        <f t="shared" si="0"/>
        <v>596</v>
      </c>
      <c r="M12" s="21">
        <f>SUM(feb!H12 + mrt!N12 + apr!M12+ mei!O12+ jun!N12+ jul!M12+aug!O12+  L12)</f>
        <v>4210</v>
      </c>
    </row>
    <row r="13" spans="1:13" x14ac:dyDescent="0.2">
      <c r="A13" s="13" t="s">
        <v>6</v>
      </c>
      <c r="B13" s="11">
        <v>88</v>
      </c>
      <c r="C13" s="11">
        <v>53</v>
      </c>
      <c r="D13" s="11"/>
      <c r="E13" s="11"/>
      <c r="F13" s="11"/>
      <c r="G13" s="11"/>
      <c r="H13" s="11"/>
      <c r="I13" s="11"/>
      <c r="J13" s="9">
        <v>2</v>
      </c>
      <c r="K13" s="10">
        <f>SUM(feb!F13 + mrt!L13 + apr!K13+ mei!M13+ jun!L13+ jul!K13+aug!M13+  J13)</f>
        <v>23</v>
      </c>
      <c r="L13" s="17">
        <f t="shared" si="0"/>
        <v>141</v>
      </c>
      <c r="M13" s="21">
        <f>SUM(feb!H13 + mrt!N13 + apr!M13+ mei!O13+ jun!N13+ jul!M13+aug!O13+  L13)</f>
        <v>1537</v>
      </c>
    </row>
    <row r="14" spans="1:13" x14ac:dyDescent="0.2">
      <c r="A14" s="13" t="s">
        <v>61</v>
      </c>
      <c r="B14" s="11">
        <v>170</v>
      </c>
      <c r="C14" s="11"/>
      <c r="D14" s="11">
        <v>140</v>
      </c>
      <c r="E14" s="11">
        <v>71</v>
      </c>
      <c r="F14" s="11">
        <v>104</v>
      </c>
      <c r="G14" s="11">
        <v>70</v>
      </c>
      <c r="H14" s="11"/>
      <c r="I14" s="11">
        <v>72</v>
      </c>
      <c r="J14" s="9">
        <v>4</v>
      </c>
      <c r="K14" s="10">
        <f>SUM(feb!F14 + mrt!L14 + apr!K14+ mei!M14+ jun!L14+ jul!K14+aug!M14+  J14)</f>
        <v>34</v>
      </c>
      <c r="L14" s="17">
        <f t="shared" si="0"/>
        <v>627</v>
      </c>
      <c r="M14" s="21">
        <f>SUM(feb!H14 + mrt!N14 + apr!M14+ mei!O14+ jun!N14+ jul!M14+aug!O14+  L14)</f>
        <v>5185</v>
      </c>
    </row>
    <row r="15" spans="1:13" x14ac:dyDescent="0.2">
      <c r="A15" s="13" t="s">
        <v>57</v>
      </c>
      <c r="B15" s="11"/>
      <c r="C15" s="11"/>
      <c r="D15" s="11"/>
      <c r="E15" s="11"/>
      <c r="F15" s="11"/>
      <c r="G15" s="11"/>
      <c r="H15" s="11"/>
      <c r="I15" s="11">
        <v>72</v>
      </c>
      <c r="J15" s="9">
        <f t="shared" si="1"/>
        <v>1</v>
      </c>
      <c r="K15" s="10">
        <f>SUM(feb!F15 + mrt!L15 + apr!K15+ mei!M15+ jun!L15+ jul!K15+aug!M15+  J15)</f>
        <v>14</v>
      </c>
      <c r="L15" s="17">
        <f t="shared" si="0"/>
        <v>72</v>
      </c>
      <c r="M15" s="21">
        <f>SUM(feb!H15 + mrt!N15 + apr!M15+ mei!O15+ jun!N15+ jul!M15+aug!O15+  L15)</f>
        <v>1074</v>
      </c>
    </row>
    <row r="16" spans="1:13" x14ac:dyDescent="0.2">
      <c r="A16" s="13" t="s">
        <v>67</v>
      </c>
      <c r="B16" s="11"/>
      <c r="C16" s="11"/>
      <c r="D16" s="11"/>
      <c r="E16" s="11"/>
      <c r="F16" s="11">
        <v>93</v>
      </c>
      <c r="G16" s="11"/>
      <c r="H16" s="11">
        <v>83</v>
      </c>
      <c r="I16" s="11"/>
      <c r="J16" s="9">
        <v>1</v>
      </c>
      <c r="K16" s="10">
        <f>SUM(feb!F16 + mrt!L16 + apr!K16+ mei!M16+ jun!L16+ jul!K16+aug!M16+  J16)</f>
        <v>21</v>
      </c>
      <c r="L16" s="17">
        <f t="shared" ref="L16:L17" si="2">SUM(B16:I16)</f>
        <v>176</v>
      </c>
      <c r="M16" s="21">
        <f>SUM(feb!H16 + mrt!N16 + apr!M16+ mei!O16+ jun!N16+ jul!M16+aug!O16+  L16)</f>
        <v>2244</v>
      </c>
    </row>
    <row r="17" spans="1:13" x14ac:dyDescent="0.2">
      <c r="A17" s="13" t="s">
        <v>154</v>
      </c>
      <c r="B17" s="11">
        <v>101</v>
      </c>
      <c r="C17" s="11"/>
      <c r="D17" s="11">
        <v>64</v>
      </c>
      <c r="E17" s="11">
        <v>64</v>
      </c>
      <c r="F17" s="11"/>
      <c r="G17" s="11"/>
      <c r="H17" s="11">
        <v>83</v>
      </c>
      <c r="I17" s="11">
        <v>66</v>
      </c>
      <c r="J17" s="9">
        <v>3</v>
      </c>
      <c r="K17" s="10">
        <f>SUM(feb!F17 + mrt!L17 + apr!K17+ mei!M17+ jun!L17+ jul!K17+aug!M17+  J17)</f>
        <v>19</v>
      </c>
      <c r="L17" s="17">
        <f t="shared" si="2"/>
        <v>378</v>
      </c>
      <c r="M17" s="21">
        <f>SUM(feb!H17 + mrt!N17 + apr!M17+ mei!O17+ jun!N17+ jul!M17+aug!O17+  L17)</f>
        <v>1625</v>
      </c>
    </row>
    <row r="18" spans="1:13" x14ac:dyDescent="0.2">
      <c r="A18" s="13" t="s">
        <v>78</v>
      </c>
      <c r="B18" s="11"/>
      <c r="C18" s="11"/>
      <c r="D18" s="11"/>
      <c r="E18" s="11"/>
      <c r="F18" s="11"/>
      <c r="G18" s="11"/>
      <c r="H18" s="11"/>
      <c r="I18" s="11"/>
      <c r="J18" s="9">
        <f t="shared" si="1"/>
        <v>0</v>
      </c>
      <c r="K18" s="10">
        <f>SUM(feb!F18 + mrt!L18 + apr!K18+ mei!M18+ jun!L18+ jul!K18+aug!M18+  J18)</f>
        <v>0</v>
      </c>
      <c r="L18" s="17">
        <f t="shared" si="0"/>
        <v>0</v>
      </c>
      <c r="M18" s="21">
        <f>SUM(feb!H18 + mrt!N18 + apr!M18+ mei!O18+ jun!N18+ jul!M18+aug!O18+  L18)</f>
        <v>0</v>
      </c>
    </row>
    <row r="19" spans="1:13" x14ac:dyDescent="0.2">
      <c r="A19" s="13" t="s">
        <v>79</v>
      </c>
      <c r="B19" s="11"/>
      <c r="C19" s="11"/>
      <c r="D19" s="11"/>
      <c r="E19" s="11"/>
      <c r="F19" s="11"/>
      <c r="G19" s="11"/>
      <c r="H19" s="11"/>
      <c r="I19" s="11"/>
      <c r="J19" s="9">
        <f t="shared" si="1"/>
        <v>0</v>
      </c>
      <c r="K19" s="10">
        <f>SUM(feb!F19 + mrt!L19 + apr!K19+ mei!M19+ jun!L19+ jul!K19+aug!M19+  J19)</f>
        <v>5</v>
      </c>
      <c r="L19" s="17">
        <f t="shared" si="0"/>
        <v>0</v>
      </c>
      <c r="M19" s="21">
        <f>SUM(feb!H19 + mrt!N19 + apr!M19+ mei!O19+ jun!N19+ jul!M19+aug!O19+  L19)</f>
        <v>356</v>
      </c>
    </row>
    <row r="20" spans="1:13" x14ac:dyDescent="0.2">
      <c r="A20" s="13" t="s">
        <v>80</v>
      </c>
      <c r="B20" s="11"/>
      <c r="C20" s="11"/>
      <c r="D20" s="11"/>
      <c r="E20" s="11"/>
      <c r="F20" s="11"/>
      <c r="G20" s="11"/>
      <c r="H20" s="11"/>
      <c r="I20" s="11"/>
      <c r="J20" s="9">
        <f t="shared" si="1"/>
        <v>0</v>
      </c>
      <c r="K20" s="10">
        <f>SUM(feb!F20 + mrt!L20 + apr!K20+ mei!M20+ jun!L20+ jul!K20+aug!M20+  J20)</f>
        <v>2</v>
      </c>
      <c r="L20" s="17">
        <f t="shared" si="0"/>
        <v>0</v>
      </c>
      <c r="M20" s="21">
        <f>SUM(feb!H20 + mrt!N20 + apr!M20+ mei!O20+ jun!N20+ jul!M20+aug!O20+  L20)</f>
        <v>144</v>
      </c>
    </row>
    <row r="21" spans="1:13" x14ac:dyDescent="0.2">
      <c r="A21" s="13" t="s">
        <v>88</v>
      </c>
      <c r="B21" s="11"/>
      <c r="C21" s="11"/>
      <c r="D21" s="11"/>
      <c r="E21" s="11">
        <v>51</v>
      </c>
      <c r="F21" s="11">
        <v>59</v>
      </c>
      <c r="G21" s="11"/>
      <c r="H21" s="11"/>
      <c r="I21" s="11"/>
      <c r="J21" s="9">
        <v>2</v>
      </c>
      <c r="K21" s="10">
        <f>SUM(feb!F21 + mrt!L21 + apr!K21+ mei!M21+ jun!L21+ jul!K21+aug!M21+  J21)</f>
        <v>26</v>
      </c>
      <c r="L21" s="17">
        <f t="shared" ref="L21:L22" si="3">SUM(B21:I21)</f>
        <v>110</v>
      </c>
      <c r="M21" s="21">
        <f>SUM(feb!H21 + mrt!N21 + apr!M21+ mei!O21+ jun!N21+ jul!M21+aug!O21+  L21)</f>
        <v>1863</v>
      </c>
    </row>
    <row r="22" spans="1:13" x14ac:dyDescent="0.2">
      <c r="A22" s="13" t="s">
        <v>156</v>
      </c>
      <c r="B22" s="11"/>
      <c r="C22" s="11"/>
      <c r="D22" s="11">
        <v>64</v>
      </c>
      <c r="E22" s="11"/>
      <c r="F22" s="11"/>
      <c r="G22" s="11"/>
      <c r="H22" s="11">
        <v>79</v>
      </c>
      <c r="I22" s="11"/>
      <c r="J22" s="9">
        <v>1</v>
      </c>
      <c r="K22" s="10">
        <f>SUM(feb!F22 + mrt!L22 + apr!K22+ mei!M22+ jun!L22+ jul!K22+aug!M22+  J22)</f>
        <v>7</v>
      </c>
      <c r="L22" s="17">
        <f t="shared" si="3"/>
        <v>143</v>
      </c>
      <c r="M22" s="21">
        <f>SUM(feb!H22 + mrt!N22 + apr!M22+ mei!O22+ jun!N22+ jul!M22+aug!O22+  L22)</f>
        <v>475</v>
      </c>
    </row>
    <row r="23" spans="1:13" x14ac:dyDescent="0.2">
      <c r="A23" s="13" t="s">
        <v>126</v>
      </c>
      <c r="B23" s="11">
        <v>47</v>
      </c>
      <c r="C23" s="11">
        <v>76</v>
      </c>
      <c r="D23" s="11">
        <v>64</v>
      </c>
      <c r="E23" s="11">
        <v>64</v>
      </c>
      <c r="F23" s="11"/>
      <c r="G23" s="11"/>
      <c r="H23" s="11">
        <v>79</v>
      </c>
      <c r="I23" s="11">
        <v>66</v>
      </c>
      <c r="J23" s="9">
        <v>4</v>
      </c>
      <c r="K23" s="10">
        <f>SUM(feb!F23 + mrt!L23 + apr!K23+ mei!M23+ jun!L23+ jul!K23+aug!M23+  J23)</f>
        <v>27</v>
      </c>
      <c r="L23" s="17">
        <f t="shared" si="0"/>
        <v>396</v>
      </c>
      <c r="M23" s="21">
        <f>SUM(feb!H23 + mrt!N23 + apr!M23+ mei!O23+ jun!N23+ jul!M23+aug!O23+  L23)</f>
        <v>2379</v>
      </c>
    </row>
    <row r="24" spans="1:13" x14ac:dyDescent="0.2">
      <c r="A24" s="13" t="s">
        <v>7</v>
      </c>
      <c r="B24" s="11"/>
      <c r="C24" s="11"/>
      <c r="D24" s="11"/>
      <c r="E24" s="11"/>
      <c r="F24" s="11"/>
      <c r="G24" s="11"/>
      <c r="H24" s="11"/>
      <c r="I24" s="11"/>
      <c r="J24" s="9">
        <f t="shared" si="1"/>
        <v>0</v>
      </c>
      <c r="K24" s="10">
        <f>SUM(feb!F24 + mrt!L24 + apr!K24+ mei!M24+ jun!L24+ jul!K24+aug!M24+  J24)</f>
        <v>0</v>
      </c>
      <c r="L24" s="17">
        <f t="shared" si="0"/>
        <v>0</v>
      </c>
      <c r="M24" s="21">
        <f>SUM(feb!H24 + mrt!N24 + apr!M24+ mei!O24+ jun!N24+ jul!M24+aug!O24+  L24)</f>
        <v>0</v>
      </c>
    </row>
    <row r="25" spans="1:13" x14ac:dyDescent="0.2">
      <c r="A25" s="13" t="s">
        <v>95</v>
      </c>
      <c r="B25" s="11"/>
      <c r="C25" s="11"/>
      <c r="D25" s="11"/>
      <c r="E25" s="11"/>
      <c r="F25" s="11"/>
      <c r="G25" s="11"/>
      <c r="H25" s="11"/>
      <c r="I25" s="11"/>
      <c r="J25" s="9">
        <f t="shared" si="1"/>
        <v>0</v>
      </c>
      <c r="K25" s="10">
        <f>SUM(feb!F25 + mrt!L25 + apr!K25+ mei!M25+ jun!L25+ jul!K25+aug!M25+  J25)</f>
        <v>6</v>
      </c>
      <c r="L25" s="17">
        <f t="shared" si="0"/>
        <v>0</v>
      </c>
      <c r="M25" s="21">
        <f>SUM(feb!H25 + mrt!N25 + apr!M25+ mei!O25+ jun!N25+ jul!M25+aug!O25+  L25)</f>
        <v>450</v>
      </c>
    </row>
    <row r="26" spans="1:13" x14ac:dyDescent="0.2">
      <c r="A26" s="13" t="s">
        <v>110</v>
      </c>
      <c r="B26" s="11"/>
      <c r="C26" s="11">
        <v>76</v>
      </c>
      <c r="D26" s="11">
        <v>140</v>
      </c>
      <c r="E26" s="11"/>
      <c r="F26" s="11"/>
      <c r="G26" s="11"/>
      <c r="H26" s="11">
        <v>116</v>
      </c>
      <c r="I26" s="11"/>
      <c r="J26" s="9">
        <v>2</v>
      </c>
      <c r="K26" s="10">
        <f>SUM(feb!F26 + mrt!L26 + apr!K26+ mei!M26+ jun!L26+ jul!K26+aug!M26+  J26)</f>
        <v>21</v>
      </c>
      <c r="L26" s="17">
        <f t="shared" si="0"/>
        <v>332</v>
      </c>
      <c r="M26" s="21">
        <f>SUM(feb!H26 + mrt!N26 + apr!M26+ mei!O26+ jun!N26+ jul!M26+aug!O26+  L26)</f>
        <v>2401</v>
      </c>
    </row>
    <row r="27" spans="1:13" x14ac:dyDescent="0.2">
      <c r="A27" s="13" t="s">
        <v>8</v>
      </c>
      <c r="B27" s="11">
        <v>170</v>
      </c>
      <c r="C27" s="11"/>
      <c r="D27" s="11"/>
      <c r="E27" s="11"/>
      <c r="F27" s="11">
        <v>127</v>
      </c>
      <c r="G27" s="11"/>
      <c r="H27" s="11"/>
      <c r="I27" s="11"/>
      <c r="J27" s="9">
        <v>1</v>
      </c>
      <c r="K27" s="10">
        <f>SUM(feb!F27 + mrt!L27 + apr!K27+ mei!M27+ jun!L27+ jul!K27+aug!M27+  J27)</f>
        <v>27</v>
      </c>
      <c r="L27" s="17">
        <f t="shared" si="0"/>
        <v>297</v>
      </c>
      <c r="M27" s="21">
        <f>SUM(feb!H27 + mrt!N27 + apr!M27+ mei!O27+ jun!N27+ jul!M27+aug!O27+  L27)</f>
        <v>4264</v>
      </c>
    </row>
    <row r="28" spans="1:13" x14ac:dyDescent="0.2">
      <c r="A28" s="13" t="s">
        <v>115</v>
      </c>
      <c r="B28" s="11">
        <v>33</v>
      </c>
      <c r="C28" s="11">
        <v>53</v>
      </c>
      <c r="D28" s="11">
        <v>64</v>
      </c>
      <c r="E28" s="11">
        <v>51</v>
      </c>
      <c r="F28" s="11"/>
      <c r="G28" s="11"/>
      <c r="H28" s="11"/>
      <c r="I28" s="11">
        <v>51</v>
      </c>
      <c r="J28" s="9">
        <v>4</v>
      </c>
      <c r="K28" s="10">
        <f>SUM(feb!F28 + mrt!L28 + apr!K28+ mei!M28+ jun!L28+ jul!K28+aug!M28+  J28)</f>
        <v>36</v>
      </c>
      <c r="L28" s="17">
        <f t="shared" si="0"/>
        <v>252</v>
      </c>
      <c r="M28" s="21">
        <f>SUM(feb!H28 + mrt!N28 + apr!M28+ mei!O28+ jun!N28+ jul!M28+aug!O28+  L28)</f>
        <v>2488</v>
      </c>
    </row>
    <row r="29" spans="1:13" x14ac:dyDescent="0.2">
      <c r="A29" s="13" t="s">
        <v>32</v>
      </c>
      <c r="B29" s="11"/>
      <c r="C29" s="11"/>
      <c r="D29" s="11"/>
      <c r="E29" s="11"/>
      <c r="F29" s="11"/>
      <c r="G29" s="11"/>
      <c r="H29" s="11"/>
      <c r="I29" s="11"/>
      <c r="J29" s="9">
        <f t="shared" si="1"/>
        <v>0</v>
      </c>
      <c r="K29" s="10">
        <f>SUM(feb!F29 + mrt!L29 + apr!K29+ mei!M29+ jun!L29+ jul!K29+aug!M29+  J29)</f>
        <v>5</v>
      </c>
      <c r="L29" s="17">
        <f t="shared" si="0"/>
        <v>0</v>
      </c>
      <c r="M29" s="21">
        <f>SUM(feb!H29 + mrt!N29 + apr!M29+ mei!O29+ jun!N29+ jul!M29+aug!O29+  L29)</f>
        <v>491</v>
      </c>
    </row>
    <row r="30" spans="1:13" x14ac:dyDescent="0.2">
      <c r="A30" s="13" t="s">
        <v>134</v>
      </c>
      <c r="B30" s="11">
        <v>104</v>
      </c>
      <c r="C30" s="11"/>
      <c r="D30" s="11">
        <v>86</v>
      </c>
      <c r="E30" s="11">
        <v>64</v>
      </c>
      <c r="F30" s="11">
        <v>93</v>
      </c>
      <c r="G30" s="11"/>
      <c r="H30" s="11">
        <v>83</v>
      </c>
      <c r="I30" s="11">
        <v>66</v>
      </c>
      <c r="J30" s="9">
        <v>3</v>
      </c>
      <c r="K30" s="10">
        <f>SUM(feb!F30 + mrt!L30 + apr!K30+ mei!M30+ jun!L30+ jul!K30+aug!M30+  J30)</f>
        <v>35</v>
      </c>
      <c r="L30" s="17">
        <f t="shared" si="0"/>
        <v>496</v>
      </c>
      <c r="M30" s="21">
        <f>SUM(feb!H30 + mrt!N30 + apr!M30+ mei!O30+ jun!N30+ jul!M30+aug!O30+  L30)</f>
        <v>4084</v>
      </c>
    </row>
    <row r="31" spans="1:13" x14ac:dyDescent="0.2">
      <c r="A31" s="13" t="s">
        <v>89</v>
      </c>
      <c r="B31" s="11"/>
      <c r="C31" s="11"/>
      <c r="D31" s="11"/>
      <c r="E31" s="11"/>
      <c r="F31" s="11"/>
      <c r="G31" s="11"/>
      <c r="H31" s="11"/>
      <c r="I31" s="11"/>
      <c r="J31" s="9">
        <f t="shared" si="1"/>
        <v>0</v>
      </c>
      <c r="K31" s="10">
        <f>SUM(feb!F31 + mrt!L31 + apr!K31+ mei!M31+ jun!L31+ jul!K31+aug!M31+  J31)</f>
        <v>1</v>
      </c>
      <c r="L31" s="17">
        <f t="shared" si="0"/>
        <v>0</v>
      </c>
      <c r="M31" s="21">
        <f>SUM(feb!H31 + mrt!N31 + apr!M31+ mei!O31+ jun!N31+ jul!M31+aug!O31+  L31)</f>
        <v>83</v>
      </c>
    </row>
    <row r="32" spans="1:13" x14ac:dyDescent="0.2">
      <c r="A32" s="13" t="s">
        <v>54</v>
      </c>
      <c r="B32" s="11"/>
      <c r="C32" s="11"/>
      <c r="D32" s="11"/>
      <c r="E32" s="11"/>
      <c r="F32" s="11"/>
      <c r="G32" s="11"/>
      <c r="H32" s="11"/>
      <c r="I32" s="11"/>
      <c r="J32" s="9">
        <f t="shared" si="1"/>
        <v>0</v>
      </c>
      <c r="K32" s="10">
        <f>SUM(feb!F32 + mrt!L32 + apr!K32+ mei!M32+ jun!L32+ jul!K32+aug!M32+  J32)</f>
        <v>1</v>
      </c>
      <c r="L32" s="17">
        <f t="shared" ref="L32:L62" si="4">SUM(B32:I32)</f>
        <v>0</v>
      </c>
      <c r="M32" s="21">
        <f>SUM(feb!H32 + mrt!N32 + apr!M32+ mei!O32+ jun!N32+ jul!M32+aug!O32+  L32)</f>
        <v>75</v>
      </c>
    </row>
    <row r="33" spans="1:13" x14ac:dyDescent="0.2">
      <c r="A33" s="13" t="s">
        <v>132</v>
      </c>
      <c r="B33" s="11"/>
      <c r="C33" s="11"/>
      <c r="D33" s="11"/>
      <c r="E33" s="11"/>
      <c r="F33" s="11"/>
      <c r="G33" s="11"/>
      <c r="H33" s="11"/>
      <c r="I33" s="11"/>
      <c r="J33" s="9">
        <f t="shared" si="1"/>
        <v>0</v>
      </c>
      <c r="K33" s="10">
        <f>SUM(feb!F33 + mrt!L33 + apr!K33+ mei!M33+ jun!L33+ jul!K33+aug!M33+  J33)</f>
        <v>0</v>
      </c>
      <c r="L33" s="17">
        <f t="shared" si="4"/>
        <v>0</v>
      </c>
      <c r="M33" s="21">
        <f>SUM(feb!H33 + mrt!N33 + apr!M33+ mei!O33+ jun!N33+ jul!M33+aug!O33+  L33)</f>
        <v>0</v>
      </c>
    </row>
    <row r="34" spans="1:13" x14ac:dyDescent="0.2">
      <c r="A34" s="13" t="s">
        <v>90</v>
      </c>
      <c r="B34" s="11"/>
      <c r="C34" s="11"/>
      <c r="D34" s="11">
        <v>86</v>
      </c>
      <c r="E34" s="11">
        <v>51</v>
      </c>
      <c r="F34" s="11">
        <v>93</v>
      </c>
      <c r="G34" s="11"/>
      <c r="H34" s="11"/>
      <c r="I34" s="11"/>
      <c r="J34" s="9">
        <v>2</v>
      </c>
      <c r="K34" s="10">
        <f>SUM(feb!F34 + mrt!L34 + apr!K34+ mei!M34+ jun!L34+ jul!K34+aug!M34+  J34)</f>
        <v>28</v>
      </c>
      <c r="L34" s="17">
        <f t="shared" si="4"/>
        <v>230</v>
      </c>
      <c r="M34" s="21">
        <f>SUM(feb!H34 + mrt!N34 + apr!M34+ mei!O34+ jun!N34+ jul!M34+aug!O34+  L34)</f>
        <v>2746</v>
      </c>
    </row>
    <row r="35" spans="1:13" x14ac:dyDescent="0.2">
      <c r="A35" s="13" t="s">
        <v>9</v>
      </c>
      <c r="B35" s="11">
        <v>170</v>
      </c>
      <c r="C35" s="11">
        <v>76</v>
      </c>
      <c r="D35" s="11"/>
      <c r="E35" s="11">
        <v>71</v>
      </c>
      <c r="F35" s="11"/>
      <c r="G35" s="11"/>
      <c r="H35" s="11"/>
      <c r="I35" s="11"/>
      <c r="J35" s="9">
        <v>3</v>
      </c>
      <c r="K35" s="10">
        <f>SUM(feb!F35 + mrt!L35 + apr!K35+ mei!M35+ jun!L35+ jul!K35+aug!M35+  J35)</f>
        <v>34</v>
      </c>
      <c r="L35" s="17">
        <f t="shared" si="4"/>
        <v>317</v>
      </c>
      <c r="M35" s="21">
        <f>SUM(feb!H35 + mrt!N35 + apr!M35+ mei!O35+ jun!N35+ jul!M35+aug!O35+  L35)</f>
        <v>3457</v>
      </c>
    </row>
    <row r="36" spans="1:13" x14ac:dyDescent="0.2">
      <c r="A36" s="13" t="s">
        <v>10</v>
      </c>
      <c r="B36" s="11">
        <v>87</v>
      </c>
      <c r="C36" s="11">
        <v>53</v>
      </c>
      <c r="D36" s="11"/>
      <c r="E36" s="11"/>
      <c r="F36" s="11"/>
      <c r="G36" s="11"/>
      <c r="H36" s="11">
        <v>54</v>
      </c>
      <c r="I36" s="11">
        <v>51</v>
      </c>
      <c r="J36" s="9">
        <v>3</v>
      </c>
      <c r="K36" s="10">
        <f>SUM(feb!F36 + mrt!L36 + apr!K36+ mei!M36+ jun!L36+ jul!K36+aug!M36+  J36)</f>
        <v>26</v>
      </c>
      <c r="L36" s="17">
        <f t="shared" si="4"/>
        <v>245</v>
      </c>
      <c r="M36" s="21">
        <f>SUM(feb!H36 + mrt!N36 + apr!M36+ mei!O36+ jun!N36+ jul!M36+aug!O36+  L36)</f>
        <v>2149</v>
      </c>
    </row>
    <row r="37" spans="1:13" x14ac:dyDescent="0.2">
      <c r="A37" s="13" t="s">
        <v>74</v>
      </c>
      <c r="B37" s="11"/>
      <c r="C37" s="11"/>
      <c r="D37" s="11"/>
      <c r="E37" s="11"/>
      <c r="F37" s="11"/>
      <c r="G37" s="11"/>
      <c r="H37" s="11"/>
      <c r="I37" s="11"/>
      <c r="J37" s="9">
        <f t="shared" si="1"/>
        <v>0</v>
      </c>
      <c r="K37" s="10">
        <f>SUM(feb!F37 + mrt!L37 + apr!K37+ mei!M37+ jun!L37+ jul!K37+aug!M37+  J37)</f>
        <v>0</v>
      </c>
      <c r="L37" s="17">
        <f t="shared" si="4"/>
        <v>0</v>
      </c>
      <c r="M37" s="21">
        <f>SUM(feb!H37 + mrt!N37 + apr!M37+ mei!O37+ jun!N37+ jul!M37+aug!O37+  L37)</f>
        <v>0</v>
      </c>
    </row>
    <row r="38" spans="1:13" x14ac:dyDescent="0.2">
      <c r="A38" s="33" t="s">
        <v>102</v>
      </c>
      <c r="B38" s="11"/>
      <c r="C38" s="11"/>
      <c r="D38" s="11"/>
      <c r="E38" s="11"/>
      <c r="F38" s="11"/>
      <c r="G38" s="11"/>
      <c r="H38" s="11"/>
      <c r="I38" s="11"/>
      <c r="J38" s="9">
        <f t="shared" si="1"/>
        <v>0</v>
      </c>
      <c r="K38" s="10">
        <f>SUM(feb!F38 + mrt!L38 + apr!K38+ mei!M38+ jun!L38+ jul!K38+aug!M38+  J38)</f>
        <v>0</v>
      </c>
      <c r="L38" s="17">
        <f t="shared" si="4"/>
        <v>0</v>
      </c>
      <c r="M38" s="21">
        <f>SUM(feb!H38 + mrt!N38 + apr!M38+ mei!O38+ jun!N38+ jul!M38+aug!O38+  L38)</f>
        <v>0</v>
      </c>
    </row>
    <row r="39" spans="1:13" x14ac:dyDescent="0.2">
      <c r="A39" s="13" t="s">
        <v>11</v>
      </c>
      <c r="B39" s="11">
        <v>170</v>
      </c>
      <c r="C39" s="11">
        <v>76</v>
      </c>
      <c r="D39" s="11">
        <v>140</v>
      </c>
      <c r="E39" s="11">
        <v>71</v>
      </c>
      <c r="F39" s="11">
        <v>127</v>
      </c>
      <c r="G39" s="11">
        <v>70</v>
      </c>
      <c r="H39" s="11">
        <v>116</v>
      </c>
      <c r="I39" s="11">
        <v>72</v>
      </c>
      <c r="J39" s="9">
        <f t="shared" ref="J39:J43" si="5">COUNT(C39,E39,G39,I39)</f>
        <v>4</v>
      </c>
      <c r="K39" s="10">
        <f>SUM(feb!F39 + mrt!L39 + apr!K39+ mei!M39+ jun!L39+ jul!K39+aug!M39+  J39)</f>
        <v>37</v>
      </c>
      <c r="L39" s="17">
        <f t="shared" ref="L39:L44" si="6">SUM(B39:I39)</f>
        <v>842</v>
      </c>
      <c r="M39" s="21">
        <f>SUM(feb!H39 + mrt!N39 + apr!M39+ mei!O39+ jun!N39+ jul!M39+aug!O39+  L39)</f>
        <v>5636</v>
      </c>
    </row>
    <row r="40" spans="1:13" x14ac:dyDescent="0.2">
      <c r="A40" s="13" t="s">
        <v>150</v>
      </c>
      <c r="B40" s="11">
        <v>170</v>
      </c>
      <c r="C40" s="11"/>
      <c r="D40" s="11"/>
      <c r="E40" s="11"/>
      <c r="F40" s="11"/>
      <c r="G40" s="11"/>
      <c r="H40" s="11"/>
      <c r="I40" s="11">
        <v>72</v>
      </c>
      <c r="J40" s="9">
        <v>2</v>
      </c>
      <c r="K40" s="10">
        <f>SUM(feb!F40 + mrt!L40 + apr!K40+ mei!M40+ jun!L40+ jul!K40+aug!M40+  J40)</f>
        <v>12</v>
      </c>
      <c r="L40" s="17">
        <f t="shared" si="6"/>
        <v>242</v>
      </c>
      <c r="M40" s="21">
        <f>SUM(feb!H40 + mrt!N40 + apr!M40+ mei!O40+ jun!N40+ jul!M40+aug!O40+  L40)</f>
        <v>1292</v>
      </c>
    </row>
    <row r="41" spans="1:13" x14ac:dyDescent="0.2">
      <c r="A41" s="33" t="s">
        <v>107</v>
      </c>
      <c r="B41" s="11">
        <v>110</v>
      </c>
      <c r="C41" s="11"/>
      <c r="D41" s="11"/>
      <c r="E41" s="11">
        <v>71</v>
      </c>
      <c r="F41" s="11"/>
      <c r="G41" s="11"/>
      <c r="H41" s="11"/>
      <c r="I41" s="11">
        <v>72</v>
      </c>
      <c r="J41" s="9">
        <v>3</v>
      </c>
      <c r="K41" s="10">
        <f>SUM(feb!F41 + mrt!L41 + apr!K41+ mei!M41+ jun!L41+ jul!K41+aug!M41+  J41)</f>
        <v>21</v>
      </c>
      <c r="L41" s="17">
        <f t="shared" si="6"/>
        <v>253</v>
      </c>
      <c r="M41" s="21">
        <f>SUM(feb!H41 + mrt!N41 + apr!M41+ mei!O41+ jun!N41+ jul!M41+aug!O41+  L41)</f>
        <v>1874</v>
      </c>
    </row>
    <row r="42" spans="1:13" x14ac:dyDescent="0.2">
      <c r="A42" s="33" t="s">
        <v>125</v>
      </c>
      <c r="B42" s="11">
        <v>44</v>
      </c>
      <c r="C42" s="11"/>
      <c r="D42" s="11"/>
      <c r="E42" s="11"/>
      <c r="F42" s="11"/>
      <c r="G42" s="11"/>
      <c r="H42" s="11"/>
      <c r="I42" s="11"/>
      <c r="J42" s="9">
        <v>1</v>
      </c>
      <c r="K42" s="10">
        <f>SUM(feb!F42 + mrt!L42 + apr!K42+ mei!M42+ jun!L42+ jul!K42+aug!M42+  J42)</f>
        <v>6</v>
      </c>
      <c r="L42" s="17">
        <f t="shared" si="6"/>
        <v>44</v>
      </c>
      <c r="M42" s="21">
        <f>SUM(feb!H42 + mrt!N42 + apr!M42+ mei!O42+ jun!N42+ jul!M42+aug!O42+  L42)</f>
        <v>611</v>
      </c>
    </row>
    <row r="43" spans="1:13" x14ac:dyDescent="0.2">
      <c r="A43" s="33" t="s">
        <v>127</v>
      </c>
      <c r="B43" s="11"/>
      <c r="C43" s="11">
        <v>76</v>
      </c>
      <c r="D43" s="11"/>
      <c r="E43" s="11">
        <v>71</v>
      </c>
      <c r="F43" s="11"/>
      <c r="G43" s="11"/>
      <c r="H43" s="11"/>
      <c r="I43" s="11"/>
      <c r="J43" s="9">
        <f t="shared" si="5"/>
        <v>2</v>
      </c>
      <c r="K43" s="10">
        <f>SUM(feb!F43 + mrt!L43 + apr!K43+ mei!M43+ jun!L43+ jul!K43+aug!M43+  J43)</f>
        <v>18</v>
      </c>
      <c r="L43" s="17">
        <f t="shared" si="6"/>
        <v>147</v>
      </c>
      <c r="M43" s="21">
        <f>SUM(feb!H43 + mrt!N43 + apr!M43+ mei!O43+ jun!N43+ jul!M43+aug!O43+  L43)</f>
        <v>1592</v>
      </c>
    </row>
    <row r="44" spans="1:13" x14ac:dyDescent="0.2">
      <c r="A44" s="33" t="s">
        <v>152</v>
      </c>
      <c r="B44" s="11">
        <v>110</v>
      </c>
      <c r="C44" s="11"/>
      <c r="D44" s="11"/>
      <c r="E44" s="11">
        <v>71</v>
      </c>
      <c r="F44" s="11"/>
      <c r="G44" s="11"/>
      <c r="H44" s="11"/>
      <c r="I44" s="11">
        <v>72</v>
      </c>
      <c r="J44" s="9">
        <v>3</v>
      </c>
      <c r="K44" s="10">
        <f>SUM(feb!F44 + mrt!L44 + apr!K44+ mei!M44+ jun!L44+ jul!K44+aug!M44+  J44)</f>
        <v>29</v>
      </c>
      <c r="L44" s="17">
        <f t="shared" si="6"/>
        <v>253</v>
      </c>
      <c r="M44" s="21">
        <f>SUM(feb!H44 + mrt!N44 + apr!M44+ mei!O44+ jun!N44+ jul!M44+aug!O44+  L44)</f>
        <v>2962</v>
      </c>
    </row>
    <row r="45" spans="1:13" x14ac:dyDescent="0.2">
      <c r="A45" s="33" t="s">
        <v>96</v>
      </c>
      <c r="B45" s="11"/>
      <c r="C45" s="11"/>
      <c r="D45" s="11"/>
      <c r="E45" s="11"/>
      <c r="F45" s="11"/>
      <c r="G45" s="11"/>
      <c r="H45" s="11"/>
      <c r="I45" s="11"/>
      <c r="J45" s="9">
        <f t="shared" si="1"/>
        <v>0</v>
      </c>
      <c r="K45" s="10">
        <f>SUM(feb!F45 + mrt!L45 + apr!K45+ mei!M45+ jun!L45+ jul!K45+aug!M45+  J45)</f>
        <v>0</v>
      </c>
      <c r="L45" s="17">
        <f t="shared" si="4"/>
        <v>0</v>
      </c>
      <c r="M45" s="21">
        <f>SUM(feb!H45 + mrt!N45 + apr!M45+ mei!O45+ jun!N45+ jul!M45+aug!O45+  L45)</f>
        <v>0</v>
      </c>
    </row>
    <row r="46" spans="1:13" x14ac:dyDescent="0.2">
      <c r="A46" s="33" t="s">
        <v>120</v>
      </c>
      <c r="B46" s="11">
        <v>47</v>
      </c>
      <c r="C46" s="11">
        <v>76</v>
      </c>
      <c r="D46" s="11">
        <v>140</v>
      </c>
      <c r="E46" s="11"/>
      <c r="F46" s="11">
        <v>93</v>
      </c>
      <c r="G46" s="11"/>
      <c r="H46" s="11">
        <v>79</v>
      </c>
      <c r="I46" s="11">
        <v>72</v>
      </c>
      <c r="J46" s="9">
        <v>3</v>
      </c>
      <c r="K46" s="10">
        <f>SUM(feb!F46 + mrt!L46 + apr!K46+ mei!M46+ jun!L46+ jul!K46+aug!M46+  J46)</f>
        <v>23</v>
      </c>
      <c r="L46" s="17">
        <f t="shared" si="4"/>
        <v>507</v>
      </c>
      <c r="M46" s="21">
        <f>SUM(feb!H46 + mrt!N46 + apr!M46+ mei!O46+ jun!N46+ jul!M46+aug!O46+  L46)</f>
        <v>2917</v>
      </c>
    </row>
    <row r="47" spans="1:13" x14ac:dyDescent="0.2">
      <c r="A47" s="13" t="s">
        <v>12</v>
      </c>
      <c r="B47" s="11"/>
      <c r="C47" s="11"/>
      <c r="D47" s="11"/>
      <c r="E47" s="11"/>
      <c r="F47" s="11"/>
      <c r="G47" s="11"/>
      <c r="H47" s="11"/>
      <c r="I47" s="11"/>
      <c r="J47" s="9">
        <f t="shared" si="1"/>
        <v>0</v>
      </c>
      <c r="K47" s="10">
        <f>SUM(feb!F47 + mrt!L47 + apr!K47+ mei!M47+ jun!L47+ jul!K47+aug!M47+  J47)</f>
        <v>0</v>
      </c>
      <c r="L47" s="17">
        <f t="shared" si="4"/>
        <v>0</v>
      </c>
      <c r="M47" s="21">
        <f>SUM(feb!H47 + mrt!N47 + apr!M47+ mei!O47+ jun!N47+ jul!M47+aug!O47+  L47)</f>
        <v>0</v>
      </c>
    </row>
    <row r="48" spans="1:13" x14ac:dyDescent="0.2">
      <c r="A48" s="13" t="s">
        <v>104</v>
      </c>
      <c r="B48" s="11"/>
      <c r="C48" s="11"/>
      <c r="D48" s="11"/>
      <c r="E48" s="11"/>
      <c r="F48" s="11"/>
      <c r="G48" s="11"/>
      <c r="H48" s="11"/>
      <c r="I48" s="11"/>
      <c r="J48" s="9">
        <f t="shared" si="1"/>
        <v>0</v>
      </c>
      <c r="K48" s="10">
        <f>SUM(feb!F48 + mrt!L48 + apr!K48+ mei!M48+ jun!L48+ jul!K48+aug!M48+  J48)</f>
        <v>19</v>
      </c>
      <c r="L48" s="17">
        <f t="shared" si="4"/>
        <v>0</v>
      </c>
      <c r="M48" s="21">
        <f>SUM(feb!H48 + mrt!N48 + apr!M48+ mei!O48+ jun!N48+ jul!M48+aug!O48+  L48)</f>
        <v>1002</v>
      </c>
    </row>
    <row r="49" spans="1:13" x14ac:dyDescent="0.2">
      <c r="A49" s="13" t="s">
        <v>13</v>
      </c>
      <c r="B49" s="11">
        <v>88</v>
      </c>
      <c r="C49" s="11"/>
      <c r="D49" s="11"/>
      <c r="E49" s="11"/>
      <c r="F49" s="11"/>
      <c r="G49" s="11"/>
      <c r="H49" s="11"/>
      <c r="I49" s="11">
        <v>51</v>
      </c>
      <c r="J49" s="9">
        <v>2</v>
      </c>
      <c r="K49" s="10">
        <f>SUM(feb!F49 + mrt!L49 + apr!K49+ mei!M49+ jun!L49+ jul!K49+aug!M49+  J49)</f>
        <v>25</v>
      </c>
      <c r="L49" s="17">
        <f t="shared" si="4"/>
        <v>139</v>
      </c>
      <c r="M49" s="21">
        <f>SUM(feb!H49 + mrt!N49 + apr!M49+ mei!O49+ jun!N49+ jul!M49+aug!O49+  L49)</f>
        <v>1977</v>
      </c>
    </row>
    <row r="50" spans="1:13" x14ac:dyDescent="0.2">
      <c r="A50" s="13" t="s">
        <v>69</v>
      </c>
      <c r="B50" s="11"/>
      <c r="C50" s="11"/>
      <c r="D50" s="11"/>
      <c r="E50" s="11"/>
      <c r="F50" s="11"/>
      <c r="G50" s="11"/>
      <c r="H50" s="11"/>
      <c r="I50" s="11"/>
      <c r="J50" s="9">
        <f t="shared" si="1"/>
        <v>0</v>
      </c>
      <c r="K50" s="10">
        <f>SUM(feb!F50 + mrt!L50 + apr!K50+ mei!M50+ jun!L50+ jul!K50+aug!M50+  J50)</f>
        <v>18</v>
      </c>
      <c r="L50" s="17">
        <f t="shared" si="4"/>
        <v>0</v>
      </c>
      <c r="M50" s="21">
        <f>SUM(feb!H50 + mrt!N50 + apr!M50+ mei!O50+ jun!N50+ jul!M50+aug!O50+  L50)</f>
        <v>2404</v>
      </c>
    </row>
    <row r="51" spans="1:13" x14ac:dyDescent="0.2">
      <c r="A51" s="13" t="s">
        <v>62</v>
      </c>
      <c r="B51" s="11"/>
      <c r="C51" s="11"/>
      <c r="D51" s="11"/>
      <c r="E51" s="11"/>
      <c r="F51" s="11"/>
      <c r="G51" s="11"/>
      <c r="H51" s="11"/>
      <c r="I51" s="11"/>
      <c r="J51" s="9">
        <f t="shared" si="1"/>
        <v>0</v>
      </c>
      <c r="K51" s="10">
        <f>SUM(feb!F51 + mrt!L51 + apr!K51+ mei!M51+ jun!L51+ jul!K51+aug!M51+  J51)</f>
        <v>0</v>
      </c>
      <c r="L51" s="17">
        <f t="shared" si="4"/>
        <v>0</v>
      </c>
      <c r="M51" s="21">
        <f>SUM(feb!H51 + mrt!N51 + apr!M51+ mei!O51+ jun!N51+ jul!M51+aug!O51+  L51)</f>
        <v>0</v>
      </c>
    </row>
    <row r="52" spans="1:13" x14ac:dyDescent="0.2">
      <c r="A52" s="13" t="s">
        <v>65</v>
      </c>
      <c r="B52" s="11">
        <v>181</v>
      </c>
      <c r="C52" s="11"/>
      <c r="D52" s="11">
        <v>86</v>
      </c>
      <c r="E52" s="11">
        <v>64</v>
      </c>
      <c r="F52" s="11">
        <v>70</v>
      </c>
      <c r="G52" s="11">
        <v>54</v>
      </c>
      <c r="H52" s="11">
        <v>64</v>
      </c>
      <c r="I52" s="11">
        <v>51</v>
      </c>
      <c r="J52" s="9">
        <v>4</v>
      </c>
      <c r="K52" s="10">
        <f>SUM(feb!F52 + mrt!L52 + apr!K52+ mei!M52+ jun!L52+ jul!K52+aug!M52+  J52)</f>
        <v>29</v>
      </c>
      <c r="L52" s="17">
        <f t="shared" si="4"/>
        <v>570</v>
      </c>
      <c r="M52" s="21">
        <f>SUM(feb!H52 + mrt!N52 + apr!M52+ mei!O52+ jun!N52+ jul!M52+aug!O52+  L52)</f>
        <v>3353</v>
      </c>
    </row>
    <row r="53" spans="1:13" x14ac:dyDescent="0.2">
      <c r="A53" s="13" t="s">
        <v>108</v>
      </c>
      <c r="B53" s="11"/>
      <c r="C53" s="11"/>
      <c r="D53" s="11"/>
      <c r="E53" s="11">
        <v>71</v>
      </c>
      <c r="F53" s="11"/>
      <c r="G53" s="11"/>
      <c r="H53" s="11"/>
      <c r="I53" s="11">
        <v>72</v>
      </c>
      <c r="J53" s="9">
        <f t="shared" si="1"/>
        <v>2</v>
      </c>
      <c r="K53" s="10">
        <f>SUM(feb!F53 + mrt!L53 + apr!K53+ mei!M53+ jun!L53+ jul!K53+aug!M53+  J53)</f>
        <v>32</v>
      </c>
      <c r="L53" s="17">
        <f t="shared" si="4"/>
        <v>143</v>
      </c>
      <c r="M53" s="21">
        <f>SUM(feb!H53 + mrt!N53 + apr!M53+ mei!O53+ jun!N53+ jul!M53+aug!O53+  L53)</f>
        <v>3030</v>
      </c>
    </row>
    <row r="54" spans="1:13" x14ac:dyDescent="0.2">
      <c r="A54" s="13" t="s">
        <v>91</v>
      </c>
      <c r="B54" s="11"/>
      <c r="C54" s="11"/>
      <c r="D54" s="11"/>
      <c r="E54" s="11"/>
      <c r="F54" s="11"/>
      <c r="G54" s="11"/>
      <c r="H54" s="11"/>
      <c r="I54" s="11"/>
      <c r="J54" s="9">
        <f t="shared" si="1"/>
        <v>0</v>
      </c>
      <c r="K54" s="10">
        <f>SUM(feb!F54 + mrt!L54 + apr!K54+ mei!M54+ jun!L54+ jul!K54+aug!M54+  J54)</f>
        <v>0</v>
      </c>
      <c r="L54" s="17">
        <f t="shared" si="4"/>
        <v>0</v>
      </c>
      <c r="M54" s="21">
        <f>SUM(feb!H54 + mrt!N54 + apr!M54+ mei!O54+ jun!N54+ jul!M54+aug!O54+  L54)</f>
        <v>0</v>
      </c>
    </row>
    <row r="55" spans="1:13" x14ac:dyDescent="0.2">
      <c r="A55" s="13" t="s">
        <v>31</v>
      </c>
      <c r="B55" s="11"/>
      <c r="C55" s="11"/>
      <c r="D55" s="11"/>
      <c r="E55" s="11"/>
      <c r="F55" s="11"/>
      <c r="G55" s="11"/>
      <c r="H55" s="11"/>
      <c r="I55" s="11"/>
      <c r="J55" s="9">
        <f t="shared" si="1"/>
        <v>0</v>
      </c>
      <c r="K55" s="10">
        <f>SUM(feb!F55 + mrt!L55 + apr!K55+ mei!M55+ jun!L55+ jul!K55+aug!M55+  J55)</f>
        <v>14</v>
      </c>
      <c r="L55" s="17">
        <f t="shared" si="4"/>
        <v>0</v>
      </c>
      <c r="M55" s="21">
        <f>SUM(feb!H55 + mrt!N55 + apr!M55+ mei!O55+ jun!N55+ jul!M55+aug!O55+  L55)</f>
        <v>1237</v>
      </c>
    </row>
    <row r="56" spans="1:13" x14ac:dyDescent="0.2">
      <c r="A56" s="13" t="s">
        <v>86</v>
      </c>
      <c r="B56" s="11"/>
      <c r="C56" s="11"/>
      <c r="D56" s="11"/>
      <c r="E56" s="11"/>
      <c r="F56" s="11"/>
      <c r="G56" s="11"/>
      <c r="H56" s="11"/>
      <c r="I56" s="11"/>
      <c r="J56" s="9">
        <f t="shared" si="1"/>
        <v>0</v>
      </c>
      <c r="K56" s="10">
        <f>SUM(feb!F56 + mrt!L56 + apr!K56+ mei!M56+ jun!L56+ jul!K56+aug!M56+  J56)</f>
        <v>1</v>
      </c>
      <c r="L56" s="17">
        <f t="shared" si="4"/>
        <v>0</v>
      </c>
      <c r="M56" s="21">
        <f>SUM(feb!H56 + mrt!N56 + apr!M56+ mei!O56+ jun!N56+ jul!M56+aug!O56+  L56)</f>
        <v>46</v>
      </c>
    </row>
    <row r="57" spans="1:13" x14ac:dyDescent="0.2">
      <c r="A57" s="13" t="s">
        <v>14</v>
      </c>
      <c r="B57" s="11"/>
      <c r="C57" s="11"/>
      <c r="D57" s="11"/>
      <c r="E57" s="11"/>
      <c r="F57" s="11"/>
      <c r="G57" s="11"/>
      <c r="H57" s="11"/>
      <c r="I57" s="11"/>
      <c r="J57" s="9">
        <f t="shared" si="1"/>
        <v>0</v>
      </c>
      <c r="K57" s="10">
        <f>SUM(feb!F57 + mrt!L57 + apr!K57+ mei!M57+ jun!L57+ jul!K57+aug!M57+  J57)</f>
        <v>7</v>
      </c>
      <c r="L57" s="17">
        <f t="shared" si="4"/>
        <v>0</v>
      </c>
      <c r="M57" s="21">
        <f>SUM(feb!H57 + mrt!N57 + apr!M57+ mei!O57+ jun!N57+ jul!M57+aug!O57+  L57)</f>
        <v>451</v>
      </c>
    </row>
    <row r="58" spans="1:13" x14ac:dyDescent="0.2">
      <c r="A58" s="13" t="s">
        <v>106</v>
      </c>
      <c r="B58" s="11">
        <v>170</v>
      </c>
      <c r="C58" s="11">
        <v>76</v>
      </c>
      <c r="D58" s="11">
        <v>86</v>
      </c>
      <c r="E58" s="11">
        <v>71</v>
      </c>
      <c r="F58" s="11"/>
      <c r="G58" s="11">
        <v>70</v>
      </c>
      <c r="H58" s="11"/>
      <c r="I58" s="11">
        <v>72</v>
      </c>
      <c r="J58" s="9">
        <f t="shared" si="1"/>
        <v>4</v>
      </c>
      <c r="K58" s="10">
        <f>SUM(feb!F58 + mrt!L58 + apr!K58+ mei!M58+ jun!L58+ jul!K58+aug!M58+  J58)</f>
        <v>39</v>
      </c>
      <c r="L58" s="17">
        <f t="shared" si="4"/>
        <v>545</v>
      </c>
      <c r="M58" s="21">
        <f>SUM(feb!H58 + mrt!N58 + apr!M58+ mei!O58+ jun!N58+ jul!M58+aug!O58+  L58)</f>
        <v>5529</v>
      </c>
    </row>
    <row r="59" spans="1:13" x14ac:dyDescent="0.2">
      <c r="A59" s="13" t="s">
        <v>15</v>
      </c>
      <c r="B59" s="11">
        <v>110</v>
      </c>
      <c r="C59" s="11">
        <v>76</v>
      </c>
      <c r="D59" s="11"/>
      <c r="E59" s="11">
        <v>71</v>
      </c>
      <c r="F59" s="11">
        <v>127</v>
      </c>
      <c r="G59" s="11"/>
      <c r="H59" s="11">
        <v>116</v>
      </c>
      <c r="I59" s="11">
        <v>72</v>
      </c>
      <c r="J59" s="9">
        <v>4</v>
      </c>
      <c r="K59" s="10">
        <f>SUM(feb!F59 + mrt!L59 + apr!K59+ mei!M59+ jun!L59+ jul!K59+aug!M59+  J59)</f>
        <v>33</v>
      </c>
      <c r="L59" s="17">
        <f t="shared" si="4"/>
        <v>572</v>
      </c>
      <c r="M59" s="21">
        <f>SUM(feb!H59 + mrt!N59 + apr!M59+ mei!O59+ jun!N59+ jul!M59+aug!O59+  L59)</f>
        <v>4294</v>
      </c>
    </row>
    <row r="60" spans="1:13" x14ac:dyDescent="0.2">
      <c r="A60" s="13" t="s">
        <v>68</v>
      </c>
      <c r="B60" s="11">
        <v>132</v>
      </c>
      <c r="C60" s="11">
        <v>53</v>
      </c>
      <c r="D60" s="11"/>
      <c r="E60" s="11"/>
      <c r="F60" s="11"/>
      <c r="G60" s="11">
        <v>54</v>
      </c>
      <c r="H60" s="11">
        <v>79</v>
      </c>
      <c r="I60" s="11"/>
      <c r="J60" s="9">
        <v>3</v>
      </c>
      <c r="K60" s="10">
        <f>SUM(feb!F60 + mrt!L60 + apr!K60+ mei!M60+ jun!L60+ jul!K60+aug!M60+  J60)</f>
        <v>30</v>
      </c>
      <c r="L60" s="17">
        <f t="shared" si="4"/>
        <v>318</v>
      </c>
      <c r="M60" s="21">
        <f>SUM(feb!H60 + mrt!N60 + apr!M60+ mei!O60+ jun!N60+ jul!M60+aug!O60+  L60)</f>
        <v>2786</v>
      </c>
    </row>
    <row r="61" spans="1:13" x14ac:dyDescent="0.2">
      <c r="A61" s="13" t="s">
        <v>16</v>
      </c>
      <c r="B61" s="11"/>
      <c r="C61" s="11"/>
      <c r="D61" s="11"/>
      <c r="E61" s="11"/>
      <c r="F61" s="11"/>
      <c r="G61" s="11"/>
      <c r="H61" s="11"/>
      <c r="I61" s="11">
        <v>51</v>
      </c>
      <c r="J61" s="9">
        <f t="shared" si="1"/>
        <v>1</v>
      </c>
      <c r="K61" s="10">
        <f>SUM(feb!F61 + mrt!L61 + apr!K61+ mei!M61+ jun!L61+ jul!K61+aug!M61+  J61)</f>
        <v>14</v>
      </c>
      <c r="L61" s="17">
        <f t="shared" si="4"/>
        <v>51</v>
      </c>
      <c r="M61" s="21">
        <f>SUM(feb!H61 + mrt!N61 + apr!M61+ mei!O61+ jun!N61+ jul!M61+aug!O61+  L61)</f>
        <v>778</v>
      </c>
    </row>
    <row r="62" spans="1:13" x14ac:dyDescent="0.2">
      <c r="A62" s="13" t="s">
        <v>128</v>
      </c>
      <c r="B62" s="11"/>
      <c r="C62" s="11"/>
      <c r="D62" s="11"/>
      <c r="E62" s="11"/>
      <c r="F62" s="11"/>
      <c r="G62" s="11"/>
      <c r="H62" s="11"/>
      <c r="I62" s="11"/>
      <c r="J62" s="9">
        <f t="shared" si="1"/>
        <v>0</v>
      </c>
      <c r="K62" s="10">
        <f>SUM(feb!F62 + mrt!L62 + apr!K62+ mei!M62+ jun!L62+ jul!K62+aug!M62+  J62)</f>
        <v>0</v>
      </c>
      <c r="L62" s="17">
        <f t="shared" si="4"/>
        <v>0</v>
      </c>
      <c r="M62" s="21">
        <f>SUM(feb!H62 + mrt!N62 + apr!M62+ mei!O62+ jun!N62+ jul!M62+aug!O62+  L62)</f>
        <v>0</v>
      </c>
    </row>
    <row r="63" spans="1:13" x14ac:dyDescent="0.2">
      <c r="A63" s="13" t="s">
        <v>17</v>
      </c>
      <c r="B63" s="11"/>
      <c r="C63" s="11"/>
      <c r="D63" s="11"/>
      <c r="E63" s="11"/>
      <c r="F63" s="11"/>
      <c r="G63" s="11"/>
      <c r="H63" s="11"/>
      <c r="I63" s="11"/>
      <c r="J63" s="9">
        <f t="shared" si="1"/>
        <v>0</v>
      </c>
      <c r="K63" s="10">
        <f>SUM(feb!F63 + mrt!L63 + apr!K63+ mei!M63+ jun!L63+ jul!K63+aug!M63+  J63)</f>
        <v>0</v>
      </c>
      <c r="L63" s="17">
        <f t="shared" ref="L63:L95" si="7">SUM(B63:I63)</f>
        <v>0</v>
      </c>
      <c r="M63" s="21">
        <f>SUM(feb!H63 + mrt!N63 + apr!M63+ mei!O63+ jun!N63+ jul!M63+aug!O63+  L63)</f>
        <v>0</v>
      </c>
    </row>
    <row r="64" spans="1:13" x14ac:dyDescent="0.2">
      <c r="A64" s="13" t="s">
        <v>63</v>
      </c>
      <c r="B64" s="11">
        <v>170</v>
      </c>
      <c r="C64" s="11">
        <v>76</v>
      </c>
      <c r="D64" s="11"/>
      <c r="E64" s="11">
        <v>71</v>
      </c>
      <c r="F64" s="11"/>
      <c r="G64" s="11"/>
      <c r="H64" s="11"/>
      <c r="I64" s="11">
        <v>72</v>
      </c>
      <c r="J64" s="9">
        <v>4</v>
      </c>
      <c r="K64" s="10">
        <f>SUM(feb!F64 + mrt!L64 + apr!K64+ mei!M64+ jun!L64+ jul!K64+aug!M64+  J64)</f>
        <v>31</v>
      </c>
      <c r="L64" s="17">
        <f t="shared" si="7"/>
        <v>389</v>
      </c>
      <c r="M64" s="21">
        <f>SUM(feb!H64 + mrt!N64 + apr!M64+ mei!O64+ jun!N64+ jul!M64+aug!O64+  L64)</f>
        <v>2811</v>
      </c>
    </row>
    <row r="65" spans="1:13" x14ac:dyDescent="0.2">
      <c r="A65" s="13" t="s">
        <v>30</v>
      </c>
      <c r="B65" s="11">
        <v>132</v>
      </c>
      <c r="C65" s="11"/>
      <c r="D65" s="11"/>
      <c r="E65" s="11"/>
      <c r="F65" s="11"/>
      <c r="G65" s="11"/>
      <c r="H65" s="11"/>
      <c r="I65" s="11"/>
      <c r="J65" s="9">
        <v>1</v>
      </c>
      <c r="K65" s="10">
        <f>SUM(feb!F65 + mrt!L65 + apr!K65+ mei!M65+ jun!L65+ jul!K65+aug!M65+  J65)</f>
        <v>8</v>
      </c>
      <c r="L65" s="17">
        <f t="shared" si="7"/>
        <v>132</v>
      </c>
      <c r="M65" s="21">
        <f>SUM(feb!H65 + mrt!N65 + apr!M65+ mei!O65+ jun!N65+ jul!M65+aug!O65+  L65)</f>
        <v>722</v>
      </c>
    </row>
    <row r="66" spans="1:13" x14ac:dyDescent="0.2">
      <c r="A66" s="13" t="s">
        <v>113</v>
      </c>
      <c r="B66" s="11"/>
      <c r="C66" s="11"/>
      <c r="D66" s="11"/>
      <c r="E66" s="11">
        <v>71</v>
      </c>
      <c r="F66" s="11"/>
      <c r="G66" s="11"/>
      <c r="H66" s="11"/>
      <c r="I66" s="11">
        <v>66</v>
      </c>
      <c r="J66" s="9">
        <f t="shared" ref="J66:J111" si="8">COUNT(C66,E66,G66,I66)</f>
        <v>2</v>
      </c>
      <c r="K66" s="10">
        <f>SUM(feb!F66 + mrt!L66 + apr!K66+ mei!M66+ jun!L66+ jul!K66+aug!M66+  J66)</f>
        <v>24</v>
      </c>
      <c r="L66" s="17">
        <f t="shared" si="7"/>
        <v>137</v>
      </c>
      <c r="M66" s="21">
        <f>SUM(feb!H66 + mrt!N66 + apr!M66+ mei!O66+ jun!N66+ jul!M66+aug!O66+  L66)</f>
        <v>3100</v>
      </c>
    </row>
    <row r="67" spans="1:13" x14ac:dyDescent="0.2">
      <c r="A67" s="13" t="s">
        <v>92</v>
      </c>
      <c r="B67" s="11"/>
      <c r="C67" s="11"/>
      <c r="D67" s="11"/>
      <c r="E67" s="11"/>
      <c r="F67" s="11"/>
      <c r="G67" s="11"/>
      <c r="H67" s="11"/>
      <c r="I67" s="11"/>
      <c r="J67" s="9">
        <f t="shared" si="8"/>
        <v>0</v>
      </c>
      <c r="K67" s="10">
        <f>SUM(feb!F67 + mrt!L67 + apr!K67+ mei!M67+ jun!L67+ jul!K67+aug!M67+  J67)</f>
        <v>0</v>
      </c>
      <c r="L67" s="17">
        <f t="shared" si="7"/>
        <v>0</v>
      </c>
      <c r="M67" s="21">
        <f>SUM(feb!H67 + mrt!N67 + apr!M67+ mei!O67+ jun!N67+ jul!M67+aug!O67+  L67)</f>
        <v>0</v>
      </c>
    </row>
    <row r="68" spans="1:13" x14ac:dyDescent="0.2">
      <c r="A68" s="13" t="s">
        <v>93</v>
      </c>
      <c r="B68" s="11">
        <v>104</v>
      </c>
      <c r="C68" s="11">
        <v>76</v>
      </c>
      <c r="D68" s="11">
        <v>86</v>
      </c>
      <c r="E68" s="11">
        <v>71</v>
      </c>
      <c r="F68" s="11"/>
      <c r="G68" s="11"/>
      <c r="H68" s="11"/>
      <c r="I68" s="11">
        <v>66</v>
      </c>
      <c r="J68" s="9">
        <v>4</v>
      </c>
      <c r="K68" s="10">
        <f>SUM(feb!F68 + mrt!L68 + apr!K68+ mei!M68+ jun!L68+ jul!K68+aug!M68+  J68)</f>
        <v>32</v>
      </c>
      <c r="L68" s="17">
        <f t="shared" si="7"/>
        <v>403</v>
      </c>
      <c r="M68" s="21">
        <f>SUM(feb!H68 + mrt!N68 + apr!M68+ mei!O68+ jun!N68+ jul!M68+aug!O68+  L68)</f>
        <v>4180</v>
      </c>
    </row>
    <row r="69" spans="1:13" x14ac:dyDescent="0.2">
      <c r="A69" s="13" t="s">
        <v>155</v>
      </c>
      <c r="B69" s="11"/>
      <c r="C69" s="11">
        <v>53</v>
      </c>
      <c r="D69" s="11"/>
      <c r="E69" s="11"/>
      <c r="F69" s="11"/>
      <c r="G69" s="11">
        <v>54</v>
      </c>
      <c r="H69" s="11"/>
      <c r="I69" s="11">
        <v>51</v>
      </c>
      <c r="J69" s="9">
        <f>COUNT(C69,E69,G69,I69)</f>
        <v>3</v>
      </c>
      <c r="K69" s="10">
        <f>SUM(feb!F69 + mrt!L69 + apr!K69+ mei!M69+ jun!L69+ jul!K69+aug!M69+  J69)</f>
        <v>17</v>
      </c>
      <c r="L69" s="17">
        <f>SUM(B69:I69)</f>
        <v>158</v>
      </c>
      <c r="M69" s="21">
        <f>SUM(feb!H69 + mrt!N69 + apr!M69+ mei!O69+ jun!N69+ jul!M69+aug!O69+  L69)</f>
        <v>1162</v>
      </c>
    </row>
    <row r="70" spans="1:13" x14ac:dyDescent="0.2">
      <c r="A70" s="13" t="s">
        <v>73</v>
      </c>
      <c r="B70" s="11"/>
      <c r="C70" s="11"/>
      <c r="D70" s="11"/>
      <c r="E70" s="11"/>
      <c r="F70" s="11"/>
      <c r="G70" s="11"/>
      <c r="H70" s="11"/>
      <c r="I70" s="11"/>
      <c r="J70" s="9">
        <f t="shared" si="8"/>
        <v>0</v>
      </c>
      <c r="K70" s="10">
        <f>SUM(feb!F70 + mrt!L70 + apr!K70+ mei!M70+ jun!L70+ jul!K70+aug!M70+  J70)</f>
        <v>22</v>
      </c>
      <c r="L70" s="17">
        <f t="shared" si="7"/>
        <v>0</v>
      </c>
      <c r="M70" s="21">
        <f>SUM(feb!H70 + mrt!N70 + apr!M70+ mei!O70+ jun!N70+ jul!M70+aug!O70+  L70)</f>
        <v>3150</v>
      </c>
    </row>
    <row r="71" spans="1:13" x14ac:dyDescent="0.2">
      <c r="A71" s="13" t="s">
        <v>66</v>
      </c>
      <c r="B71" s="11">
        <v>104</v>
      </c>
      <c r="C71" s="11"/>
      <c r="D71" s="11">
        <v>86</v>
      </c>
      <c r="E71" s="11">
        <v>64</v>
      </c>
      <c r="F71" s="11">
        <v>93</v>
      </c>
      <c r="G71" s="11"/>
      <c r="H71" s="11">
        <v>83</v>
      </c>
      <c r="I71" s="11">
        <v>66</v>
      </c>
      <c r="J71" s="9">
        <v>3</v>
      </c>
      <c r="K71" s="10">
        <f>SUM(feb!F71 + mrt!L71 + apr!K71+ mei!M71+ jun!L71+ jul!K71+aug!M71+  J71)</f>
        <v>29</v>
      </c>
      <c r="L71" s="17">
        <f t="shared" si="7"/>
        <v>496</v>
      </c>
      <c r="M71" s="21">
        <f>SUM(feb!H71 + mrt!N71 + apr!M71+ mei!O71+ jun!N71+ jul!M71+aug!O71+  L71)</f>
        <v>3924</v>
      </c>
    </row>
    <row r="72" spans="1:13" x14ac:dyDescent="0.2">
      <c r="A72" s="13" t="s">
        <v>94</v>
      </c>
      <c r="B72" s="11">
        <v>110</v>
      </c>
      <c r="C72" s="11"/>
      <c r="D72" s="11"/>
      <c r="E72" s="11"/>
      <c r="F72" s="11">
        <v>104</v>
      </c>
      <c r="G72" s="11"/>
      <c r="H72" s="11">
        <v>83</v>
      </c>
      <c r="I72" s="11"/>
      <c r="J72" s="9">
        <v>1</v>
      </c>
      <c r="K72" s="10">
        <f>SUM(feb!F72 + mrt!L72 + apr!K72+ mei!M72+ jun!L72+ jul!K72+aug!M72+  J72)</f>
        <v>5</v>
      </c>
      <c r="L72" s="17">
        <f t="shared" si="7"/>
        <v>297</v>
      </c>
      <c r="M72" s="21">
        <f>SUM(feb!H72 + mrt!N72 + apr!M72+ mei!O72+ jun!N72+ jul!M72+aug!O72+  L72)</f>
        <v>1664</v>
      </c>
    </row>
    <row r="73" spans="1:13" x14ac:dyDescent="0.2">
      <c r="A73" s="13" t="s">
        <v>18</v>
      </c>
      <c r="B73" s="11"/>
      <c r="C73" s="11"/>
      <c r="D73" s="11"/>
      <c r="E73" s="11"/>
      <c r="F73" s="11"/>
      <c r="G73" s="11"/>
      <c r="H73" s="11"/>
      <c r="I73" s="11"/>
      <c r="J73" s="9">
        <f t="shared" si="8"/>
        <v>0</v>
      </c>
      <c r="K73" s="10">
        <f>SUM(feb!F73 + mrt!L73 + apr!K73+ mei!M73+ jun!L73+ jul!K73+aug!M73+  J73)</f>
        <v>0</v>
      </c>
      <c r="L73" s="17">
        <f t="shared" si="7"/>
        <v>0</v>
      </c>
      <c r="M73" s="21">
        <f>SUM(feb!H73 + mrt!N73 + apr!M73+ mei!O73+ jun!N73+ jul!M73+aug!O73+  L73)</f>
        <v>0</v>
      </c>
    </row>
    <row r="74" spans="1:13" x14ac:dyDescent="0.2">
      <c r="A74" s="13" t="s">
        <v>19</v>
      </c>
      <c r="B74" s="11"/>
      <c r="C74" s="11"/>
      <c r="D74" s="11"/>
      <c r="E74" s="11"/>
      <c r="F74" s="11"/>
      <c r="G74" s="11"/>
      <c r="H74" s="11"/>
      <c r="I74" s="11"/>
      <c r="J74" s="9">
        <f t="shared" si="8"/>
        <v>0</v>
      </c>
      <c r="K74" s="10">
        <f>SUM(feb!F74 + mrt!L74 + apr!K74+ mei!M74+ jun!L74+ jul!K74+aug!M74+  J74)</f>
        <v>12</v>
      </c>
      <c r="L74" s="17">
        <f t="shared" si="7"/>
        <v>0</v>
      </c>
      <c r="M74" s="21">
        <f>SUM(feb!H74 + mrt!N74 + apr!M74+ mei!O74+ jun!N74+ jul!M74+aug!O74+  L74)</f>
        <v>1073</v>
      </c>
    </row>
    <row r="75" spans="1:13" x14ac:dyDescent="0.2">
      <c r="A75" s="13" t="s">
        <v>64</v>
      </c>
      <c r="B75" s="11">
        <v>44</v>
      </c>
      <c r="C75" s="11">
        <v>53</v>
      </c>
      <c r="D75" s="11"/>
      <c r="E75" s="11"/>
      <c r="F75" s="11"/>
      <c r="G75" s="11"/>
      <c r="H75" s="11"/>
      <c r="I75" s="11"/>
      <c r="J75" s="9">
        <v>2</v>
      </c>
      <c r="K75" s="10">
        <f>SUM(feb!F75 + mrt!L75 + apr!K75+ mei!M75+ jun!L75+ jul!K75+aug!M75+  J75)</f>
        <v>21</v>
      </c>
      <c r="L75" s="17">
        <f t="shared" si="7"/>
        <v>97</v>
      </c>
      <c r="M75" s="21">
        <f>SUM(feb!H75 + mrt!N75 + apr!M75+ mei!O75+ jun!N75+ jul!M75+aug!O75+  L75)</f>
        <v>1413</v>
      </c>
    </row>
    <row r="76" spans="1:13" x14ac:dyDescent="0.2">
      <c r="A76" s="13" t="s">
        <v>82</v>
      </c>
      <c r="B76" s="11"/>
      <c r="C76" s="11"/>
      <c r="D76" s="11"/>
      <c r="E76" s="11"/>
      <c r="F76" s="11"/>
      <c r="G76" s="11"/>
      <c r="H76" s="11"/>
      <c r="I76" s="11"/>
      <c r="J76" s="9">
        <f t="shared" si="8"/>
        <v>0</v>
      </c>
      <c r="K76" s="10">
        <f>SUM(feb!F76 + mrt!L76 + apr!K76+ mei!M76+ jun!L76+ jul!K76+aug!M76+  J76)</f>
        <v>10</v>
      </c>
      <c r="L76" s="17">
        <f t="shared" si="7"/>
        <v>0</v>
      </c>
      <c r="M76" s="21">
        <f>SUM(feb!H76 + mrt!N76 + apr!M76+ mei!O76+ jun!N76+ jul!M76+aug!O76+  L76)</f>
        <v>561</v>
      </c>
    </row>
    <row r="77" spans="1:13" x14ac:dyDescent="0.2">
      <c r="A77" s="13" t="s">
        <v>97</v>
      </c>
      <c r="B77" s="11"/>
      <c r="C77" s="11"/>
      <c r="D77" s="11"/>
      <c r="E77" s="11"/>
      <c r="F77" s="11"/>
      <c r="G77" s="11"/>
      <c r="H77" s="11"/>
      <c r="I77" s="11"/>
      <c r="J77" s="9">
        <f t="shared" si="8"/>
        <v>0</v>
      </c>
      <c r="K77" s="10">
        <f>SUM(feb!F77 + mrt!L77 + apr!K77+ mei!M77+ jun!L77+ jul!K77+aug!M77+  J77)</f>
        <v>11</v>
      </c>
      <c r="L77" s="17">
        <f t="shared" si="7"/>
        <v>0</v>
      </c>
      <c r="M77" s="21">
        <f>SUM(feb!H77 + mrt!N77 + apr!M77+ mei!O77+ jun!N77+ jul!M77+aug!O77+  L77)</f>
        <v>904</v>
      </c>
    </row>
    <row r="78" spans="1:13" x14ac:dyDescent="0.2">
      <c r="A78" s="13" t="s">
        <v>20</v>
      </c>
      <c r="B78" s="11"/>
      <c r="C78" s="11"/>
      <c r="D78" s="11"/>
      <c r="E78" s="11">
        <v>51</v>
      </c>
      <c r="F78" s="11"/>
      <c r="G78" s="11"/>
      <c r="H78" s="11"/>
      <c r="I78" s="11">
        <v>66</v>
      </c>
      <c r="J78" s="9">
        <f t="shared" si="8"/>
        <v>2</v>
      </c>
      <c r="K78" s="10">
        <f>SUM(feb!F78 + mrt!L78 + apr!K78+ mei!M78+ jun!L78+ jul!K78+aug!M78+  J78)</f>
        <v>18</v>
      </c>
      <c r="L78" s="17">
        <f t="shared" si="7"/>
        <v>117</v>
      </c>
      <c r="M78" s="21">
        <f>SUM(feb!H78 + mrt!N78 + apr!M78+ mei!O78+ jun!N78+ jul!M78+aug!O78+  L78)</f>
        <v>1583</v>
      </c>
    </row>
    <row r="79" spans="1:13" x14ac:dyDescent="0.2">
      <c r="A79" s="13" t="s">
        <v>55</v>
      </c>
      <c r="B79" s="11"/>
      <c r="C79" s="11"/>
      <c r="D79" s="11"/>
      <c r="E79" s="11"/>
      <c r="F79" s="11"/>
      <c r="G79" s="11"/>
      <c r="H79" s="11"/>
      <c r="I79" s="11"/>
      <c r="J79" s="9">
        <f t="shared" si="8"/>
        <v>0</v>
      </c>
      <c r="K79" s="10">
        <f>SUM(feb!F79 + mrt!L79 + apr!K79+ mei!M79+ jun!L79+ jul!K79+aug!M79+  J79)</f>
        <v>1</v>
      </c>
      <c r="L79" s="17">
        <f t="shared" si="7"/>
        <v>0</v>
      </c>
      <c r="M79" s="21">
        <f>SUM(feb!H79 + mrt!N79 + apr!M79+ mei!O79+ jun!N79+ jul!M79+aug!O79+  L79)</f>
        <v>216</v>
      </c>
    </row>
    <row r="80" spans="1:13" x14ac:dyDescent="0.2">
      <c r="A80" s="13" t="s">
        <v>60</v>
      </c>
      <c r="B80" s="11">
        <v>225</v>
      </c>
      <c r="C80" s="11">
        <v>76</v>
      </c>
      <c r="D80" s="11">
        <v>198</v>
      </c>
      <c r="E80" s="11">
        <v>71</v>
      </c>
      <c r="F80" s="11">
        <v>130</v>
      </c>
      <c r="G80" s="11">
        <v>70</v>
      </c>
      <c r="H80" s="11">
        <v>116</v>
      </c>
      <c r="I80" s="11">
        <v>75</v>
      </c>
      <c r="J80" s="9">
        <f t="shared" si="8"/>
        <v>4</v>
      </c>
      <c r="K80" s="10">
        <f>SUM(feb!F80 + mrt!L80 + apr!K80+ mei!M80+ jun!L80+ jul!K80+aug!M80+  J80)</f>
        <v>39</v>
      </c>
      <c r="L80" s="17">
        <f t="shared" si="7"/>
        <v>961</v>
      </c>
      <c r="M80" s="21">
        <f>SUM(feb!H80 + mrt!N80 + apr!M80+ mei!O80+ jun!N80+ jul!M80+aug!O80+  L80)</f>
        <v>7651</v>
      </c>
    </row>
    <row r="81" spans="1:13" x14ac:dyDescent="0.2">
      <c r="A81" s="13" t="s">
        <v>114</v>
      </c>
      <c r="B81" s="11">
        <v>47</v>
      </c>
      <c r="C81" s="11">
        <v>53</v>
      </c>
      <c r="D81" s="11"/>
      <c r="E81" s="11">
        <v>51</v>
      </c>
      <c r="F81" s="11"/>
      <c r="G81" s="11"/>
      <c r="H81" s="11">
        <v>54</v>
      </c>
      <c r="I81" s="11">
        <v>51</v>
      </c>
      <c r="J81" s="9">
        <v>4</v>
      </c>
      <c r="K81" s="10">
        <f>SUM(feb!F81 + mrt!L81 + apr!K81+ mei!M81+ jun!L81+ jul!K81+aug!M81+  J81)</f>
        <v>27</v>
      </c>
      <c r="L81" s="17">
        <f t="shared" si="7"/>
        <v>256</v>
      </c>
      <c r="M81" s="21">
        <f>SUM(feb!H81 + mrt!N81 + apr!M81+ mei!O81+ jun!N81+ jul!M81+aug!O81+  L81)</f>
        <v>1991</v>
      </c>
    </row>
    <row r="82" spans="1:13" x14ac:dyDescent="0.2">
      <c r="A82" s="13" t="s">
        <v>21</v>
      </c>
      <c r="B82" s="11">
        <v>170</v>
      </c>
      <c r="C82" s="11">
        <v>76</v>
      </c>
      <c r="D82" s="11">
        <v>140</v>
      </c>
      <c r="E82" s="11">
        <v>71</v>
      </c>
      <c r="F82" s="11">
        <v>127</v>
      </c>
      <c r="G82" s="11">
        <v>70</v>
      </c>
      <c r="H82" s="11">
        <v>116</v>
      </c>
      <c r="I82" s="11">
        <v>72</v>
      </c>
      <c r="J82" s="9">
        <f t="shared" si="8"/>
        <v>4</v>
      </c>
      <c r="K82" s="10">
        <f>SUM(feb!F82 + mrt!L82 + apr!K82+ mei!M82+ jun!L82+ jul!K82+aug!M82+  J82)</f>
        <v>39</v>
      </c>
      <c r="L82" s="17">
        <f t="shared" si="7"/>
        <v>842</v>
      </c>
      <c r="M82" s="21">
        <f>SUM(feb!H82 + mrt!N82 + apr!M82+ mei!O82+ jun!N82+ jul!M82+aug!O82+  L82)</f>
        <v>6453</v>
      </c>
    </row>
    <row r="83" spans="1:13" x14ac:dyDescent="0.2">
      <c r="A83" s="13" t="s">
        <v>59</v>
      </c>
      <c r="B83" s="11">
        <v>93</v>
      </c>
      <c r="C83" s="11"/>
      <c r="D83" s="11"/>
      <c r="E83" s="11"/>
      <c r="F83" s="11"/>
      <c r="G83" s="11"/>
      <c r="H83" s="11"/>
      <c r="I83" s="11"/>
      <c r="J83" s="9">
        <v>1</v>
      </c>
      <c r="K83" s="10">
        <f>SUM(feb!F83 + mrt!L83 + apr!K83+ mei!M83+ jun!L83+ jul!K83+aug!M83+  J83)</f>
        <v>25</v>
      </c>
      <c r="L83" s="17">
        <f t="shared" si="7"/>
        <v>93</v>
      </c>
      <c r="M83" s="21">
        <f>SUM(feb!H83 + mrt!N83 + apr!M83+ mei!O83+ jun!N83+ jul!M83+aug!O83+  L83)</f>
        <v>2044</v>
      </c>
    </row>
    <row r="84" spans="1:13" x14ac:dyDescent="0.2">
      <c r="A84" s="13" t="s">
        <v>22</v>
      </c>
      <c r="B84" s="11"/>
      <c r="C84" s="11"/>
      <c r="D84" s="11"/>
      <c r="E84" s="11"/>
      <c r="F84" s="11"/>
      <c r="G84" s="11"/>
      <c r="H84" s="11"/>
      <c r="I84" s="11"/>
      <c r="J84" s="9">
        <f>COUNT(C84,E84,G84,I84)</f>
        <v>0</v>
      </c>
      <c r="K84" s="10">
        <f>SUM(feb!F84 + mrt!L84 + apr!K84+ mei!M84+ jun!L84+ jul!K84+aug!M84+  J84)</f>
        <v>1</v>
      </c>
      <c r="L84" s="17">
        <f>SUM(B84:I84)</f>
        <v>0</v>
      </c>
      <c r="M84" s="21">
        <f>SUM(feb!H84 + mrt!N84 + apr!M84+ mei!O84+ jun!N84+ jul!M84+aug!O84+  L84)</f>
        <v>48</v>
      </c>
    </row>
    <row r="85" spans="1:13" x14ac:dyDescent="0.2">
      <c r="A85" s="13" t="s">
        <v>70</v>
      </c>
      <c r="B85" s="11"/>
      <c r="C85" s="11">
        <v>76</v>
      </c>
      <c r="D85" s="11"/>
      <c r="E85" s="11"/>
      <c r="F85" s="11">
        <v>130</v>
      </c>
      <c r="G85" s="11"/>
      <c r="H85" s="11"/>
      <c r="I85" s="11">
        <v>75</v>
      </c>
      <c r="J85" s="9">
        <v>3</v>
      </c>
      <c r="K85" s="10">
        <f>SUM(feb!F85 + mrt!L85 + apr!K85+ mei!M85+ jun!L85+ jul!K85+aug!M85+  J85)</f>
        <v>28</v>
      </c>
      <c r="L85" s="17">
        <f>SUM(B85:I85)</f>
        <v>281</v>
      </c>
      <c r="M85" s="21">
        <f>SUM(feb!H85 + mrt!N85 + apr!M85+ mei!O85+ jun!N85+ jul!M85+aug!O85+  L85)</f>
        <v>3443</v>
      </c>
    </row>
    <row r="86" spans="1:13" x14ac:dyDescent="0.2">
      <c r="A86" s="13" t="s">
        <v>151</v>
      </c>
      <c r="B86" s="11">
        <v>110</v>
      </c>
      <c r="C86" s="11"/>
      <c r="D86" s="11">
        <v>140</v>
      </c>
      <c r="E86" s="11">
        <v>71</v>
      </c>
      <c r="F86" s="11">
        <v>130</v>
      </c>
      <c r="G86" s="11"/>
      <c r="H86" s="11"/>
      <c r="I86" s="11">
        <v>75</v>
      </c>
      <c r="J86" s="9">
        <v>3</v>
      </c>
      <c r="K86" s="10">
        <f>SUM(feb!F86 + mrt!L86 + apr!K86+ mei!M86+ jun!L86+ jul!K86+aug!M86+  J86)</f>
        <v>24</v>
      </c>
      <c r="L86" s="17">
        <f>SUM(B86:I86)</f>
        <v>526</v>
      </c>
      <c r="M86" s="21">
        <f>SUM(feb!H86 + mrt!N86 + apr!M86+ mei!O86+ jun!N86+ jul!M86+aug!O86+  L86)</f>
        <v>2975</v>
      </c>
    </row>
    <row r="87" spans="1:13" x14ac:dyDescent="0.2">
      <c r="A87" s="13" t="s">
        <v>71</v>
      </c>
      <c r="B87" s="11">
        <v>43</v>
      </c>
      <c r="C87" s="11"/>
      <c r="D87" s="11"/>
      <c r="E87" s="11"/>
      <c r="F87" s="11"/>
      <c r="G87" s="11"/>
      <c r="H87" s="11"/>
      <c r="I87" s="11"/>
      <c r="J87" s="9">
        <v>1</v>
      </c>
      <c r="K87" s="10">
        <f>SUM(feb!F87 + mrt!L87 + apr!K87+ mei!M87+ jun!L87+ jul!K87+aug!M87+  J87)</f>
        <v>17</v>
      </c>
      <c r="L87" s="17">
        <f t="shared" si="7"/>
        <v>43</v>
      </c>
      <c r="M87" s="21">
        <f>SUM(feb!H87 + mrt!N87 + apr!M87+ mei!O87+ jun!N87+ jul!M87+aug!O87+  L87)</f>
        <v>1171</v>
      </c>
    </row>
    <row r="88" spans="1:13" x14ac:dyDescent="0.2">
      <c r="A88" s="13" t="s">
        <v>23</v>
      </c>
      <c r="B88" s="11">
        <v>77</v>
      </c>
      <c r="C88" s="11">
        <v>53</v>
      </c>
      <c r="D88" s="11"/>
      <c r="E88" s="11"/>
      <c r="F88" s="11">
        <v>59</v>
      </c>
      <c r="G88" s="11"/>
      <c r="H88" s="11"/>
      <c r="I88" s="11"/>
      <c r="J88" s="9">
        <v>2</v>
      </c>
      <c r="K88" s="10">
        <f>SUM(feb!F88 + mrt!L88 + apr!K88+ mei!M88+ jun!L88+ jul!K88+aug!M88+  J88)</f>
        <v>19</v>
      </c>
      <c r="L88" s="17">
        <f t="shared" si="7"/>
        <v>189</v>
      </c>
      <c r="M88" s="21">
        <f>SUM(feb!H88 + mrt!N88 + apr!M88+ mei!O88+ jun!N88+ jul!M88+aug!O88+  L88)</f>
        <v>1268</v>
      </c>
    </row>
    <row r="89" spans="1:13" x14ac:dyDescent="0.2">
      <c r="A89" s="13" t="s">
        <v>109</v>
      </c>
      <c r="B89" s="11"/>
      <c r="C89" s="11"/>
      <c r="D89" s="11"/>
      <c r="E89" s="11"/>
      <c r="F89" s="11">
        <v>127</v>
      </c>
      <c r="G89" s="11"/>
      <c r="H89" s="11">
        <v>116</v>
      </c>
      <c r="I89" s="11"/>
      <c r="J89" s="9">
        <v>1</v>
      </c>
      <c r="K89" s="10">
        <f>SUM(feb!F89 + mrt!L89 + apr!K89+ mei!M89+ jun!L89+ jul!K89+aug!M89+  J89)</f>
        <v>31</v>
      </c>
      <c r="L89" s="17">
        <f t="shared" si="7"/>
        <v>243</v>
      </c>
      <c r="M89" s="21">
        <f>SUM(feb!H89 + mrt!N89 + apr!M89+ mei!O89+ jun!N89+ jul!M89+aug!O89+  L89)</f>
        <v>4438</v>
      </c>
    </row>
    <row r="90" spans="1:13" x14ac:dyDescent="0.2">
      <c r="A90" s="13" t="s">
        <v>24</v>
      </c>
      <c r="B90" s="11"/>
      <c r="C90" s="11"/>
      <c r="D90" s="11"/>
      <c r="E90" s="11"/>
      <c r="F90" s="11"/>
      <c r="G90" s="11"/>
      <c r="H90" s="11"/>
      <c r="I90" s="11"/>
      <c r="J90" s="9">
        <f t="shared" si="8"/>
        <v>0</v>
      </c>
      <c r="K90" s="10">
        <f>SUM(feb!F90 + mrt!L90 + apr!K90+ mei!M90+ jun!L90+ jul!K90+aug!M90+  J90)</f>
        <v>24</v>
      </c>
      <c r="L90" s="17">
        <f t="shared" si="7"/>
        <v>0</v>
      </c>
      <c r="M90" s="21">
        <f>SUM(feb!H90 + mrt!N90 + apr!M90+ mei!O90+ jun!N90+ jul!M90+aug!O90+  L90)</f>
        <v>3087</v>
      </c>
    </row>
    <row r="91" spans="1:13" x14ac:dyDescent="0.2">
      <c r="A91" s="13" t="s">
        <v>25</v>
      </c>
      <c r="B91" s="11">
        <v>115</v>
      </c>
      <c r="C91" s="11"/>
      <c r="D91" s="11"/>
      <c r="E91" s="11"/>
      <c r="F91" s="11"/>
      <c r="G91" s="11">
        <v>70</v>
      </c>
      <c r="H91" s="11"/>
      <c r="I91" s="11">
        <v>72</v>
      </c>
      <c r="J91" s="9">
        <v>3</v>
      </c>
      <c r="K91" s="10">
        <f>SUM(feb!F91 + mrt!L91 + apr!K91+ mei!M91+ jun!L91+ jul!K91+aug!M91+  J91)</f>
        <v>32</v>
      </c>
      <c r="L91" s="17">
        <f t="shared" si="7"/>
        <v>257</v>
      </c>
      <c r="M91" s="21">
        <f>SUM(feb!H91 + mrt!N91 + apr!M91+ mei!O91+ jun!N91+ jul!M91+aug!O91+  L91)</f>
        <v>3046</v>
      </c>
    </row>
    <row r="92" spans="1:13" x14ac:dyDescent="0.2">
      <c r="A92" s="13" t="s">
        <v>100</v>
      </c>
      <c r="B92" s="11"/>
      <c r="C92" s="11"/>
      <c r="D92" s="11"/>
      <c r="E92" s="11"/>
      <c r="F92" s="11"/>
      <c r="G92" s="11"/>
      <c r="H92" s="11"/>
      <c r="I92" s="11"/>
      <c r="J92" s="9">
        <f t="shared" si="8"/>
        <v>0</v>
      </c>
      <c r="K92" s="10">
        <f>SUM(feb!F92 + mrt!L92 + apr!K92+ mei!M92+ jun!L92+ jul!K92+aug!M92+  J92)</f>
        <v>0</v>
      </c>
      <c r="L92" s="17">
        <f t="shared" si="7"/>
        <v>0</v>
      </c>
      <c r="M92" s="21">
        <f>SUM(feb!H92 + mrt!N92 + apr!M92+ mei!O92+ jun!N92+ jul!M92+aug!O92+  L92)</f>
        <v>0</v>
      </c>
    </row>
    <row r="93" spans="1:13" x14ac:dyDescent="0.2">
      <c r="A93" s="13" t="s">
        <v>75</v>
      </c>
      <c r="B93" s="11"/>
      <c r="C93" s="11"/>
      <c r="D93" s="11"/>
      <c r="E93" s="11"/>
      <c r="F93" s="11"/>
      <c r="G93" s="11"/>
      <c r="H93" s="11"/>
      <c r="I93" s="11"/>
      <c r="J93" s="9">
        <f t="shared" si="8"/>
        <v>0</v>
      </c>
      <c r="K93" s="10">
        <f>SUM(feb!F93 + mrt!L93 + apr!K93+ mei!M93+ jun!L93+ jul!K93+aug!M93+  J93)</f>
        <v>1</v>
      </c>
      <c r="L93" s="17">
        <f t="shared" si="7"/>
        <v>0</v>
      </c>
      <c r="M93" s="21">
        <f>SUM(feb!H93 + mrt!N93 + apr!M93+ mei!O93+ jun!N93+ jul!M93+aug!O93+  L93)</f>
        <v>83</v>
      </c>
    </row>
    <row r="94" spans="1:13" x14ac:dyDescent="0.2">
      <c r="A94" s="13" t="s">
        <v>26</v>
      </c>
      <c r="B94" s="11">
        <v>110</v>
      </c>
      <c r="C94" s="11"/>
      <c r="D94" s="11"/>
      <c r="E94" s="11"/>
      <c r="F94" s="11"/>
      <c r="G94" s="11"/>
      <c r="H94" s="11">
        <v>83</v>
      </c>
      <c r="I94" s="11">
        <v>72</v>
      </c>
      <c r="J94" s="9">
        <v>2</v>
      </c>
      <c r="K94" s="10">
        <f>SUM(feb!F94 + mrt!L94 + apr!K94+ mei!M94+ jun!L94+ jul!K94+aug!M94+  J94)</f>
        <v>30</v>
      </c>
      <c r="L94" s="17">
        <f t="shared" si="7"/>
        <v>265</v>
      </c>
      <c r="M94" s="21">
        <f>SUM(feb!H94 + mrt!N94 + apr!M94+ mei!O94+ jun!N94+ jul!M94+aug!O94+  L94)</f>
        <v>4220</v>
      </c>
    </row>
    <row r="95" spans="1:13" x14ac:dyDescent="0.2">
      <c r="A95" s="13" t="s">
        <v>103</v>
      </c>
      <c r="B95" s="11">
        <v>104</v>
      </c>
      <c r="C95" s="11"/>
      <c r="D95" s="11">
        <v>86</v>
      </c>
      <c r="E95" s="11"/>
      <c r="F95" s="11">
        <v>93</v>
      </c>
      <c r="G95" s="11"/>
      <c r="H95" s="11"/>
      <c r="I95" s="11"/>
      <c r="J95" s="9">
        <v>1</v>
      </c>
      <c r="K95" s="10">
        <f>SUM(feb!F95 + mrt!L95 + apr!K95+ mei!M95+ jun!L95+ jul!K95+aug!M95+  J95)</f>
        <v>28</v>
      </c>
      <c r="L95" s="17">
        <f t="shared" si="7"/>
        <v>283</v>
      </c>
      <c r="M95" s="21">
        <f>SUM(feb!H95 + mrt!N95 + apr!M95+ mei!O95+ jun!N95+ jul!M95+aug!O95+  L95)</f>
        <v>4115</v>
      </c>
    </row>
    <row r="96" spans="1:13" x14ac:dyDescent="0.2">
      <c r="A96" s="13" t="s">
        <v>27</v>
      </c>
      <c r="B96" s="11"/>
      <c r="C96" s="11"/>
      <c r="D96" s="11"/>
      <c r="E96" s="11">
        <v>51</v>
      </c>
      <c r="F96" s="11"/>
      <c r="G96" s="11"/>
      <c r="H96" s="11"/>
      <c r="I96" s="11">
        <v>51</v>
      </c>
      <c r="J96" s="9">
        <f t="shared" si="8"/>
        <v>2</v>
      </c>
      <c r="K96" s="10">
        <f>SUM(feb!F96 + mrt!L96 + apr!K96+ mei!M96+ jun!L96+ jul!K96+aug!M96+  J96)</f>
        <v>36</v>
      </c>
      <c r="L96" s="17">
        <f t="shared" ref="L96:L113" si="9">SUM(B96:I96)</f>
        <v>102</v>
      </c>
      <c r="M96" s="21">
        <f>SUM(feb!H96 + mrt!N96 + apr!M96+ mei!O96+ jun!N96+ jul!M96+aug!O96+  L96)</f>
        <v>3475</v>
      </c>
    </row>
    <row r="97" spans="1:13" x14ac:dyDescent="0.2">
      <c r="A97" s="13" t="s">
        <v>87</v>
      </c>
      <c r="B97" s="11"/>
      <c r="C97" s="11"/>
      <c r="D97" s="11"/>
      <c r="E97" s="11"/>
      <c r="F97" s="11"/>
      <c r="G97" s="11"/>
      <c r="H97" s="11"/>
      <c r="I97" s="11"/>
      <c r="J97" s="9">
        <f t="shared" si="8"/>
        <v>0</v>
      </c>
      <c r="K97" s="10">
        <f>SUM(feb!F97 + mrt!L97 + apr!K97+ mei!M97+ jun!L97+ jul!K97+aug!M97+  J97)</f>
        <v>0</v>
      </c>
      <c r="L97" s="17">
        <f t="shared" si="9"/>
        <v>0</v>
      </c>
      <c r="M97" s="21">
        <f>SUM(feb!H97 + mrt!N97 + apr!M97+ mei!O97+ jun!N97+ jul!M97+aug!O97+  L97)</f>
        <v>0</v>
      </c>
    </row>
    <row r="98" spans="1:13" x14ac:dyDescent="0.2">
      <c r="A98" s="13" t="s">
        <v>33</v>
      </c>
      <c r="B98" s="11">
        <v>131</v>
      </c>
      <c r="C98" s="11"/>
      <c r="D98" s="11"/>
      <c r="E98" s="11"/>
      <c r="F98" s="11"/>
      <c r="G98" s="11"/>
      <c r="H98" s="11"/>
      <c r="I98" s="11">
        <v>51</v>
      </c>
      <c r="J98" s="9">
        <v>2</v>
      </c>
      <c r="K98" s="10">
        <f>SUM(feb!F98 + mrt!L98 + apr!K98+ mei!M98+ jun!L98+ jul!K98+aug!M98+  J98)</f>
        <v>24</v>
      </c>
      <c r="L98" s="17">
        <f t="shared" si="9"/>
        <v>182</v>
      </c>
      <c r="M98" s="21">
        <f>SUM(feb!H98 + mrt!N98 + apr!M98+ mei!O98+ jun!N98+ jul!M98+aug!O98+  L98)</f>
        <v>2227</v>
      </c>
    </row>
    <row r="99" spans="1:13" x14ac:dyDescent="0.2">
      <c r="A99" s="13" t="s">
        <v>53</v>
      </c>
      <c r="B99" s="11">
        <v>115</v>
      </c>
      <c r="C99" s="11">
        <v>76</v>
      </c>
      <c r="D99" s="11">
        <v>140</v>
      </c>
      <c r="E99" s="11">
        <v>71</v>
      </c>
      <c r="F99" s="11">
        <v>127</v>
      </c>
      <c r="G99" s="11">
        <v>70</v>
      </c>
      <c r="H99" s="11">
        <v>116</v>
      </c>
      <c r="I99" s="11">
        <v>72</v>
      </c>
      <c r="J99" s="9">
        <f t="shared" si="8"/>
        <v>4</v>
      </c>
      <c r="K99" s="10">
        <f>SUM(feb!F99 + mrt!L99 + apr!K99+ mei!M99+ jun!L99+ jul!K99+aug!M99+  J99)</f>
        <v>39</v>
      </c>
      <c r="L99" s="17">
        <f t="shared" si="9"/>
        <v>787</v>
      </c>
      <c r="M99" s="21">
        <f>SUM(feb!H99 + mrt!N99 + apr!M99+ mei!O99+ jun!N99+ jul!M99+aug!O99+  L99)</f>
        <v>6725</v>
      </c>
    </row>
    <row r="100" spans="1:13" x14ac:dyDescent="0.2">
      <c r="A100" s="13" t="s">
        <v>77</v>
      </c>
      <c r="B100" s="11"/>
      <c r="C100" s="11"/>
      <c r="D100" s="11"/>
      <c r="E100" s="11"/>
      <c r="F100" s="11"/>
      <c r="G100" s="11"/>
      <c r="H100" s="11"/>
      <c r="I100" s="11"/>
      <c r="J100" s="9">
        <f t="shared" si="8"/>
        <v>0</v>
      </c>
      <c r="K100" s="10">
        <f>SUM(feb!F100 + mrt!L100 + apr!K100+ mei!M100+ jun!L100+ jul!K100+aug!M100+  J100)</f>
        <v>1</v>
      </c>
      <c r="L100" s="17">
        <f t="shared" si="9"/>
        <v>0</v>
      </c>
      <c r="M100" s="21">
        <f>SUM(feb!H100 + mrt!N100 + apr!M100+ mei!O100+ jun!N100+ jul!M100+aug!O100+  L100)</f>
        <v>50</v>
      </c>
    </row>
    <row r="101" spans="1:13" x14ac:dyDescent="0.2">
      <c r="A101" s="13" t="s">
        <v>84</v>
      </c>
      <c r="B101" s="11">
        <v>165</v>
      </c>
      <c r="C101" s="11"/>
      <c r="D101" s="11"/>
      <c r="E101" s="11"/>
      <c r="F101" s="11"/>
      <c r="G101" s="11"/>
      <c r="H101" s="11"/>
      <c r="I101" s="11"/>
      <c r="J101" s="9">
        <v>1</v>
      </c>
      <c r="K101" s="10">
        <f>SUM(feb!F101 + mrt!L101 + apr!K101+ mei!M101+ jun!L101+ jul!K101+aug!M101+  J101)</f>
        <v>22</v>
      </c>
      <c r="L101" s="17">
        <f t="shared" si="9"/>
        <v>165</v>
      </c>
      <c r="M101" s="21">
        <f>SUM(feb!H101 + mrt!N101 + apr!M101+ mei!O101+ jun!N101+ jul!M101+aug!O101+  L101)</f>
        <v>1460</v>
      </c>
    </row>
    <row r="102" spans="1:13" x14ac:dyDescent="0.2">
      <c r="A102" s="13" t="s">
        <v>58</v>
      </c>
      <c r="B102" s="11"/>
      <c r="C102" s="11"/>
      <c r="D102" s="11"/>
      <c r="E102" s="11"/>
      <c r="F102" s="11"/>
      <c r="G102" s="11"/>
      <c r="H102" s="11"/>
      <c r="I102" s="11"/>
      <c r="J102" s="9">
        <f t="shared" si="8"/>
        <v>0</v>
      </c>
      <c r="K102" s="10">
        <f>SUM(feb!F102 + mrt!L102 + apr!K102+ mei!M102+ jun!L102+ jul!K102+aug!M102+  J102)</f>
        <v>0</v>
      </c>
      <c r="L102" s="17">
        <f t="shared" si="9"/>
        <v>0</v>
      </c>
      <c r="M102" s="21">
        <f>SUM(feb!H102 + mrt!N102 + apr!M102+ mei!O102+ jun!N102+ jul!M102+aug!O102+  L102)</f>
        <v>0</v>
      </c>
    </row>
    <row r="103" spans="1:13" x14ac:dyDescent="0.2">
      <c r="A103" s="13" t="s">
        <v>129</v>
      </c>
      <c r="B103" s="11"/>
      <c r="C103" s="11"/>
      <c r="D103" s="11"/>
      <c r="E103" s="11"/>
      <c r="F103" s="11"/>
      <c r="G103" s="11"/>
      <c r="H103" s="11"/>
      <c r="I103" s="11"/>
      <c r="J103" s="9">
        <f t="shared" si="8"/>
        <v>0</v>
      </c>
      <c r="K103" s="10">
        <f>SUM(feb!F103 + mrt!L103 + apr!K103+ mei!M103+ jun!L103+ jul!K103+aug!M103+  J103)</f>
        <v>0</v>
      </c>
      <c r="L103" s="17">
        <f t="shared" si="9"/>
        <v>0</v>
      </c>
      <c r="M103" s="21">
        <f>SUM(feb!H103 + mrt!N103 + apr!M103+ mei!O103+ jun!N103+ jul!M103+aug!O103+  L103)</f>
        <v>0</v>
      </c>
    </row>
    <row r="104" spans="1:13" x14ac:dyDescent="0.2">
      <c r="A104" s="13" t="s">
        <v>130</v>
      </c>
      <c r="B104" s="11"/>
      <c r="C104" s="11"/>
      <c r="D104" s="11"/>
      <c r="E104" s="11"/>
      <c r="F104" s="11"/>
      <c r="G104" s="11"/>
      <c r="H104" s="11"/>
      <c r="I104" s="11"/>
      <c r="J104" s="9">
        <f t="shared" si="8"/>
        <v>0</v>
      </c>
      <c r="K104" s="10">
        <f>SUM(feb!F104 + mrt!L104 + apr!K104+ mei!M104+ jun!L104+ jul!K104+aug!M104+  J104)</f>
        <v>0</v>
      </c>
      <c r="L104" s="17">
        <f t="shared" si="9"/>
        <v>0</v>
      </c>
      <c r="M104" s="21">
        <f>SUM(feb!H104 + mrt!N104 + apr!M104+ mei!O104+ jun!N104+ jul!M104+aug!O104+  L104)</f>
        <v>0</v>
      </c>
    </row>
    <row r="105" spans="1:13" x14ac:dyDescent="0.2">
      <c r="A105" s="13" t="s">
        <v>111</v>
      </c>
      <c r="B105" s="11"/>
      <c r="C105" s="11"/>
      <c r="D105" s="11"/>
      <c r="E105" s="11"/>
      <c r="F105" s="11"/>
      <c r="G105" s="11"/>
      <c r="H105" s="11"/>
      <c r="I105" s="11"/>
      <c r="J105" s="9">
        <f t="shared" si="8"/>
        <v>0</v>
      </c>
      <c r="K105" s="10">
        <f>SUM(feb!F105 + mrt!L105 + apr!K105+ mei!M105+ jun!L105+ jul!K105+aug!M105+  J105)</f>
        <v>13</v>
      </c>
      <c r="L105" s="17">
        <f t="shared" si="9"/>
        <v>0</v>
      </c>
      <c r="M105" s="21">
        <f>SUM(feb!H105 + mrt!N105 + apr!M105+ mei!O105+ jun!N105+ jul!M105+aug!O105+  L105)</f>
        <v>1199</v>
      </c>
    </row>
    <row r="106" spans="1:13" x14ac:dyDescent="0.2">
      <c r="A106" s="13" t="s">
        <v>98</v>
      </c>
      <c r="B106" s="11"/>
      <c r="C106" s="11"/>
      <c r="D106" s="11"/>
      <c r="E106" s="11"/>
      <c r="F106" s="11"/>
      <c r="G106" s="11"/>
      <c r="H106" s="11"/>
      <c r="I106" s="11"/>
      <c r="J106" s="9">
        <f t="shared" si="8"/>
        <v>0</v>
      </c>
      <c r="K106" s="10">
        <f>SUM(feb!F106 + mrt!L106 + apr!K106+ mei!M106+ jun!L106+ jul!K106+aug!M106+  J106)</f>
        <v>0</v>
      </c>
      <c r="L106" s="17">
        <f t="shared" si="9"/>
        <v>0</v>
      </c>
      <c r="M106" s="21">
        <f>SUM(feb!H106 + mrt!N106 + apr!M106+ mei!O106+ jun!N106+ jul!M106+aug!O106+  L106)</f>
        <v>0</v>
      </c>
    </row>
    <row r="107" spans="1:13" x14ac:dyDescent="0.2">
      <c r="A107" s="13" t="s">
        <v>105</v>
      </c>
      <c r="B107" s="11"/>
      <c r="C107" s="11"/>
      <c r="D107" s="11"/>
      <c r="E107" s="11"/>
      <c r="F107" s="11"/>
      <c r="G107" s="11"/>
      <c r="H107" s="11"/>
      <c r="I107" s="11"/>
      <c r="J107" s="9">
        <f t="shared" si="8"/>
        <v>0</v>
      </c>
      <c r="K107" s="10">
        <f>SUM(feb!F107 + mrt!L107 + apr!K107+ mei!M107+ jun!L107+ jul!K107+aug!M107+  J107)</f>
        <v>5</v>
      </c>
      <c r="L107" s="17">
        <f t="shared" si="9"/>
        <v>0</v>
      </c>
      <c r="M107" s="21">
        <f>SUM(feb!H107 + mrt!N107 + apr!M107+ mei!O107+ jun!N107+ jul!M107+aug!O107+  L107)</f>
        <v>356</v>
      </c>
    </row>
    <row r="108" spans="1:13" x14ac:dyDescent="0.2">
      <c r="A108" s="24" t="s">
        <v>131</v>
      </c>
      <c r="B108" s="11">
        <v>104</v>
      </c>
      <c r="C108" s="11"/>
      <c r="D108" s="11">
        <v>64</v>
      </c>
      <c r="E108" s="11"/>
      <c r="F108" s="11">
        <v>67</v>
      </c>
      <c r="G108" s="11"/>
      <c r="H108" s="11"/>
      <c r="I108" s="11"/>
      <c r="J108" s="9">
        <v>1</v>
      </c>
      <c r="K108" s="10">
        <f>SUM(feb!F108 + mrt!L108 + apr!K108+ mei!M108+ jun!L108+ jul!K108+aug!M108+  J108)</f>
        <v>19</v>
      </c>
      <c r="L108" s="17">
        <f t="shared" si="9"/>
        <v>235</v>
      </c>
      <c r="M108" s="21">
        <f>SUM(feb!H108 + mrt!N108 + apr!M108+ mei!O108+ jun!N108+ jul!M108+aug!O108+  L108)</f>
        <v>1400</v>
      </c>
    </row>
    <row r="109" spans="1:13" x14ac:dyDescent="0.2">
      <c r="A109" s="24" t="s">
        <v>83</v>
      </c>
      <c r="B109" s="11">
        <v>104</v>
      </c>
      <c r="C109" s="11"/>
      <c r="D109" s="11">
        <v>86</v>
      </c>
      <c r="E109" s="11">
        <v>64</v>
      </c>
      <c r="F109" s="11">
        <v>93</v>
      </c>
      <c r="G109" s="11"/>
      <c r="H109" s="11">
        <v>83</v>
      </c>
      <c r="I109" s="11">
        <v>66</v>
      </c>
      <c r="J109" s="9">
        <v>3</v>
      </c>
      <c r="K109" s="10">
        <f>SUM(feb!F109 + mrt!L109 + apr!K109+ mei!M109+ jun!L109+ jul!K109+aug!M109+  J109)</f>
        <v>27</v>
      </c>
      <c r="L109" s="17">
        <f t="shared" si="9"/>
        <v>496</v>
      </c>
      <c r="M109" s="21">
        <f>SUM(feb!H109 + mrt!N109 + apr!M109+ mei!O109+ jun!N109+ jul!M109+aug!O109+  L109)</f>
        <v>3537</v>
      </c>
    </row>
    <row r="110" spans="1:13" x14ac:dyDescent="0.2">
      <c r="A110" s="24" t="s">
        <v>133</v>
      </c>
      <c r="B110" s="11"/>
      <c r="C110" s="11">
        <v>76</v>
      </c>
      <c r="D110" s="11"/>
      <c r="E110" s="11">
        <v>71</v>
      </c>
      <c r="F110" s="11"/>
      <c r="G110" s="11">
        <v>70</v>
      </c>
      <c r="H110" s="11">
        <v>116</v>
      </c>
      <c r="I110" s="11">
        <v>72</v>
      </c>
      <c r="J110" s="9">
        <f t="shared" si="8"/>
        <v>4</v>
      </c>
      <c r="K110" s="10">
        <f>SUM(feb!F110 + mrt!L110 + apr!K110+ mei!M110+ jun!L110+ jul!K110+aug!M110+  J110)</f>
        <v>25</v>
      </c>
      <c r="L110" s="17">
        <f t="shared" si="9"/>
        <v>405</v>
      </c>
      <c r="M110" s="21">
        <f>SUM(feb!H110 + mrt!N110 + apr!M110+ mei!O110+ jun!N110+ jul!M110+aug!O110+  L110)</f>
        <v>3126</v>
      </c>
    </row>
    <row r="111" spans="1:13" x14ac:dyDescent="0.2">
      <c r="A111" s="34" t="s">
        <v>101</v>
      </c>
      <c r="B111" s="11"/>
      <c r="C111" s="11"/>
      <c r="D111" s="11"/>
      <c r="E111" s="11"/>
      <c r="F111" s="11"/>
      <c r="G111" s="11"/>
      <c r="H111" s="11"/>
      <c r="I111" s="11"/>
      <c r="J111" s="9">
        <f t="shared" si="8"/>
        <v>0</v>
      </c>
      <c r="K111" s="10">
        <f>SUM(feb!F111 + mrt!L111 + apr!K111+ mei!M111+ jun!L111+ jul!K111+aug!M111+  J111)</f>
        <v>2</v>
      </c>
      <c r="L111" s="17">
        <f t="shared" si="9"/>
        <v>0</v>
      </c>
      <c r="M111" s="21">
        <f>SUM(feb!H111 + mrt!N111 + apr!M111+ mei!O111+ jun!N111+ jul!M111+aug!O111+  L111)</f>
        <v>116</v>
      </c>
    </row>
    <row r="112" spans="1:13" x14ac:dyDescent="0.2">
      <c r="A112" s="24" t="s">
        <v>99</v>
      </c>
      <c r="B112" s="11">
        <v>87</v>
      </c>
      <c r="C112" s="11">
        <v>53</v>
      </c>
      <c r="D112" s="11">
        <v>64</v>
      </c>
      <c r="E112" s="11">
        <v>51</v>
      </c>
      <c r="F112" s="11">
        <v>59</v>
      </c>
      <c r="G112" s="11"/>
      <c r="H112" s="11">
        <v>54</v>
      </c>
      <c r="I112" s="11">
        <v>51</v>
      </c>
      <c r="J112" s="9">
        <v>4</v>
      </c>
      <c r="K112" s="10">
        <f>SUM(feb!F112 + mrt!L112 + apr!K112+ mei!M112+ jun!L112+ jul!K112+aug!M112+  J112)</f>
        <v>34</v>
      </c>
      <c r="L112" s="17">
        <f t="shared" si="9"/>
        <v>419</v>
      </c>
      <c r="M112" s="21">
        <f>SUM(feb!H112 + mrt!N112 + apr!M112+ mei!O112+ jun!N112+ jul!M112+aug!O112+  L112)</f>
        <v>3195</v>
      </c>
    </row>
    <row r="113" spans="1:13" ht="13.5" thickBot="1" x14ac:dyDescent="0.25">
      <c r="A113" s="14" t="s">
        <v>28</v>
      </c>
      <c r="B113" s="28">
        <v>104</v>
      </c>
      <c r="C113" s="28"/>
      <c r="D113" s="28"/>
      <c r="E113" s="28"/>
      <c r="F113" s="28">
        <v>67</v>
      </c>
      <c r="G113" s="28"/>
      <c r="H113" s="28"/>
      <c r="I113" s="28"/>
      <c r="J113" s="59">
        <v>1</v>
      </c>
      <c r="K113" s="25">
        <f>SUM(feb!F113 + mrt!L113 + apr!K113+ mei!M113+ jun!L113+ jul!K113+aug!M113+  J113)</f>
        <v>33</v>
      </c>
      <c r="L113" s="26">
        <f t="shared" si="9"/>
        <v>171</v>
      </c>
      <c r="M113" s="27">
        <f>SUM(feb!H113 + mrt!N113 + apr!M113+ mei!O113+ jun!N113+ jul!M113+aug!O113+  L113)</f>
        <v>3220</v>
      </c>
    </row>
  </sheetData>
  <mergeCells count="4">
    <mergeCell ref="L2:L3"/>
    <mergeCell ref="M2:M3"/>
    <mergeCell ref="J2:J3"/>
    <mergeCell ref="K2:K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10</vt:i4>
      </vt:variant>
    </vt:vector>
  </HeadingPairs>
  <TitlesOfParts>
    <vt:vector size="22" baseType="lpstr">
      <vt:lpstr>boterpunten</vt:lpstr>
      <vt:lpstr>feb</vt:lpstr>
      <vt:lpstr>mrt</vt:lpstr>
      <vt:lpstr>apr</vt:lpstr>
      <vt:lpstr>mei</vt:lpstr>
      <vt:lpstr>jun</vt:lpstr>
      <vt:lpstr>jul</vt:lpstr>
      <vt:lpstr>aug</vt:lpstr>
      <vt:lpstr>sep</vt:lpstr>
      <vt:lpstr>okt</vt:lpstr>
      <vt:lpstr>eindklassement km</vt:lpstr>
      <vt:lpstr>eindklassement punten</vt:lpstr>
      <vt:lpstr>apr!Afdruktitels</vt:lpstr>
      <vt:lpstr>aug!Afdruktitels</vt:lpstr>
      <vt:lpstr>boterpunten!Afdruktitels</vt:lpstr>
      <vt:lpstr>feb!Afdruktitels</vt:lpstr>
      <vt:lpstr>jul!Afdruktitels</vt:lpstr>
      <vt:lpstr>jun!Afdruktitels</vt:lpstr>
      <vt:lpstr>mei!Afdruktitels</vt:lpstr>
      <vt:lpstr>mrt!Afdruktitels</vt:lpstr>
      <vt:lpstr>okt!Afdruktitels</vt:lpstr>
      <vt:lpstr>sep!Afdruktitels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wauterda</dc:creator>
  <cp:lastModifiedBy>WAUTERS, David</cp:lastModifiedBy>
  <cp:lastPrinted>2014-10-20T08:15:24Z</cp:lastPrinted>
  <dcterms:created xsi:type="dcterms:W3CDTF">2006-02-10T07:21:09Z</dcterms:created>
  <dcterms:modified xsi:type="dcterms:W3CDTF">2014-10-27T09:43:50Z</dcterms:modified>
</cp:coreProperties>
</file>