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11580" activeTab="0"/>
  </bookViews>
  <sheets>
    <sheet name="boterpunten" sheetId="1" r:id="rId1"/>
    <sheet name="feb" sheetId="2" r:id="rId2"/>
    <sheet name="mrt" sheetId="3" r:id="rId3"/>
    <sheet name="apr" sheetId="4" r:id="rId4"/>
    <sheet name="mei" sheetId="5" r:id="rId5"/>
    <sheet name="jun" sheetId="6" r:id="rId6"/>
    <sheet name="jul" sheetId="7" r:id="rId7"/>
    <sheet name="aug" sheetId="8" r:id="rId8"/>
    <sheet name="sep" sheetId="9" r:id="rId9"/>
    <sheet name="okt" sheetId="10" r:id="rId10"/>
  </sheets>
  <definedNames>
    <definedName name="_xlnm.Print_Titles" localSheetId="3">'apr'!$1:$3</definedName>
    <definedName name="_xlnm.Print_Titles" localSheetId="7">'aug'!$1:$3</definedName>
    <definedName name="_xlnm.Print_Titles" localSheetId="0">'boterpunten'!$1:$2</definedName>
    <definedName name="_xlnm.Print_Titles" localSheetId="1">'feb'!$1:$3</definedName>
    <definedName name="_xlnm.Print_Titles" localSheetId="6">'jul'!$1:$3</definedName>
    <definedName name="_xlnm.Print_Titles" localSheetId="5">'jun'!$1:$3</definedName>
    <definedName name="_xlnm.Print_Titles" localSheetId="4">'mei'!$1:$3</definedName>
    <definedName name="_xlnm.Print_Titles" localSheetId="2">'mrt'!$1:$3</definedName>
    <definedName name="_xlnm.Print_Titles" localSheetId="9">'okt'!$1:$3</definedName>
    <definedName name="_xlnm.Print_Titles" localSheetId="8">'sep'!$1:$3</definedName>
  </definedNames>
  <calcPr fullCalcOnLoad="1"/>
</workbook>
</file>

<file path=xl/sharedStrings.xml><?xml version="1.0" encoding="utf-8"?>
<sst xmlns="http://schemas.openxmlformats.org/spreadsheetml/2006/main" count="1336" uniqueCount="165">
  <si>
    <t>Woensdag</t>
  </si>
  <si>
    <t>Donderdag</t>
  </si>
  <si>
    <t>Zaterdag</t>
  </si>
  <si>
    <t>Zondag</t>
  </si>
  <si>
    <t>Maandag</t>
  </si>
  <si>
    <t>Bangels Johan</t>
  </si>
  <si>
    <t>Boyen Alain</t>
  </si>
  <si>
    <t>Branders Herman</t>
  </si>
  <si>
    <t>Decat Bert</t>
  </si>
  <si>
    <t>Denhaen Filip</t>
  </si>
  <si>
    <t>Dunon Francis</t>
  </si>
  <si>
    <t>Dupuis Marc</t>
  </si>
  <si>
    <t>Guilliams André</t>
  </si>
  <si>
    <t>Hombroux Bart</t>
  </si>
  <si>
    <t>Ingels Alfons</t>
  </si>
  <si>
    <t>Linnekens Johny</t>
  </si>
  <si>
    <t>Loyaerts Patrick</t>
  </si>
  <si>
    <t>Maleux Daniel</t>
  </si>
  <si>
    <t>Marsoul Alfons</t>
  </si>
  <si>
    <t>Renquet Paul</t>
  </si>
  <si>
    <t>Renson Alfred</t>
  </si>
  <si>
    <t>Roosen Luc</t>
  </si>
  <si>
    <t>Schevenels Tony</t>
  </si>
  <si>
    <t>Serron Guy</t>
  </si>
  <si>
    <t>Smets Charles</t>
  </si>
  <si>
    <t>Steenwinckels Jean</t>
  </si>
  <si>
    <t>Stijnen Eric</t>
  </si>
  <si>
    <t>Thirion Marc</t>
  </si>
  <si>
    <t>Tilkens Romain</t>
  </si>
  <si>
    <t>Wauters David</t>
  </si>
  <si>
    <t>Baron Jan</t>
  </si>
  <si>
    <t>Carlens André</t>
  </si>
  <si>
    <t>Mathieu Jos</t>
  </si>
  <si>
    <t>Ledoux Filip</t>
  </si>
  <si>
    <t>Dewaelheyns Peter</t>
  </si>
  <si>
    <t>Tuts Frans</t>
  </si>
  <si>
    <t>Colsoul Hubert</t>
  </si>
  <si>
    <t>Kilometers &amp; Punten</t>
  </si>
  <si>
    <t>TOTAAL KM</t>
  </si>
  <si>
    <t>SEIZOEN KM</t>
  </si>
  <si>
    <t>TOTAAL PT</t>
  </si>
  <si>
    <t>SEIZOEN PT</t>
  </si>
  <si>
    <t xml:space="preserve">TOTAAL KM </t>
  </si>
  <si>
    <t xml:space="preserve">SEIZOEN KM </t>
  </si>
  <si>
    <t>Boterpunten</t>
  </si>
  <si>
    <t>TOTAAL</t>
  </si>
  <si>
    <t>Haspengouw Sportief geld</t>
  </si>
  <si>
    <t>februari</t>
  </si>
  <si>
    <t>maart</t>
  </si>
  <si>
    <t>april</t>
  </si>
  <si>
    <t>mei</t>
  </si>
  <si>
    <t>juni</t>
  </si>
  <si>
    <t>juli</t>
  </si>
  <si>
    <t>september</t>
  </si>
  <si>
    <t>augustus</t>
  </si>
  <si>
    <t>oktober</t>
  </si>
  <si>
    <t>Tuts José</t>
  </si>
  <si>
    <t>Dignef Jurgen</t>
  </si>
  <si>
    <t>Roosen Yannic</t>
  </si>
  <si>
    <t>Branckaute Guy</t>
  </si>
  <si>
    <t>Bries Bart</t>
  </si>
  <si>
    <t>Vanbrabant Paul</t>
  </si>
  <si>
    <t>Schiemsky Daniel</t>
  </si>
  <si>
    <t>Scalais Patrick</t>
  </si>
  <si>
    <t>Brien Jean Louis</t>
  </si>
  <si>
    <t>Janssens Dirk</t>
  </si>
  <si>
    <t>Vanhengel Jean-Pierre</t>
  </si>
  <si>
    <t>Ulens Hilde</t>
  </si>
  <si>
    <t>Masi Pascal</t>
  </si>
  <si>
    <t>Reynaerts Georges</t>
  </si>
  <si>
    <t>Janssens Patrick</t>
  </si>
  <si>
    <t>Nys Luc</t>
  </si>
  <si>
    <t>Cans Patrick</t>
  </si>
  <si>
    <t>Loyaerts Vital</t>
  </si>
  <si>
    <t>L'Homme Alex</t>
  </si>
  <si>
    <t>Jacquet Jan</t>
  </si>
  <si>
    <t>Simons Andy</t>
  </si>
  <si>
    <t>Simons Marc</t>
  </si>
  <si>
    <t>Bollen Roger</t>
  </si>
  <si>
    <t>Muls Johan</t>
  </si>
  <si>
    <t>Dusart Ludo</t>
  </si>
  <si>
    <t>Thijs Koen</t>
  </si>
  <si>
    <t>Boyen Patrick</t>
  </si>
  <si>
    <t>Ulens Benny</t>
  </si>
  <si>
    <t>Clarebots Emily</t>
  </si>
  <si>
    <t>Clarebots Frank</t>
  </si>
  <si>
    <t>Clarebots Marnicq</t>
  </si>
  <si>
    <t>Bollings Emile</t>
  </si>
  <si>
    <t>Reynaerts Gust</t>
  </si>
  <si>
    <t>Hermans Sylvie</t>
  </si>
  <si>
    <t>VanRoosendael Eddy</t>
  </si>
  <si>
    <t>Ulens Rita</t>
  </si>
  <si>
    <t>Bertrand Alex</t>
  </si>
  <si>
    <t>Lenaerts Annick</t>
  </si>
  <si>
    <t>Tuts Alain</t>
  </si>
  <si>
    <t>Conard Guy</t>
  </si>
  <si>
    <t>Dewilde Alain</t>
  </si>
  <si>
    <t>Dulier Maurice</t>
  </si>
  <si>
    <t>Lecocq Benny</t>
  </si>
  <si>
    <t>Mombaers Dirk</t>
  </si>
  <si>
    <t>Mombaers Guido</t>
  </si>
  <si>
    <t>Raickman Guy</t>
  </si>
  <si>
    <t>Degreef Josy</t>
  </si>
  <si>
    <t>Hombroek Cyriel</t>
  </si>
  <si>
    <t>Reynaerts Stijn</t>
  </si>
  <si>
    <t>Vandermeulen Irma</t>
  </si>
  <si>
    <t>Vranken Sylvain</t>
  </si>
  <si>
    <t>Szynanska Magdalena</t>
  </si>
  <si>
    <t>Vranken Jef</t>
  </si>
  <si>
    <t>Electeur Bruno</t>
  </si>
  <si>
    <t>Tilkens Alain</t>
  </si>
  <si>
    <t>Ivens Desire</t>
  </si>
  <si>
    <t>Vanderwaeren Dominique</t>
  </si>
  <si>
    <t>Logist Didier</t>
  </si>
  <si>
    <t>Huveneers Magda</t>
  </si>
  <si>
    <t>Cologne Jo</t>
  </si>
  <si>
    <t>Hackelbracht Kevin</t>
  </si>
  <si>
    <t>Klingeleers Bart</t>
  </si>
  <si>
    <t>Somers Marc</t>
  </si>
  <si>
    <t>Wauters Jan</t>
  </si>
  <si>
    <t>De Mey Sven</t>
  </si>
  <si>
    <t>Van Den Broeck Joost</t>
  </si>
  <si>
    <t>Antioco Gregory</t>
  </si>
  <si>
    <t>Mievis Walter</t>
  </si>
  <si>
    <t>Branders Kim</t>
  </si>
  <si>
    <t>Conard Raf</t>
  </si>
  <si>
    <t>Masi Martine</t>
  </si>
  <si>
    <t>Schevenels Carla</t>
  </si>
  <si>
    <t>De Schampeleire Luc</t>
  </si>
  <si>
    <t>TP bewegwijzering</t>
  </si>
  <si>
    <t>TP vrijdag</t>
  </si>
  <si>
    <t>TP zaterdag</t>
  </si>
  <si>
    <t>TP verg. - voorber.</t>
  </si>
  <si>
    <t>Hombroukx Paul</t>
  </si>
  <si>
    <t>punten laureaten</t>
  </si>
  <si>
    <t>puntengeld</t>
  </si>
  <si>
    <t>activiteiten</t>
  </si>
  <si>
    <t>Totaal Kledinggeld</t>
  </si>
  <si>
    <t>Eindsaldo 2012</t>
  </si>
  <si>
    <t>Eindsaldo 2013</t>
  </si>
  <si>
    <t>Februari 2013</t>
  </si>
  <si>
    <t>Maart 2013</t>
  </si>
  <si>
    <t xml:space="preserve">Donderdag </t>
  </si>
  <si>
    <t>Oktober 2013</t>
  </si>
  <si>
    <t>September 2013</t>
  </si>
  <si>
    <t>Augustus 2013</t>
  </si>
  <si>
    <t>Juli 2013</t>
  </si>
  <si>
    <t>Juni 2013</t>
  </si>
  <si>
    <t>Mei 2013</t>
  </si>
  <si>
    <t>April 2013</t>
  </si>
  <si>
    <t>kledij 1/3/2013</t>
  </si>
  <si>
    <t>Degroot Ronald</t>
  </si>
  <si>
    <t>Hallet Yvan</t>
  </si>
  <si>
    <t>Van Grieken Joris</t>
  </si>
  <si>
    <t>Cornelis Marc</t>
  </si>
  <si>
    <t>Hendrickx Kevin</t>
  </si>
  <si>
    <t>Manghelinckx Tom</t>
  </si>
  <si>
    <t>Van Ceulebroeck Ayrton</t>
  </si>
  <si>
    <t>Van Ceulebroeck Luc</t>
  </si>
  <si>
    <t>Vanlaer Rene</t>
  </si>
  <si>
    <t>Dignef Tibo</t>
  </si>
  <si>
    <t>Koers 16/6</t>
  </si>
  <si>
    <t>Veirman Marc</t>
  </si>
  <si>
    <t>Koers 22/9</t>
  </si>
  <si>
    <t>Dewaelheyns Philippe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</si>
</sst>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813]dddd\ d\ mmmm\ yyyy"/>
    <numFmt numFmtId="181" formatCode="&quot;Ja&quot;;&quot;Ja&quot;;&quot;Nee&quot;"/>
    <numFmt numFmtId="182" formatCode="&quot;Waar&quot;;&quot;Waar&quot;;&quot;Niet waar&quot;"/>
    <numFmt numFmtId="183" formatCode="&quot;Aan&quot;;&quot;Aan&quot;;&quot;Uit&quot;"/>
    <numFmt numFmtId="184" formatCode="[$€-2]\ #.##000_);[Red]\([$€-2]\ #.##000\)"/>
    <numFmt numFmtId="185" formatCode="#,##0.00\ &quot;€&quot;"/>
    <numFmt numFmtId="186" formatCode="&quot;€&quot;\ #,##0.00"/>
  </numFmts>
  <fonts count="50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7"/>
      <color indexed="8"/>
      <name val="Tahoma"/>
      <family val="2"/>
    </font>
    <font>
      <b/>
      <sz val="14"/>
      <name val="Tahoma"/>
      <family val="2"/>
    </font>
    <font>
      <sz val="9"/>
      <name val="Arial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textRotation="90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textRotation="90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7" xfId="0" applyFont="1" applyBorder="1" applyAlignment="1">
      <alignment textRotation="90"/>
    </xf>
    <xf numFmtId="14" fontId="2" fillId="0" borderId="18" xfId="0" applyNumberFormat="1" applyFont="1" applyFill="1" applyBorder="1" applyAlignment="1">
      <alignment horizontal="center" vertical="justify" textRotation="90"/>
    </xf>
    <xf numFmtId="0" fontId="0" fillId="34" borderId="12" xfId="0" applyFill="1" applyBorder="1" applyAlignment="1">
      <alignment/>
    </xf>
    <xf numFmtId="14" fontId="2" fillId="0" borderId="18" xfId="0" applyNumberFormat="1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textRotation="90"/>
    </xf>
    <xf numFmtId="0" fontId="0" fillId="0" borderId="14" xfId="0" applyFill="1" applyBorder="1" applyAlignment="1">
      <alignment/>
    </xf>
    <xf numFmtId="0" fontId="0" fillId="34" borderId="19" xfId="0" applyFill="1" applyBorder="1" applyAlignment="1">
      <alignment/>
    </xf>
    <xf numFmtId="14" fontId="8" fillId="0" borderId="20" xfId="0" applyNumberFormat="1" applyFont="1" applyFill="1" applyBorder="1" applyAlignment="1">
      <alignment horizontal="center" vertical="justify" textRotation="90"/>
    </xf>
    <xf numFmtId="0" fontId="1" fillId="0" borderId="21" xfId="0" applyFont="1" applyBorder="1" applyAlignment="1">
      <alignment textRotation="90"/>
    </xf>
    <xf numFmtId="0" fontId="0" fillId="33" borderId="16" xfId="0" applyFill="1" applyBorder="1" applyAlignment="1">
      <alignment/>
    </xf>
    <xf numFmtId="0" fontId="5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33" borderId="25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22" xfId="0" applyFont="1" applyBorder="1" applyAlignment="1">
      <alignment/>
    </xf>
    <xf numFmtId="0" fontId="10" fillId="35" borderId="15" xfId="0" applyFont="1" applyFill="1" applyBorder="1" applyAlignment="1">
      <alignment/>
    </xf>
    <xf numFmtId="0" fontId="1" fillId="0" borderId="28" xfId="0" applyFont="1" applyBorder="1" applyAlignment="1">
      <alignment textRotation="90"/>
    </xf>
    <xf numFmtId="185" fontId="0" fillId="0" borderId="28" xfId="0" applyNumberFormat="1" applyBorder="1" applyAlignment="1">
      <alignment/>
    </xf>
    <xf numFmtId="0" fontId="9" fillId="36" borderId="29" xfId="0" applyFont="1" applyFill="1" applyBorder="1" applyAlignment="1">
      <alignment textRotation="90"/>
    </xf>
    <xf numFmtId="0" fontId="0" fillId="36" borderId="30" xfId="0" applyFill="1" applyBorder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 quotePrefix="1">
      <alignment/>
    </xf>
    <xf numFmtId="0" fontId="1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85" fontId="0" fillId="0" borderId="28" xfId="0" applyNumberFormat="1" applyFont="1" applyBorder="1" applyAlignment="1">
      <alignment/>
    </xf>
    <xf numFmtId="170" fontId="0" fillId="0" borderId="28" xfId="0" applyNumberFormat="1" applyBorder="1" applyAlignment="1">
      <alignment/>
    </xf>
    <xf numFmtId="0" fontId="0" fillId="0" borderId="31" xfId="0" applyFont="1" applyFill="1" applyBorder="1" applyAlignment="1">
      <alignment/>
    </xf>
    <xf numFmtId="185" fontId="49" fillId="0" borderId="28" xfId="0" applyNumberFormat="1" applyFont="1" applyBorder="1" applyAlignment="1">
      <alignment/>
    </xf>
    <xf numFmtId="0" fontId="8" fillId="37" borderId="32" xfId="0" applyFont="1" applyFill="1" applyBorder="1" applyAlignment="1">
      <alignment textRotation="90"/>
    </xf>
    <xf numFmtId="0" fontId="12" fillId="37" borderId="28" xfId="0" applyFont="1" applyFill="1" applyBorder="1" applyAlignment="1">
      <alignment/>
    </xf>
    <xf numFmtId="0" fontId="13" fillId="0" borderId="0" xfId="0" applyFont="1" applyAlignment="1">
      <alignment horizontal="right"/>
    </xf>
    <xf numFmtId="186" fontId="0" fillId="0" borderId="0" xfId="0" applyNumberFormat="1" applyAlignment="1">
      <alignment/>
    </xf>
    <xf numFmtId="166" fontId="0" fillId="37" borderId="28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36" borderId="33" xfId="0" applyFill="1" applyBorder="1" applyAlignment="1">
      <alignment/>
    </xf>
    <xf numFmtId="185" fontId="0" fillId="0" borderId="0" xfId="0" applyNumberFormat="1" applyAlignment="1">
      <alignment/>
    </xf>
    <xf numFmtId="14" fontId="2" fillId="38" borderId="18" xfId="0" applyNumberFormat="1" applyFont="1" applyFill="1" applyBorder="1" applyAlignment="1">
      <alignment horizontal="center" textRotation="90"/>
    </xf>
    <xf numFmtId="0" fontId="2" fillId="38" borderId="11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4" fillId="34" borderId="17" xfId="0" applyFont="1" applyFill="1" applyBorder="1" applyAlignment="1">
      <alignment horizontal="center" textRotation="90"/>
    </xf>
    <xf numFmtId="0" fontId="4" fillId="34" borderId="14" xfId="0" applyFont="1" applyFill="1" applyBorder="1" applyAlignment="1">
      <alignment horizontal="center" textRotation="90"/>
    </xf>
    <xf numFmtId="0" fontId="4" fillId="34" borderId="34" xfId="0" applyFont="1" applyFill="1" applyBorder="1" applyAlignment="1">
      <alignment horizontal="center" textRotation="90"/>
    </xf>
    <xf numFmtId="0" fontId="4" fillId="34" borderId="35" xfId="0" applyFont="1" applyFill="1" applyBorder="1" applyAlignment="1">
      <alignment horizontal="center" textRotation="90"/>
    </xf>
    <xf numFmtId="0" fontId="4" fillId="33" borderId="36" xfId="0" applyFont="1" applyFill="1" applyBorder="1" applyAlignment="1">
      <alignment horizontal="center" textRotation="90"/>
    </xf>
    <xf numFmtId="0" fontId="4" fillId="33" borderId="37" xfId="0" applyFont="1" applyFill="1" applyBorder="1" applyAlignment="1">
      <alignment horizontal="center" textRotation="90"/>
    </xf>
    <xf numFmtId="0" fontId="4" fillId="33" borderId="34" xfId="0" applyFont="1" applyFill="1" applyBorder="1" applyAlignment="1">
      <alignment horizontal="center" textRotation="90"/>
    </xf>
    <xf numFmtId="0" fontId="4" fillId="33" borderId="35" xfId="0" applyFont="1" applyFill="1" applyBorder="1" applyAlignment="1">
      <alignment horizontal="center" textRotation="90"/>
    </xf>
    <xf numFmtId="0" fontId="4" fillId="33" borderId="17" xfId="0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6.8515625" style="0" customWidth="1"/>
    <col min="2" max="16" width="3.57421875" style="0" customWidth="1"/>
    <col min="17" max="18" width="5.7109375" style="0" customWidth="1"/>
    <col min="19" max="20" width="7.140625" style="0" bestFit="1" customWidth="1"/>
    <col min="21" max="22" width="9.7109375" style="0" bestFit="1" customWidth="1"/>
    <col min="23" max="23" width="8.140625" style="0" bestFit="1" customWidth="1"/>
    <col min="24" max="24" width="9.7109375" style="0" bestFit="1" customWidth="1"/>
  </cols>
  <sheetData>
    <row r="1" spans="1:20" ht="27.75" customHeight="1" thickBot="1">
      <c r="A1" s="3" t="s">
        <v>44</v>
      </c>
      <c r="Q1" s="52" t="s">
        <v>46</v>
      </c>
      <c r="R1" s="4"/>
      <c r="S1" s="4"/>
      <c r="T1" s="4"/>
    </row>
    <row r="2" spans="1:24" s="1" customFormat="1" ht="84.75" customHeight="1" thickBot="1">
      <c r="A2" s="23"/>
      <c r="B2" s="22" t="s">
        <v>47</v>
      </c>
      <c r="C2" s="22" t="s">
        <v>48</v>
      </c>
      <c r="D2" s="22" t="s">
        <v>49</v>
      </c>
      <c r="E2" s="22" t="s">
        <v>50</v>
      </c>
      <c r="F2" s="22" t="s">
        <v>51</v>
      </c>
      <c r="G2" s="22" t="s">
        <v>52</v>
      </c>
      <c r="H2" s="22" t="s">
        <v>54</v>
      </c>
      <c r="I2" s="22" t="s">
        <v>53</v>
      </c>
      <c r="J2" s="22" t="s">
        <v>55</v>
      </c>
      <c r="K2" s="22" t="s">
        <v>132</v>
      </c>
      <c r="L2" s="22" t="s">
        <v>129</v>
      </c>
      <c r="M2" s="22" t="s">
        <v>130</v>
      </c>
      <c r="N2" s="22" t="s">
        <v>131</v>
      </c>
      <c r="O2" s="22" t="s">
        <v>161</v>
      </c>
      <c r="P2" s="22" t="s">
        <v>163</v>
      </c>
      <c r="Q2" s="39" t="s">
        <v>45</v>
      </c>
      <c r="R2" s="50" t="s">
        <v>134</v>
      </c>
      <c r="S2" s="50" t="s">
        <v>135</v>
      </c>
      <c r="T2" s="50" t="s">
        <v>136</v>
      </c>
      <c r="U2" s="37" t="s">
        <v>137</v>
      </c>
      <c r="V2" s="37" t="s">
        <v>138</v>
      </c>
      <c r="W2" s="37" t="s">
        <v>150</v>
      </c>
      <c r="X2" s="37" t="s">
        <v>139</v>
      </c>
    </row>
    <row r="3" spans="1:24" ht="13.5" thickBot="1">
      <c r="A3" s="13" t="s">
        <v>122</v>
      </c>
      <c r="B3" s="2">
        <f>feb!F4</f>
        <v>0</v>
      </c>
      <c r="C3" s="2">
        <f>mrt!L4</f>
        <v>0</v>
      </c>
      <c r="D3" s="2">
        <f>apr!K4</f>
        <v>0</v>
      </c>
      <c r="E3" s="2">
        <f>mei!M4</f>
        <v>0</v>
      </c>
      <c r="F3" s="2">
        <f>jun!L4</f>
        <v>2</v>
      </c>
      <c r="G3" s="2">
        <f>jul!J4</f>
        <v>3</v>
      </c>
      <c r="H3" s="2">
        <f>aug!L4</f>
        <v>0</v>
      </c>
      <c r="I3" s="2">
        <f>sep!K4</f>
        <v>0</v>
      </c>
      <c r="J3" s="2">
        <f>okt!H4</f>
        <v>2</v>
      </c>
      <c r="K3" s="2"/>
      <c r="L3" s="2"/>
      <c r="M3" s="2"/>
      <c r="N3" s="2"/>
      <c r="O3" s="2"/>
      <c r="P3" s="2"/>
      <c r="Q3" s="40">
        <f aca="true" t="shared" si="0" ref="Q3:Q37">SUM(B3:P3)</f>
        <v>7</v>
      </c>
      <c r="R3" s="51"/>
      <c r="S3" s="54">
        <f aca="true" t="shared" si="1" ref="S3:S37">(SUM(B3:J3)+R3)*20/100</f>
        <v>1.4</v>
      </c>
      <c r="T3" s="54">
        <f aca="true" t="shared" si="2" ref="T3:T37">SUM(K3:P3)*40/100</f>
        <v>0</v>
      </c>
      <c r="U3" s="47">
        <f aca="true" t="shared" si="3" ref="U3:U37">S3+T3</f>
        <v>1.4</v>
      </c>
      <c r="V3" s="38">
        <v>1.6</v>
      </c>
      <c r="W3" s="49">
        <v>2.2</v>
      </c>
      <c r="X3" s="38">
        <f aca="true" t="shared" si="4" ref="X3:X72">U3+V3-W3</f>
        <v>0.7999999999999998</v>
      </c>
    </row>
    <row r="4" spans="1:24" ht="13.5" thickBot="1">
      <c r="A4" s="13" t="s">
        <v>5</v>
      </c>
      <c r="B4" s="2">
        <f>feb!F5</f>
        <v>0</v>
      </c>
      <c r="C4" s="2">
        <f>mrt!L5</f>
        <v>0</v>
      </c>
      <c r="D4" s="2">
        <f>apr!K5</f>
        <v>0</v>
      </c>
      <c r="E4" s="2">
        <f>mei!M5</f>
        <v>0</v>
      </c>
      <c r="F4" s="2">
        <f>jun!L5</f>
        <v>0</v>
      </c>
      <c r="G4" s="2">
        <f>jul!J5</f>
        <v>0</v>
      </c>
      <c r="H4" s="2">
        <f>aug!L5</f>
        <v>0</v>
      </c>
      <c r="I4" s="2">
        <f>sep!K5</f>
        <v>0</v>
      </c>
      <c r="J4" s="2">
        <f>okt!H5</f>
        <v>0</v>
      </c>
      <c r="K4" s="2"/>
      <c r="L4" s="2"/>
      <c r="M4" s="2"/>
      <c r="N4" s="2"/>
      <c r="O4" s="2">
        <v>10</v>
      </c>
      <c r="P4" s="2"/>
      <c r="Q4" s="40">
        <f t="shared" si="0"/>
        <v>10</v>
      </c>
      <c r="R4" s="51"/>
      <c r="S4" s="54">
        <f t="shared" si="1"/>
        <v>0</v>
      </c>
      <c r="T4" s="54">
        <f t="shared" si="2"/>
        <v>4</v>
      </c>
      <c r="U4" s="47">
        <f t="shared" si="3"/>
        <v>4</v>
      </c>
      <c r="V4" s="38">
        <v>11.6</v>
      </c>
      <c r="W4" s="49"/>
      <c r="X4" s="38">
        <f t="shared" si="4"/>
        <v>15.6</v>
      </c>
    </row>
    <row r="5" spans="1:24" ht="13.5" thickBot="1">
      <c r="A5" s="13" t="s">
        <v>30</v>
      </c>
      <c r="B5" s="2">
        <f>feb!F6</f>
        <v>0</v>
      </c>
      <c r="C5" s="2">
        <f>mrt!L6</f>
        <v>0</v>
      </c>
      <c r="D5" s="2">
        <f>apr!K6</f>
        <v>0</v>
      </c>
      <c r="E5" s="2">
        <f>mei!M6</f>
        <v>0</v>
      </c>
      <c r="F5" s="2">
        <f>jun!L6</f>
        <v>0</v>
      </c>
      <c r="G5" s="2">
        <f>jul!J6</f>
        <v>0</v>
      </c>
      <c r="H5" s="2">
        <f>aug!L6</f>
        <v>0</v>
      </c>
      <c r="I5" s="2">
        <f>sep!K6</f>
        <v>1</v>
      </c>
      <c r="J5" s="2">
        <f>okt!H6</f>
        <v>0</v>
      </c>
      <c r="K5" s="2"/>
      <c r="L5" s="2"/>
      <c r="M5" s="2">
        <v>20</v>
      </c>
      <c r="N5" s="2"/>
      <c r="O5" s="2"/>
      <c r="P5" s="2"/>
      <c r="Q5" s="40">
        <f t="shared" si="0"/>
        <v>21</v>
      </c>
      <c r="R5" s="51"/>
      <c r="S5" s="54">
        <f t="shared" si="1"/>
        <v>0.2</v>
      </c>
      <c r="T5" s="54">
        <f t="shared" si="2"/>
        <v>8</v>
      </c>
      <c r="U5" s="47">
        <f t="shared" si="3"/>
        <v>8.2</v>
      </c>
      <c r="V5" s="38">
        <v>28.8</v>
      </c>
      <c r="W5" s="49"/>
      <c r="X5" s="38">
        <f t="shared" si="4"/>
        <v>37</v>
      </c>
    </row>
    <row r="6" spans="1:24" ht="13.5" thickBot="1">
      <c r="A6" s="13" t="s">
        <v>92</v>
      </c>
      <c r="B6" s="2">
        <f>feb!F7</f>
        <v>0</v>
      </c>
      <c r="C6" s="2">
        <f>mrt!L7</f>
        <v>0</v>
      </c>
      <c r="D6" s="2">
        <f>apr!K7</f>
        <v>1</v>
      </c>
      <c r="E6" s="2">
        <f>mei!M7</f>
        <v>1</v>
      </c>
      <c r="F6" s="2">
        <f>jun!L7</f>
        <v>0</v>
      </c>
      <c r="G6" s="2">
        <f>jul!J7</f>
        <v>0</v>
      </c>
      <c r="H6" s="2">
        <f>aug!L7</f>
        <v>0</v>
      </c>
      <c r="I6" s="2">
        <f>sep!K7</f>
        <v>0</v>
      </c>
      <c r="J6" s="2">
        <f>okt!H7</f>
        <v>0</v>
      </c>
      <c r="K6" s="2"/>
      <c r="L6" s="2"/>
      <c r="M6" s="2"/>
      <c r="N6" s="2"/>
      <c r="O6" s="2"/>
      <c r="P6" s="2"/>
      <c r="Q6" s="40">
        <f t="shared" si="0"/>
        <v>2</v>
      </c>
      <c r="R6" s="51"/>
      <c r="S6" s="54">
        <f t="shared" si="1"/>
        <v>0.4</v>
      </c>
      <c r="T6" s="54">
        <f t="shared" si="2"/>
        <v>0</v>
      </c>
      <c r="U6" s="47">
        <f t="shared" si="3"/>
        <v>0.4</v>
      </c>
      <c r="V6" s="38">
        <v>24.6</v>
      </c>
      <c r="W6" s="49"/>
      <c r="X6" s="38">
        <f t="shared" si="4"/>
        <v>25</v>
      </c>
    </row>
    <row r="7" spans="1:24" ht="13.5" thickBot="1">
      <c r="A7" s="13" t="s">
        <v>78</v>
      </c>
      <c r="B7" s="2">
        <f>feb!F8</f>
        <v>0</v>
      </c>
      <c r="C7" s="2">
        <f>mrt!L8</f>
        <v>0</v>
      </c>
      <c r="D7" s="2">
        <f>apr!K8</f>
        <v>0</v>
      </c>
      <c r="E7" s="2">
        <f>mei!M8</f>
        <v>0</v>
      </c>
      <c r="F7" s="2">
        <f>jun!L8</f>
        <v>1</v>
      </c>
      <c r="G7" s="2">
        <f>jul!J8</f>
        <v>2</v>
      </c>
      <c r="H7" s="2">
        <f>aug!L8</f>
        <v>1</v>
      </c>
      <c r="I7" s="2">
        <f>sep!K8</f>
        <v>0</v>
      </c>
      <c r="J7" s="2">
        <f>okt!H8</f>
        <v>1</v>
      </c>
      <c r="K7" s="2"/>
      <c r="L7" s="2"/>
      <c r="M7" s="2"/>
      <c r="N7" s="2"/>
      <c r="O7" s="2">
        <v>10</v>
      </c>
      <c r="P7" s="2"/>
      <c r="Q7" s="40">
        <f t="shared" si="0"/>
        <v>15</v>
      </c>
      <c r="R7" s="51"/>
      <c r="S7" s="54">
        <f t="shared" si="1"/>
        <v>1</v>
      </c>
      <c r="T7" s="54">
        <f t="shared" si="2"/>
        <v>4</v>
      </c>
      <c r="U7" s="47">
        <f t="shared" si="3"/>
        <v>5</v>
      </c>
      <c r="V7" s="38">
        <v>14.4</v>
      </c>
      <c r="W7" s="49"/>
      <c r="X7" s="38">
        <f t="shared" si="4"/>
        <v>19.4</v>
      </c>
    </row>
    <row r="8" spans="1:24" ht="13.5" thickBot="1">
      <c r="A8" s="13" t="s">
        <v>87</v>
      </c>
      <c r="B8" s="2">
        <f>feb!F9</f>
        <v>0</v>
      </c>
      <c r="C8" s="2">
        <f>mrt!L9</f>
        <v>0</v>
      </c>
      <c r="D8" s="2">
        <f>apr!K9</f>
        <v>0</v>
      </c>
      <c r="E8" s="2">
        <f>mei!M9</f>
        <v>1</v>
      </c>
      <c r="F8" s="2">
        <f>jun!L9</f>
        <v>0</v>
      </c>
      <c r="G8" s="2">
        <f>jul!J9</f>
        <v>2</v>
      </c>
      <c r="H8" s="2">
        <f>aug!L9</f>
        <v>2</v>
      </c>
      <c r="I8" s="2">
        <f>sep!K9</f>
        <v>3</v>
      </c>
      <c r="J8" s="2">
        <f>okt!H9</f>
        <v>0</v>
      </c>
      <c r="K8" s="2"/>
      <c r="L8" s="2"/>
      <c r="M8" s="2"/>
      <c r="N8" s="2"/>
      <c r="O8" s="2"/>
      <c r="P8" s="2"/>
      <c r="Q8" s="40">
        <f t="shared" si="0"/>
        <v>8</v>
      </c>
      <c r="R8" s="51"/>
      <c r="S8" s="54">
        <f t="shared" si="1"/>
        <v>1.6</v>
      </c>
      <c r="T8" s="54">
        <f t="shared" si="2"/>
        <v>0</v>
      </c>
      <c r="U8" s="47">
        <f t="shared" si="3"/>
        <v>1.6</v>
      </c>
      <c r="V8" s="38">
        <v>1.8</v>
      </c>
      <c r="W8" s="49"/>
      <c r="X8" s="38">
        <f t="shared" si="4"/>
        <v>3.4000000000000004</v>
      </c>
    </row>
    <row r="9" spans="1:24" ht="13.5" thickBot="1">
      <c r="A9" s="13" t="s">
        <v>6</v>
      </c>
      <c r="B9" s="2">
        <f>feb!F10</f>
        <v>1</v>
      </c>
      <c r="C9" s="2">
        <f>mrt!L10</f>
        <v>1</v>
      </c>
      <c r="D9" s="2">
        <f>apr!K10</f>
        <v>3</v>
      </c>
      <c r="E9" s="2">
        <f>mei!M10</f>
        <v>1</v>
      </c>
      <c r="F9" s="2">
        <f>jun!L10</f>
        <v>4</v>
      </c>
      <c r="G9" s="2">
        <f>jul!J10</f>
        <v>3</v>
      </c>
      <c r="H9" s="2">
        <f>aug!L10</f>
        <v>0</v>
      </c>
      <c r="I9" s="2">
        <f>sep!K10</f>
        <v>1</v>
      </c>
      <c r="J9" s="2">
        <f>okt!H10</f>
        <v>0</v>
      </c>
      <c r="K9" s="2"/>
      <c r="L9" s="2"/>
      <c r="M9" s="2">
        <v>20</v>
      </c>
      <c r="N9" s="2">
        <v>20</v>
      </c>
      <c r="O9" s="2"/>
      <c r="P9" s="2"/>
      <c r="Q9" s="40">
        <f t="shared" si="0"/>
        <v>54</v>
      </c>
      <c r="R9" s="51"/>
      <c r="S9" s="54">
        <f t="shared" si="1"/>
        <v>2.8</v>
      </c>
      <c r="T9" s="54">
        <f t="shared" si="2"/>
        <v>16</v>
      </c>
      <c r="U9" s="47">
        <f t="shared" si="3"/>
        <v>18.8</v>
      </c>
      <c r="V9" s="38">
        <v>41.6</v>
      </c>
      <c r="W9" s="49"/>
      <c r="X9" s="38">
        <f t="shared" si="4"/>
        <v>60.400000000000006</v>
      </c>
    </row>
    <row r="10" spans="1:24" ht="13.5" thickBot="1">
      <c r="A10" s="13" t="s">
        <v>82</v>
      </c>
      <c r="B10" s="2">
        <f>feb!F11</f>
        <v>1</v>
      </c>
      <c r="C10" s="2">
        <f>mrt!L11</f>
        <v>2</v>
      </c>
      <c r="D10" s="2">
        <f>apr!K11</f>
        <v>5</v>
      </c>
      <c r="E10" s="2">
        <f>mei!M11</f>
        <v>6</v>
      </c>
      <c r="F10" s="2">
        <f>jun!L11</f>
        <v>4</v>
      </c>
      <c r="G10" s="2">
        <f>jul!J11</f>
        <v>1</v>
      </c>
      <c r="H10" s="2">
        <f>aug!L11</f>
        <v>3</v>
      </c>
      <c r="I10" s="2">
        <f>sep!K11</f>
        <v>2</v>
      </c>
      <c r="J10" s="2">
        <f>okt!H11</f>
        <v>1</v>
      </c>
      <c r="K10" s="2"/>
      <c r="L10" s="2"/>
      <c r="M10" s="2"/>
      <c r="N10" s="2"/>
      <c r="O10" s="2"/>
      <c r="P10" s="2"/>
      <c r="Q10" s="40">
        <f t="shared" si="0"/>
        <v>25</v>
      </c>
      <c r="R10" s="51"/>
      <c r="S10" s="54">
        <f t="shared" si="1"/>
        <v>5</v>
      </c>
      <c r="T10" s="54">
        <f t="shared" si="2"/>
        <v>0</v>
      </c>
      <c r="U10" s="47">
        <f t="shared" si="3"/>
        <v>5</v>
      </c>
      <c r="V10" s="38">
        <v>74.8</v>
      </c>
      <c r="W10" s="49"/>
      <c r="X10" s="38">
        <f t="shared" si="4"/>
        <v>79.8</v>
      </c>
    </row>
    <row r="11" spans="1:24" ht="13.5" thickBot="1">
      <c r="A11" s="13" t="s">
        <v>59</v>
      </c>
      <c r="B11" s="2">
        <f>feb!F12</f>
        <v>1</v>
      </c>
      <c r="C11" s="2">
        <f>mrt!L12</f>
        <v>4</v>
      </c>
      <c r="D11" s="2">
        <f>apr!K12</f>
        <v>2</v>
      </c>
      <c r="E11" s="2">
        <f>mei!M12</f>
        <v>5</v>
      </c>
      <c r="F11" s="2">
        <f>jun!L12</f>
        <v>3</v>
      </c>
      <c r="G11" s="2">
        <f>jul!J12</f>
        <v>3</v>
      </c>
      <c r="H11" s="2">
        <f>aug!L12</f>
        <v>3</v>
      </c>
      <c r="I11" s="2">
        <f>sep!K12</f>
        <v>4</v>
      </c>
      <c r="J11" s="2">
        <f>okt!H12</f>
        <v>2</v>
      </c>
      <c r="K11" s="2"/>
      <c r="L11" s="2"/>
      <c r="M11" s="2">
        <v>20</v>
      </c>
      <c r="N11" s="2">
        <v>20</v>
      </c>
      <c r="O11" s="2"/>
      <c r="P11" s="2">
        <v>10</v>
      </c>
      <c r="Q11" s="40">
        <f t="shared" si="0"/>
        <v>77</v>
      </c>
      <c r="R11" s="51"/>
      <c r="S11" s="54">
        <f t="shared" si="1"/>
        <v>5.4</v>
      </c>
      <c r="T11" s="54">
        <f t="shared" si="2"/>
        <v>20</v>
      </c>
      <c r="U11" s="47">
        <f t="shared" si="3"/>
        <v>25.4</v>
      </c>
      <c r="V11" s="38">
        <v>72</v>
      </c>
      <c r="W11" s="49"/>
      <c r="X11" s="38">
        <f t="shared" si="4"/>
        <v>97.4</v>
      </c>
    </row>
    <row r="12" spans="1:24" ht="13.5" thickBot="1">
      <c r="A12" s="13" t="s">
        <v>7</v>
      </c>
      <c r="B12" s="2">
        <f>feb!F13</f>
        <v>1</v>
      </c>
      <c r="C12" s="2">
        <f>mrt!L13</f>
        <v>3</v>
      </c>
      <c r="D12" s="2">
        <f>apr!K13</f>
        <v>4</v>
      </c>
      <c r="E12" s="2">
        <f>mei!M13</f>
        <v>4</v>
      </c>
      <c r="F12" s="2">
        <f>jun!L13</f>
        <v>3</v>
      </c>
      <c r="G12" s="2">
        <f>jul!J13</f>
        <v>1</v>
      </c>
      <c r="H12" s="2">
        <f>aug!L13</f>
        <v>4</v>
      </c>
      <c r="I12" s="2">
        <f>sep!K13</f>
        <v>2</v>
      </c>
      <c r="J12" s="2">
        <f>okt!H13</f>
        <v>1</v>
      </c>
      <c r="K12" s="2"/>
      <c r="L12" s="2"/>
      <c r="M12" s="2">
        <v>20</v>
      </c>
      <c r="N12" s="2">
        <v>10</v>
      </c>
      <c r="O12" s="2"/>
      <c r="P12" s="2"/>
      <c r="Q12" s="40">
        <f t="shared" si="0"/>
        <v>53</v>
      </c>
      <c r="R12" s="51"/>
      <c r="S12" s="54">
        <f t="shared" si="1"/>
        <v>4.6</v>
      </c>
      <c r="T12" s="54">
        <f t="shared" si="2"/>
        <v>12</v>
      </c>
      <c r="U12" s="47">
        <f t="shared" si="3"/>
        <v>16.6</v>
      </c>
      <c r="V12" s="38">
        <v>35</v>
      </c>
      <c r="W12" s="49"/>
      <c r="X12" s="38">
        <f t="shared" si="4"/>
        <v>51.6</v>
      </c>
    </row>
    <row r="13" spans="1:24" ht="13.5" thickBot="1">
      <c r="A13" s="13" t="s">
        <v>124</v>
      </c>
      <c r="B13" s="2">
        <f>feb!F14</f>
        <v>0</v>
      </c>
      <c r="C13" s="2">
        <f>mrt!L14</f>
        <v>1</v>
      </c>
      <c r="D13" s="2">
        <f>apr!K14</f>
        <v>0</v>
      </c>
      <c r="E13" s="2">
        <f>mei!M14</f>
        <v>0</v>
      </c>
      <c r="F13" s="2">
        <f>jun!L14</f>
        <v>0</v>
      </c>
      <c r="G13" s="2">
        <f>jul!J14</f>
        <v>0</v>
      </c>
      <c r="H13" s="2">
        <f>aug!L14</f>
        <v>0</v>
      </c>
      <c r="I13" s="2">
        <f>sep!K14</f>
        <v>0</v>
      </c>
      <c r="J13" s="2">
        <f>okt!H14</f>
        <v>0</v>
      </c>
      <c r="K13" s="2"/>
      <c r="L13" s="2"/>
      <c r="M13" s="2"/>
      <c r="N13" s="2"/>
      <c r="O13" s="2"/>
      <c r="P13" s="2"/>
      <c r="Q13" s="40">
        <f t="shared" si="0"/>
        <v>1</v>
      </c>
      <c r="R13" s="51"/>
      <c r="S13" s="54">
        <f t="shared" si="1"/>
        <v>0.2</v>
      </c>
      <c r="T13" s="54">
        <f t="shared" si="2"/>
        <v>0</v>
      </c>
      <c r="U13" s="47">
        <f t="shared" si="3"/>
        <v>0.2</v>
      </c>
      <c r="V13" s="38">
        <v>-0.4</v>
      </c>
      <c r="W13" s="49"/>
      <c r="X13" s="38">
        <f t="shared" si="4"/>
        <v>-0.2</v>
      </c>
    </row>
    <row r="14" spans="1:24" ht="13.5" thickBot="1">
      <c r="A14" s="13" t="s">
        <v>64</v>
      </c>
      <c r="B14" s="2">
        <f>feb!F15</f>
        <v>2</v>
      </c>
      <c r="C14" s="2">
        <f>mrt!L15</f>
        <v>2</v>
      </c>
      <c r="D14" s="2">
        <f>apr!K15</f>
        <v>4</v>
      </c>
      <c r="E14" s="2">
        <f>mei!M15</f>
        <v>5</v>
      </c>
      <c r="F14" s="2">
        <f>jun!L15</f>
        <v>5</v>
      </c>
      <c r="G14" s="2">
        <f>jul!J15</f>
        <v>3</v>
      </c>
      <c r="H14" s="2">
        <f>aug!L15</f>
        <v>2</v>
      </c>
      <c r="I14" s="2">
        <f>sep!K15</f>
        <v>3</v>
      </c>
      <c r="J14" s="2">
        <f>okt!H15</f>
        <v>3</v>
      </c>
      <c r="K14" s="2"/>
      <c r="L14" s="2">
        <v>40</v>
      </c>
      <c r="M14" s="2">
        <v>20</v>
      </c>
      <c r="N14" s="2">
        <v>20</v>
      </c>
      <c r="O14" s="2"/>
      <c r="P14" s="2"/>
      <c r="Q14" s="40">
        <f t="shared" si="0"/>
        <v>109</v>
      </c>
      <c r="R14" s="51"/>
      <c r="S14" s="54">
        <f t="shared" si="1"/>
        <v>5.8</v>
      </c>
      <c r="T14" s="54">
        <f t="shared" si="2"/>
        <v>32</v>
      </c>
      <c r="U14" s="47">
        <f t="shared" si="3"/>
        <v>37.8</v>
      </c>
      <c r="V14" s="38">
        <v>10</v>
      </c>
      <c r="W14" s="49"/>
      <c r="X14" s="38">
        <f t="shared" si="4"/>
        <v>47.8</v>
      </c>
    </row>
    <row r="15" spans="1:24" ht="13.5" thickBot="1">
      <c r="A15" s="13" t="s">
        <v>60</v>
      </c>
      <c r="B15" s="2">
        <f>feb!F16</f>
        <v>0</v>
      </c>
      <c r="C15" s="2">
        <f>mrt!L16</f>
        <v>1</v>
      </c>
      <c r="D15" s="2">
        <f>apr!K16</f>
        <v>4</v>
      </c>
      <c r="E15" s="2">
        <f>mei!M16</f>
        <v>7</v>
      </c>
      <c r="F15" s="2">
        <f>jun!L16</f>
        <v>4</v>
      </c>
      <c r="G15" s="2">
        <f>jul!J16</f>
        <v>0</v>
      </c>
      <c r="H15" s="2">
        <f>aug!L16</f>
        <v>2</v>
      </c>
      <c r="I15" s="2">
        <f>sep!K16</f>
        <v>4</v>
      </c>
      <c r="J15" s="2">
        <f>okt!H16</f>
        <v>2</v>
      </c>
      <c r="K15" s="2"/>
      <c r="L15" s="2"/>
      <c r="M15" s="2">
        <v>20</v>
      </c>
      <c r="N15" s="2">
        <v>10</v>
      </c>
      <c r="O15" s="2"/>
      <c r="P15" s="2"/>
      <c r="Q15" s="40">
        <f t="shared" si="0"/>
        <v>54</v>
      </c>
      <c r="R15" s="51"/>
      <c r="S15" s="54">
        <f t="shared" si="1"/>
        <v>4.8</v>
      </c>
      <c r="T15" s="54">
        <f t="shared" si="2"/>
        <v>12</v>
      </c>
      <c r="U15" s="47">
        <f t="shared" si="3"/>
        <v>16.8</v>
      </c>
      <c r="V15" s="38">
        <v>10.8</v>
      </c>
      <c r="W15" s="49"/>
      <c r="X15" s="38">
        <f t="shared" si="4"/>
        <v>27.6</v>
      </c>
    </row>
    <row r="16" spans="1:24" ht="13.5" thickBot="1">
      <c r="A16" s="13" t="s">
        <v>72</v>
      </c>
      <c r="B16" s="2">
        <f>feb!F17</f>
        <v>0</v>
      </c>
      <c r="C16" s="2">
        <f>mrt!L17</f>
        <v>1</v>
      </c>
      <c r="D16" s="2">
        <f>apr!K17</f>
        <v>2</v>
      </c>
      <c r="E16" s="2">
        <f>mei!M17</f>
        <v>4</v>
      </c>
      <c r="F16" s="2">
        <f>jun!L17</f>
        <v>4</v>
      </c>
      <c r="G16" s="2">
        <f>jul!J17</f>
        <v>3</v>
      </c>
      <c r="H16" s="2">
        <f>aug!L17</f>
        <v>1</v>
      </c>
      <c r="I16" s="2">
        <f>sep!K17</f>
        <v>1</v>
      </c>
      <c r="J16" s="2">
        <f>okt!H17</f>
        <v>2</v>
      </c>
      <c r="K16" s="2">
        <v>10</v>
      </c>
      <c r="L16" s="2">
        <v>10</v>
      </c>
      <c r="M16" s="2">
        <v>20</v>
      </c>
      <c r="N16" s="2">
        <v>20</v>
      </c>
      <c r="O16" s="2"/>
      <c r="P16" s="2"/>
      <c r="Q16" s="40">
        <f t="shared" si="0"/>
        <v>78</v>
      </c>
      <c r="R16" s="51"/>
      <c r="S16" s="54">
        <f t="shared" si="1"/>
        <v>3.6</v>
      </c>
      <c r="T16" s="54">
        <f t="shared" si="2"/>
        <v>24</v>
      </c>
      <c r="U16" s="47">
        <f t="shared" si="3"/>
        <v>27.6</v>
      </c>
      <c r="V16" s="38">
        <v>75.6</v>
      </c>
      <c r="W16" s="49"/>
      <c r="X16" s="38">
        <f t="shared" si="4"/>
        <v>103.19999999999999</v>
      </c>
    </row>
    <row r="17" spans="1:24" ht="13.5" thickBot="1">
      <c r="A17" s="13" t="s">
        <v>31</v>
      </c>
      <c r="B17" s="2">
        <f>feb!F18</f>
        <v>0</v>
      </c>
      <c r="C17" s="2">
        <f>mrt!L18</f>
        <v>0</v>
      </c>
      <c r="D17" s="2">
        <f>apr!K18</f>
        <v>0</v>
      </c>
      <c r="E17" s="2">
        <f>mei!M18</f>
        <v>0</v>
      </c>
      <c r="F17" s="2">
        <f>jun!L18</f>
        <v>0</v>
      </c>
      <c r="G17" s="2">
        <f>jul!J18</f>
        <v>0</v>
      </c>
      <c r="H17" s="2">
        <f>aug!L18</f>
        <v>0</v>
      </c>
      <c r="I17" s="2">
        <f>sep!K18</f>
        <v>0</v>
      </c>
      <c r="J17" s="2">
        <f>okt!H18</f>
        <v>0</v>
      </c>
      <c r="K17" s="2"/>
      <c r="L17" s="2"/>
      <c r="M17" s="2"/>
      <c r="N17" s="2"/>
      <c r="O17" s="2"/>
      <c r="P17" s="2"/>
      <c r="Q17" s="40">
        <f t="shared" si="0"/>
        <v>0</v>
      </c>
      <c r="R17" s="51"/>
      <c r="S17" s="54">
        <f t="shared" si="1"/>
        <v>0</v>
      </c>
      <c r="T17" s="54">
        <f t="shared" si="2"/>
        <v>0</v>
      </c>
      <c r="U17" s="47">
        <f t="shared" si="3"/>
        <v>0</v>
      </c>
      <c r="V17" s="38">
        <v>15.1</v>
      </c>
      <c r="W17" s="49"/>
      <c r="X17" s="38">
        <f t="shared" si="4"/>
        <v>15.1</v>
      </c>
    </row>
    <row r="18" spans="1:24" ht="13.5" thickBot="1">
      <c r="A18" s="13" t="s">
        <v>84</v>
      </c>
      <c r="B18" s="2">
        <f>feb!F19</f>
        <v>0</v>
      </c>
      <c r="C18" s="2">
        <f>mrt!L19</f>
        <v>0</v>
      </c>
      <c r="D18" s="2">
        <f>apr!K19</f>
        <v>0</v>
      </c>
      <c r="E18" s="2">
        <f>mei!M19</f>
        <v>0</v>
      </c>
      <c r="F18" s="2">
        <f>jun!L19</f>
        <v>0</v>
      </c>
      <c r="G18" s="2">
        <f>jul!J19</f>
        <v>0</v>
      </c>
      <c r="H18" s="2">
        <f>aug!L19</f>
        <v>0</v>
      </c>
      <c r="I18" s="2">
        <f>sep!K19</f>
        <v>0</v>
      </c>
      <c r="J18" s="2">
        <f>okt!H19</f>
        <v>0</v>
      </c>
      <c r="K18" s="2"/>
      <c r="L18" s="2"/>
      <c r="M18" s="2"/>
      <c r="N18" s="2"/>
      <c r="O18" s="2"/>
      <c r="P18" s="2"/>
      <c r="Q18" s="40">
        <f t="shared" si="0"/>
        <v>0</v>
      </c>
      <c r="R18" s="51"/>
      <c r="S18" s="54">
        <f t="shared" si="1"/>
        <v>0</v>
      </c>
      <c r="T18" s="54">
        <f t="shared" si="2"/>
        <v>0</v>
      </c>
      <c r="U18" s="47">
        <f t="shared" si="3"/>
        <v>0</v>
      </c>
      <c r="V18" s="38">
        <v>1</v>
      </c>
      <c r="W18" s="49"/>
      <c r="X18" s="38">
        <f t="shared" si="4"/>
        <v>1</v>
      </c>
    </row>
    <row r="19" spans="1:24" ht="13.5" thickBot="1">
      <c r="A19" s="13" t="s">
        <v>85</v>
      </c>
      <c r="B19" s="2">
        <f>feb!F20</f>
        <v>0</v>
      </c>
      <c r="C19" s="2">
        <f>mrt!L20</f>
        <v>0</v>
      </c>
      <c r="D19" s="2">
        <f>apr!K20</f>
        <v>1</v>
      </c>
      <c r="E19" s="2">
        <f>mei!M20</f>
        <v>2</v>
      </c>
      <c r="F19" s="2">
        <f>jun!L20</f>
        <v>1</v>
      </c>
      <c r="G19" s="2">
        <f>jul!J20</f>
        <v>0</v>
      </c>
      <c r="H19" s="2">
        <f>aug!L20</f>
        <v>0</v>
      </c>
      <c r="I19" s="2">
        <f>sep!K20</f>
        <v>0</v>
      </c>
      <c r="J19" s="2">
        <f>okt!H20</f>
        <v>1</v>
      </c>
      <c r="K19" s="2"/>
      <c r="L19" s="2"/>
      <c r="M19" s="2"/>
      <c r="N19" s="2"/>
      <c r="O19" s="2"/>
      <c r="P19" s="2"/>
      <c r="Q19" s="40">
        <f t="shared" si="0"/>
        <v>5</v>
      </c>
      <c r="R19" s="51"/>
      <c r="S19" s="54">
        <f t="shared" si="1"/>
        <v>1</v>
      </c>
      <c r="T19" s="54">
        <f t="shared" si="2"/>
        <v>0</v>
      </c>
      <c r="U19" s="47">
        <f t="shared" si="3"/>
        <v>1</v>
      </c>
      <c r="V19" s="38">
        <v>4.2</v>
      </c>
      <c r="W19" s="49"/>
      <c r="X19" s="38">
        <f t="shared" si="4"/>
        <v>5.2</v>
      </c>
    </row>
    <row r="20" spans="1:24" ht="13.5" thickBot="1">
      <c r="A20" s="13" t="s">
        <v>86</v>
      </c>
      <c r="B20" s="2">
        <f>feb!F21</f>
        <v>0</v>
      </c>
      <c r="C20" s="2">
        <f>mrt!L21</f>
        <v>0</v>
      </c>
      <c r="D20" s="2">
        <f>apr!K21</f>
        <v>0</v>
      </c>
      <c r="E20" s="2">
        <f>mei!M21</f>
        <v>2</v>
      </c>
      <c r="F20" s="2">
        <f>jun!L21</f>
        <v>0</v>
      </c>
      <c r="G20" s="2">
        <f>jul!J21</f>
        <v>0</v>
      </c>
      <c r="H20" s="2">
        <f>aug!L21</f>
        <v>0</v>
      </c>
      <c r="I20" s="2">
        <f>sep!K21</f>
        <v>0</v>
      </c>
      <c r="J20" s="2">
        <f>okt!H21</f>
        <v>1</v>
      </c>
      <c r="K20" s="2"/>
      <c r="L20" s="2"/>
      <c r="M20" s="2"/>
      <c r="N20" s="2"/>
      <c r="O20" s="2"/>
      <c r="P20" s="2"/>
      <c r="Q20" s="40">
        <f t="shared" si="0"/>
        <v>3</v>
      </c>
      <c r="R20" s="51"/>
      <c r="S20" s="54">
        <f t="shared" si="1"/>
        <v>0.6</v>
      </c>
      <c r="T20" s="54">
        <f t="shared" si="2"/>
        <v>0</v>
      </c>
      <c r="U20" s="47">
        <f t="shared" si="3"/>
        <v>0.6</v>
      </c>
      <c r="V20" s="38">
        <v>2</v>
      </c>
      <c r="W20" s="49"/>
      <c r="X20" s="38">
        <f t="shared" si="4"/>
        <v>2.6</v>
      </c>
    </row>
    <row r="21" spans="1:24" ht="13.5" thickBot="1">
      <c r="A21" s="13" t="s">
        <v>115</v>
      </c>
      <c r="B21" s="2">
        <f>feb!F22</f>
        <v>0</v>
      </c>
      <c r="C21" s="2">
        <f>mrt!L22</f>
        <v>1</v>
      </c>
      <c r="D21" s="2">
        <f>apr!K22</f>
        <v>0</v>
      </c>
      <c r="E21" s="2">
        <f>mei!M22</f>
        <v>0</v>
      </c>
      <c r="F21" s="2">
        <f>jun!L22</f>
        <v>0</v>
      </c>
      <c r="G21" s="2">
        <f>jul!J22</f>
        <v>0</v>
      </c>
      <c r="H21" s="2">
        <f>aug!L22</f>
        <v>0</v>
      </c>
      <c r="I21" s="2">
        <f>sep!K22</f>
        <v>0</v>
      </c>
      <c r="J21" s="2">
        <f>okt!H22</f>
        <v>0</v>
      </c>
      <c r="K21" s="2"/>
      <c r="L21" s="2"/>
      <c r="M21" s="2"/>
      <c r="N21" s="2"/>
      <c r="O21" s="2"/>
      <c r="P21" s="2"/>
      <c r="Q21" s="40">
        <f t="shared" si="0"/>
        <v>1</v>
      </c>
      <c r="R21" s="51"/>
      <c r="S21" s="54">
        <f t="shared" si="1"/>
        <v>0.2</v>
      </c>
      <c r="T21" s="54">
        <f t="shared" si="2"/>
        <v>0</v>
      </c>
      <c r="U21" s="47">
        <f t="shared" si="3"/>
        <v>0.2</v>
      </c>
      <c r="V21" s="38">
        <v>-1.8</v>
      </c>
      <c r="W21" s="49"/>
      <c r="X21" s="38">
        <f t="shared" si="4"/>
        <v>-1.6</v>
      </c>
    </row>
    <row r="22" spans="1:24" ht="13.5" thickBot="1">
      <c r="A22" s="13" t="s">
        <v>36</v>
      </c>
      <c r="B22" s="2">
        <f>feb!F23</f>
        <v>0</v>
      </c>
      <c r="C22" s="2">
        <f>mrt!L23</f>
        <v>0</v>
      </c>
      <c r="D22" s="2">
        <f>apr!K23</f>
        <v>0</v>
      </c>
      <c r="E22" s="2">
        <f>mei!M23</f>
        <v>0</v>
      </c>
      <c r="F22" s="2">
        <f>jun!L23</f>
        <v>0</v>
      </c>
      <c r="G22" s="2">
        <f>jul!J23</f>
        <v>0</v>
      </c>
      <c r="H22" s="2">
        <f>aug!L23</f>
        <v>0</v>
      </c>
      <c r="I22" s="2">
        <f>sep!K23</f>
        <v>0</v>
      </c>
      <c r="J22" s="2">
        <f>okt!H23</f>
        <v>0</v>
      </c>
      <c r="K22" s="2"/>
      <c r="L22" s="2"/>
      <c r="M22" s="2"/>
      <c r="N22" s="2"/>
      <c r="O22" s="2"/>
      <c r="P22" s="2"/>
      <c r="Q22" s="40">
        <f t="shared" si="0"/>
        <v>0</v>
      </c>
      <c r="R22" s="51"/>
      <c r="S22" s="54">
        <f t="shared" si="1"/>
        <v>0</v>
      </c>
      <c r="T22" s="54">
        <f t="shared" si="2"/>
        <v>0</v>
      </c>
      <c r="U22" s="47">
        <f t="shared" si="3"/>
        <v>0</v>
      </c>
      <c r="V22" s="38">
        <v>8</v>
      </c>
      <c r="W22" s="49"/>
      <c r="X22" s="38">
        <f t="shared" si="4"/>
        <v>8</v>
      </c>
    </row>
    <row r="23" spans="1:24" ht="13.5" thickBot="1">
      <c r="A23" s="13" t="s">
        <v>95</v>
      </c>
      <c r="B23" s="2">
        <f>feb!F24</f>
        <v>1</v>
      </c>
      <c r="C23" s="2">
        <f>mrt!L24</f>
        <v>2</v>
      </c>
      <c r="D23" s="2">
        <f>apr!K24</f>
        <v>2</v>
      </c>
      <c r="E23" s="2">
        <f>mei!M24</f>
        <v>3</v>
      </c>
      <c r="F23" s="2">
        <f>jun!L24</f>
        <v>2</v>
      </c>
      <c r="G23" s="2">
        <f>jul!J24</f>
        <v>4</v>
      </c>
      <c r="H23" s="2">
        <f>aug!L24</f>
        <v>5</v>
      </c>
      <c r="I23" s="2">
        <f>sep!K24</f>
        <v>0</v>
      </c>
      <c r="J23" s="2">
        <f>okt!H24</f>
        <v>2</v>
      </c>
      <c r="K23" s="2"/>
      <c r="L23" s="2"/>
      <c r="M23" s="2"/>
      <c r="N23" s="2"/>
      <c r="O23" s="2">
        <v>10</v>
      </c>
      <c r="P23" s="2"/>
      <c r="Q23" s="40">
        <f t="shared" si="0"/>
        <v>31</v>
      </c>
      <c r="R23" s="51"/>
      <c r="S23" s="54">
        <f t="shared" si="1"/>
        <v>4.2</v>
      </c>
      <c r="T23" s="54">
        <f t="shared" si="2"/>
        <v>4</v>
      </c>
      <c r="U23" s="47">
        <f t="shared" si="3"/>
        <v>8.2</v>
      </c>
      <c r="V23" s="38">
        <v>9.8</v>
      </c>
      <c r="W23" s="49"/>
      <c r="X23" s="38">
        <f t="shared" si="4"/>
        <v>18</v>
      </c>
    </row>
    <row r="24" spans="1:24" ht="13.5" thickBot="1">
      <c r="A24" s="13" t="s">
        <v>125</v>
      </c>
      <c r="B24" s="2">
        <f>feb!F25</f>
        <v>0</v>
      </c>
      <c r="C24" s="2">
        <f>mrt!L25</f>
        <v>0</v>
      </c>
      <c r="D24" s="2">
        <f>apr!K25</f>
        <v>0</v>
      </c>
      <c r="E24" s="2">
        <f>mei!M25</f>
        <v>0</v>
      </c>
      <c r="F24" s="2">
        <f>jun!L25</f>
        <v>0</v>
      </c>
      <c r="G24" s="2">
        <f>jul!J25</f>
        <v>0</v>
      </c>
      <c r="H24" s="2">
        <f>aug!L25</f>
        <v>0</v>
      </c>
      <c r="I24" s="2">
        <f>sep!K25</f>
        <v>0</v>
      </c>
      <c r="J24" s="2">
        <f>okt!H25</f>
        <v>0</v>
      </c>
      <c r="K24" s="2"/>
      <c r="L24" s="2"/>
      <c r="M24" s="2"/>
      <c r="N24" s="2"/>
      <c r="O24" s="2"/>
      <c r="P24" s="2"/>
      <c r="Q24" s="40">
        <f t="shared" si="0"/>
        <v>0</v>
      </c>
      <c r="R24" s="51"/>
      <c r="S24" s="54">
        <f t="shared" si="1"/>
        <v>0</v>
      </c>
      <c r="T24" s="54">
        <f t="shared" si="2"/>
        <v>0</v>
      </c>
      <c r="U24" s="47">
        <f t="shared" si="3"/>
        <v>0</v>
      </c>
      <c r="V24" s="38">
        <v>0</v>
      </c>
      <c r="W24" s="49"/>
      <c r="X24" s="38">
        <f t="shared" si="4"/>
        <v>0</v>
      </c>
    </row>
    <row r="25" spans="1:24" ht="13.5" thickBot="1">
      <c r="A25" s="13" t="s">
        <v>154</v>
      </c>
      <c r="B25" s="2">
        <f>feb!F26</f>
        <v>0</v>
      </c>
      <c r="C25" s="2">
        <f>mrt!L26</f>
        <v>0</v>
      </c>
      <c r="D25" s="2">
        <f>apr!K26</f>
        <v>0</v>
      </c>
      <c r="E25" s="2">
        <f>mei!M26</f>
        <v>3</v>
      </c>
      <c r="F25" s="2">
        <f>jun!L26</f>
        <v>5</v>
      </c>
      <c r="G25" s="2">
        <f>jul!J26</f>
        <v>1</v>
      </c>
      <c r="H25" s="2">
        <f>aug!L26</f>
        <v>2</v>
      </c>
      <c r="I25" s="2">
        <f>sep!K26</f>
        <v>3</v>
      </c>
      <c r="J25" s="2">
        <f>okt!H26</f>
        <v>2</v>
      </c>
      <c r="K25" s="2"/>
      <c r="L25" s="2"/>
      <c r="M25" s="2"/>
      <c r="N25" s="2">
        <v>20</v>
      </c>
      <c r="O25" s="2"/>
      <c r="P25" s="2"/>
      <c r="Q25" s="40">
        <f t="shared" si="0"/>
        <v>36</v>
      </c>
      <c r="R25" s="51"/>
      <c r="S25" s="54">
        <f>(SUM(B25:J25)+R25)*20/100</f>
        <v>3.2</v>
      </c>
      <c r="T25" s="54">
        <f>SUM(K25:P25)*40/100</f>
        <v>8</v>
      </c>
      <c r="U25" s="47">
        <f>S25+T25</f>
        <v>11.2</v>
      </c>
      <c r="V25" s="38">
        <v>0</v>
      </c>
      <c r="W25" s="49"/>
      <c r="X25" s="38">
        <f>U25+V25-W25</f>
        <v>11.2</v>
      </c>
    </row>
    <row r="26" spans="1:24" ht="13.5" thickBot="1">
      <c r="A26" s="13" t="s">
        <v>8</v>
      </c>
      <c r="B26" s="2">
        <f>feb!F27</f>
        <v>0</v>
      </c>
      <c r="C26" s="2">
        <f>mrt!L27</f>
        <v>0</v>
      </c>
      <c r="D26" s="2">
        <f>apr!K27</f>
        <v>0</v>
      </c>
      <c r="E26" s="2">
        <f>mei!M27</f>
        <v>0</v>
      </c>
      <c r="F26" s="2">
        <f>jun!L27</f>
        <v>0</v>
      </c>
      <c r="G26" s="2">
        <f>jul!J27</f>
        <v>0</v>
      </c>
      <c r="H26" s="2">
        <f>aug!L27</f>
        <v>0</v>
      </c>
      <c r="I26" s="2">
        <f>sep!K27</f>
        <v>0</v>
      </c>
      <c r="J26" s="2">
        <f>okt!H27</f>
        <v>0</v>
      </c>
      <c r="K26" s="2"/>
      <c r="L26" s="2"/>
      <c r="M26" s="2"/>
      <c r="N26" s="2"/>
      <c r="O26" s="2"/>
      <c r="P26" s="2"/>
      <c r="Q26" s="40">
        <f t="shared" si="0"/>
        <v>0</v>
      </c>
      <c r="R26" s="51"/>
      <c r="S26" s="54">
        <f t="shared" si="1"/>
        <v>0</v>
      </c>
      <c r="T26" s="54">
        <f t="shared" si="2"/>
        <v>0</v>
      </c>
      <c r="U26" s="47">
        <f t="shared" si="3"/>
        <v>0</v>
      </c>
      <c r="V26" s="38">
        <v>16.8</v>
      </c>
      <c r="W26" s="49"/>
      <c r="X26" s="38">
        <f t="shared" si="4"/>
        <v>16.8</v>
      </c>
    </row>
    <row r="27" spans="1:24" ht="13.5" thickBot="1">
      <c r="A27" s="13" t="s">
        <v>102</v>
      </c>
      <c r="B27" s="2">
        <f>feb!F28</f>
        <v>0</v>
      </c>
      <c r="C27" s="2">
        <f>mrt!L28</f>
        <v>1</v>
      </c>
      <c r="D27" s="2">
        <f>apr!K28</f>
        <v>1</v>
      </c>
      <c r="E27" s="2">
        <f>mei!M28</f>
        <v>1</v>
      </c>
      <c r="F27" s="2">
        <f>jun!L28</f>
        <v>4</v>
      </c>
      <c r="G27" s="2">
        <f>jul!J28</f>
        <v>2</v>
      </c>
      <c r="H27" s="2">
        <f>aug!L28</f>
        <v>1</v>
      </c>
      <c r="I27" s="2">
        <f>sep!K28</f>
        <v>0</v>
      </c>
      <c r="J27" s="2">
        <f>okt!H28</f>
        <v>0</v>
      </c>
      <c r="K27" s="2"/>
      <c r="L27" s="2"/>
      <c r="M27" s="2"/>
      <c r="N27" s="2">
        <v>10</v>
      </c>
      <c r="O27" s="2">
        <v>10</v>
      </c>
      <c r="P27" s="2"/>
      <c r="Q27" s="40">
        <f>SUM(B27:P27)</f>
        <v>30</v>
      </c>
      <c r="R27" s="51"/>
      <c r="S27" s="54">
        <f>(SUM(B27:J27)+R27)*20/100</f>
        <v>2</v>
      </c>
      <c r="T27" s="54">
        <f>SUM(K27:P27)*40/100</f>
        <v>8</v>
      </c>
      <c r="U27" s="47">
        <f t="shared" si="3"/>
        <v>10</v>
      </c>
      <c r="V27" s="38">
        <v>71.2</v>
      </c>
      <c r="W27" s="49"/>
      <c r="X27" s="38">
        <f t="shared" si="4"/>
        <v>81.2</v>
      </c>
    </row>
    <row r="28" spans="1:24" ht="13.5" thickBot="1">
      <c r="A28" s="13" t="s">
        <v>151</v>
      </c>
      <c r="B28" s="2">
        <f>feb!F29</f>
        <v>0</v>
      </c>
      <c r="C28" s="2">
        <f>mrt!L29</f>
        <v>1</v>
      </c>
      <c r="D28" s="2">
        <f>apr!K29</f>
        <v>1</v>
      </c>
      <c r="E28" s="2">
        <f>mei!M29</f>
        <v>0</v>
      </c>
      <c r="F28" s="2">
        <f>jun!L29</f>
        <v>0</v>
      </c>
      <c r="G28" s="2">
        <f>jul!J29</f>
        <v>1</v>
      </c>
      <c r="H28" s="2">
        <f>aug!L29</f>
        <v>0</v>
      </c>
      <c r="I28" s="2">
        <f>sep!K29</f>
        <v>0</v>
      </c>
      <c r="J28" s="2">
        <f>okt!H29</f>
        <v>0</v>
      </c>
      <c r="K28" s="2"/>
      <c r="L28" s="2"/>
      <c r="M28" s="2">
        <v>20</v>
      </c>
      <c r="N28" s="2">
        <v>10</v>
      </c>
      <c r="O28" s="2"/>
      <c r="P28" s="2"/>
      <c r="Q28" s="40">
        <f>SUM(B28:P28)</f>
        <v>33</v>
      </c>
      <c r="R28" s="51"/>
      <c r="S28" s="54">
        <f>(SUM(B28:J28)+R28)*20/100</f>
        <v>0.6</v>
      </c>
      <c r="T28" s="54">
        <f>SUM(K28:P28)*40/100</f>
        <v>12</v>
      </c>
      <c r="U28" s="47">
        <f t="shared" si="3"/>
        <v>12.6</v>
      </c>
      <c r="V28" s="38">
        <v>0</v>
      </c>
      <c r="W28" s="49"/>
      <c r="X28" s="38">
        <f t="shared" si="4"/>
        <v>12.6</v>
      </c>
    </row>
    <row r="29" spans="1:24" ht="13.5" thickBot="1">
      <c r="A29" s="13" t="s">
        <v>120</v>
      </c>
      <c r="B29" s="2">
        <f>feb!F30</f>
        <v>1</v>
      </c>
      <c r="C29" s="2">
        <f>mrt!L30</f>
        <v>3</v>
      </c>
      <c r="D29" s="2">
        <f>apr!K30</f>
        <v>2</v>
      </c>
      <c r="E29" s="2">
        <f>mei!M30</f>
        <v>1</v>
      </c>
      <c r="F29" s="2">
        <f>jun!L30</f>
        <v>0</v>
      </c>
      <c r="G29" s="2">
        <f>jul!J30</f>
        <v>2</v>
      </c>
      <c r="H29" s="2">
        <f>aug!L30</f>
        <v>1</v>
      </c>
      <c r="I29" s="2">
        <f>sep!K30</f>
        <v>3</v>
      </c>
      <c r="J29" s="2">
        <f>okt!H30</f>
        <v>1</v>
      </c>
      <c r="K29" s="2"/>
      <c r="L29" s="2"/>
      <c r="M29" s="2"/>
      <c r="N29" s="2">
        <v>20</v>
      </c>
      <c r="O29" s="2"/>
      <c r="P29" s="2"/>
      <c r="Q29" s="40">
        <f t="shared" si="0"/>
        <v>34</v>
      </c>
      <c r="R29" s="51"/>
      <c r="S29" s="54">
        <f t="shared" si="1"/>
        <v>2.8</v>
      </c>
      <c r="T29" s="54">
        <f t="shared" si="2"/>
        <v>8</v>
      </c>
      <c r="U29" s="47">
        <f t="shared" si="3"/>
        <v>10.8</v>
      </c>
      <c r="V29" s="38">
        <v>-1.2</v>
      </c>
      <c r="W29" s="49"/>
      <c r="X29" s="38">
        <f t="shared" si="4"/>
        <v>9.600000000000001</v>
      </c>
    </row>
    <row r="30" spans="1:24" ht="13.5" thickBot="1">
      <c r="A30" s="13" t="s">
        <v>9</v>
      </c>
      <c r="B30" s="2">
        <f>feb!F31</f>
        <v>2</v>
      </c>
      <c r="C30" s="2">
        <f>mrt!L31</f>
        <v>5</v>
      </c>
      <c r="D30" s="2">
        <f>apr!K31</f>
        <v>5</v>
      </c>
      <c r="E30" s="2">
        <f>mei!M31</f>
        <v>6</v>
      </c>
      <c r="F30" s="2">
        <f>jun!L31</f>
        <v>4</v>
      </c>
      <c r="G30" s="2">
        <f>jul!J31</f>
        <v>3</v>
      </c>
      <c r="H30" s="2">
        <f>aug!L31</f>
        <v>4</v>
      </c>
      <c r="I30" s="2">
        <f>sep!K31</f>
        <v>3</v>
      </c>
      <c r="J30" s="2">
        <f>okt!H31</f>
        <v>2</v>
      </c>
      <c r="K30" s="2">
        <v>10</v>
      </c>
      <c r="L30" s="2"/>
      <c r="M30" s="2">
        <v>20</v>
      </c>
      <c r="N30" s="2">
        <v>20</v>
      </c>
      <c r="O30" s="2"/>
      <c r="P30" s="2">
        <v>10</v>
      </c>
      <c r="Q30" s="40">
        <f t="shared" si="0"/>
        <v>94</v>
      </c>
      <c r="R30" s="51">
        <v>75</v>
      </c>
      <c r="S30" s="54">
        <f t="shared" si="1"/>
        <v>21.8</v>
      </c>
      <c r="T30" s="54">
        <f t="shared" si="2"/>
        <v>24</v>
      </c>
      <c r="U30" s="47">
        <f t="shared" si="3"/>
        <v>45.8</v>
      </c>
      <c r="V30" s="38">
        <v>80.2</v>
      </c>
      <c r="W30" s="49"/>
      <c r="X30" s="38">
        <f t="shared" si="4"/>
        <v>126</v>
      </c>
    </row>
    <row r="31" spans="1:24" ht="13.5" thickBot="1">
      <c r="A31" s="13" t="s">
        <v>128</v>
      </c>
      <c r="B31" s="2">
        <f>feb!F32</f>
        <v>1</v>
      </c>
      <c r="C31" s="2">
        <f>mrt!L32</f>
        <v>3</v>
      </c>
      <c r="D31" s="2">
        <f>apr!K32</f>
        <v>5</v>
      </c>
      <c r="E31" s="2">
        <f>mei!M32</f>
        <v>4</v>
      </c>
      <c r="F31" s="2">
        <f>jun!L32</f>
        <v>5</v>
      </c>
      <c r="G31" s="2">
        <f>jul!J32</f>
        <v>3</v>
      </c>
      <c r="H31" s="2">
        <f>aug!L32</f>
        <v>3</v>
      </c>
      <c r="I31" s="2">
        <f>sep!K32</f>
        <v>3</v>
      </c>
      <c r="J31" s="2">
        <f>okt!H32</f>
        <v>3</v>
      </c>
      <c r="K31" s="2"/>
      <c r="L31" s="2"/>
      <c r="M31" s="2"/>
      <c r="N31" s="2">
        <v>20</v>
      </c>
      <c r="O31" s="2"/>
      <c r="P31" s="2">
        <v>10</v>
      </c>
      <c r="Q31" s="40">
        <f t="shared" si="0"/>
        <v>60</v>
      </c>
      <c r="R31" s="51"/>
      <c r="S31" s="54">
        <f t="shared" si="1"/>
        <v>6</v>
      </c>
      <c r="T31" s="54">
        <f t="shared" si="2"/>
        <v>12</v>
      </c>
      <c r="U31" s="47">
        <f t="shared" si="3"/>
        <v>18</v>
      </c>
      <c r="V31" s="38">
        <v>-2.6</v>
      </c>
      <c r="W31" s="49"/>
      <c r="X31" s="38">
        <f t="shared" si="4"/>
        <v>15.4</v>
      </c>
    </row>
    <row r="32" spans="1:24" ht="13.5" thickBot="1">
      <c r="A32" s="13" t="s">
        <v>34</v>
      </c>
      <c r="B32" s="2">
        <f>feb!F33</f>
        <v>0</v>
      </c>
      <c r="C32" s="2">
        <f>mrt!L33</f>
        <v>0</v>
      </c>
      <c r="D32" s="2">
        <f>apr!K33</f>
        <v>4</v>
      </c>
      <c r="E32" s="2">
        <f>mei!M33</f>
        <v>0</v>
      </c>
      <c r="F32" s="2">
        <f>jun!L33</f>
        <v>2</v>
      </c>
      <c r="G32" s="2">
        <f>jul!J33</f>
        <v>0</v>
      </c>
      <c r="H32" s="2">
        <f>aug!L33</f>
        <v>0</v>
      </c>
      <c r="I32" s="2">
        <f>sep!K33</f>
        <v>0</v>
      </c>
      <c r="J32" s="2">
        <f>okt!H33</f>
        <v>0</v>
      </c>
      <c r="K32" s="2"/>
      <c r="L32" s="2"/>
      <c r="M32" s="2"/>
      <c r="N32" s="2">
        <v>10</v>
      </c>
      <c r="O32" s="2"/>
      <c r="P32" s="2"/>
      <c r="Q32" s="40">
        <f t="shared" si="0"/>
        <v>16</v>
      </c>
      <c r="R32" s="51"/>
      <c r="S32" s="54">
        <f t="shared" si="1"/>
        <v>1.2</v>
      </c>
      <c r="T32" s="54">
        <f t="shared" si="2"/>
        <v>4</v>
      </c>
      <c r="U32" s="47">
        <f t="shared" si="3"/>
        <v>5.2</v>
      </c>
      <c r="V32" s="38">
        <v>3</v>
      </c>
      <c r="W32" s="49"/>
      <c r="X32" s="38">
        <f t="shared" si="4"/>
        <v>8.2</v>
      </c>
    </row>
    <row r="33" spans="1:24" ht="13.5" thickBot="1">
      <c r="A33" s="13" t="s">
        <v>164</v>
      </c>
      <c r="B33" s="2">
        <f>feb!F34</f>
        <v>0</v>
      </c>
      <c r="C33" s="2">
        <f>mrt!L34</f>
        <v>0</v>
      </c>
      <c r="D33" s="2">
        <f>apr!K34</f>
        <v>0</v>
      </c>
      <c r="E33" s="2">
        <f>mei!M34</f>
        <v>0</v>
      </c>
      <c r="F33" s="2">
        <f>jun!L34</f>
        <v>0</v>
      </c>
      <c r="G33" s="2">
        <f>jul!J34</f>
        <v>0</v>
      </c>
      <c r="H33" s="2">
        <f>aug!L34</f>
        <v>0</v>
      </c>
      <c r="I33" s="2">
        <f>sep!K34</f>
        <v>1</v>
      </c>
      <c r="J33" s="2">
        <f>okt!H34</f>
        <v>2</v>
      </c>
      <c r="K33" s="2"/>
      <c r="L33" s="2"/>
      <c r="M33" s="2"/>
      <c r="N33" s="2"/>
      <c r="O33" s="2"/>
      <c r="P33" s="2"/>
      <c r="Q33" s="40">
        <f t="shared" si="0"/>
        <v>3</v>
      </c>
      <c r="R33" s="51"/>
      <c r="S33" s="54">
        <f t="shared" si="1"/>
        <v>0.6</v>
      </c>
      <c r="T33" s="54">
        <f t="shared" si="2"/>
        <v>0</v>
      </c>
      <c r="U33" s="47">
        <f t="shared" si="3"/>
        <v>0.6</v>
      </c>
      <c r="V33" s="38"/>
      <c r="W33" s="49"/>
      <c r="X33" s="38">
        <f t="shared" si="4"/>
        <v>0.6</v>
      </c>
    </row>
    <row r="34" spans="1:24" ht="13.5" thickBot="1">
      <c r="A34" s="13" t="s">
        <v>96</v>
      </c>
      <c r="B34" s="2">
        <f>feb!F35</f>
        <v>0</v>
      </c>
      <c r="C34" s="2">
        <f>mrt!L35</f>
        <v>0</v>
      </c>
      <c r="D34" s="2">
        <f>apr!K35</f>
        <v>0</v>
      </c>
      <c r="E34" s="2">
        <f>mei!M35</f>
        <v>0</v>
      </c>
      <c r="F34" s="2">
        <f>jun!L35</f>
        <v>0</v>
      </c>
      <c r="G34" s="2">
        <f>jul!J35</f>
        <v>0</v>
      </c>
      <c r="H34" s="2">
        <f>aug!L35</f>
        <v>0</v>
      </c>
      <c r="I34" s="2">
        <f>sep!K35</f>
        <v>0</v>
      </c>
      <c r="J34" s="2">
        <f>okt!H35</f>
        <v>0</v>
      </c>
      <c r="K34" s="2"/>
      <c r="L34" s="2"/>
      <c r="M34" s="2"/>
      <c r="N34" s="2"/>
      <c r="O34" s="2"/>
      <c r="P34" s="2"/>
      <c r="Q34" s="40">
        <f t="shared" si="0"/>
        <v>0</v>
      </c>
      <c r="R34" s="51"/>
      <c r="S34" s="54">
        <f t="shared" si="1"/>
        <v>0</v>
      </c>
      <c r="T34" s="54">
        <f t="shared" si="2"/>
        <v>0</v>
      </c>
      <c r="U34" s="47">
        <f t="shared" si="3"/>
        <v>0</v>
      </c>
      <c r="V34" s="38">
        <v>1.6</v>
      </c>
      <c r="W34" s="49"/>
      <c r="X34" s="38">
        <f t="shared" si="4"/>
        <v>1.6</v>
      </c>
    </row>
    <row r="35" spans="1:24" ht="13.5" thickBot="1">
      <c r="A35" s="13" t="s">
        <v>57</v>
      </c>
      <c r="B35" s="2">
        <f>feb!F36</f>
        <v>2</v>
      </c>
      <c r="C35" s="2">
        <f>mrt!L36</f>
        <v>3</v>
      </c>
      <c r="D35" s="2">
        <f>apr!K36</f>
        <v>2</v>
      </c>
      <c r="E35" s="2">
        <f>mei!M36</f>
        <v>4</v>
      </c>
      <c r="F35" s="2">
        <f>jun!L36</f>
        <v>0</v>
      </c>
      <c r="G35" s="2">
        <f>jul!J36</f>
        <v>0</v>
      </c>
      <c r="H35" s="2">
        <f>aug!L36</f>
        <v>1</v>
      </c>
      <c r="I35" s="2">
        <f>sep!K36</f>
        <v>0</v>
      </c>
      <c r="J35" s="2">
        <f>okt!H36</f>
        <v>0</v>
      </c>
      <c r="K35" s="2"/>
      <c r="L35" s="2"/>
      <c r="M35" s="2"/>
      <c r="N35" s="2"/>
      <c r="O35" s="2"/>
      <c r="P35" s="2"/>
      <c r="Q35" s="40">
        <f t="shared" si="0"/>
        <v>12</v>
      </c>
      <c r="R35" s="51"/>
      <c r="S35" s="54">
        <f t="shared" si="1"/>
        <v>2.4</v>
      </c>
      <c r="T35" s="54">
        <f t="shared" si="2"/>
        <v>0</v>
      </c>
      <c r="U35" s="47">
        <f t="shared" si="3"/>
        <v>2.4</v>
      </c>
      <c r="V35" s="38">
        <v>45.8</v>
      </c>
      <c r="W35" s="49"/>
      <c r="X35" s="38">
        <f t="shared" si="4"/>
        <v>48.199999999999996</v>
      </c>
    </row>
    <row r="36" spans="1:24" ht="13.5" thickBot="1">
      <c r="A36" s="13" t="s">
        <v>160</v>
      </c>
      <c r="B36" s="2">
        <f>feb!F37</f>
        <v>0</v>
      </c>
      <c r="C36" s="2">
        <f>mrt!L37</f>
        <v>0</v>
      </c>
      <c r="D36" s="2">
        <f>apr!K37</f>
        <v>0</v>
      </c>
      <c r="E36" s="2">
        <f>mei!M37</f>
        <v>0</v>
      </c>
      <c r="F36" s="2">
        <f>jun!L37</f>
        <v>0</v>
      </c>
      <c r="G36" s="2">
        <f>jul!J37</f>
        <v>0</v>
      </c>
      <c r="H36" s="2">
        <f>aug!L37</f>
        <v>1</v>
      </c>
      <c r="I36" s="2">
        <f>sep!K37</f>
        <v>0</v>
      </c>
      <c r="J36" s="2">
        <f>okt!H37</f>
        <v>0</v>
      </c>
      <c r="K36" s="2"/>
      <c r="L36" s="2"/>
      <c r="M36" s="2"/>
      <c r="N36" s="2"/>
      <c r="O36" s="2"/>
      <c r="P36" s="2"/>
      <c r="Q36" s="40">
        <f t="shared" si="0"/>
        <v>1</v>
      </c>
      <c r="R36" s="51"/>
      <c r="S36" s="54">
        <f t="shared" si="1"/>
        <v>0.2</v>
      </c>
      <c r="T36" s="54">
        <f t="shared" si="2"/>
        <v>0</v>
      </c>
      <c r="U36" s="47">
        <f t="shared" si="3"/>
        <v>0.2</v>
      </c>
      <c r="V36" s="38">
        <v>0</v>
      </c>
      <c r="W36" s="49"/>
      <c r="X36" s="38">
        <f t="shared" si="4"/>
        <v>0.2</v>
      </c>
    </row>
    <row r="37" spans="1:24" ht="13.5" thickBot="1">
      <c r="A37" s="13" t="s">
        <v>97</v>
      </c>
      <c r="B37" s="2">
        <f>feb!F38</f>
        <v>1</v>
      </c>
      <c r="C37" s="2">
        <f>mrt!L38</f>
        <v>3</v>
      </c>
      <c r="D37" s="2">
        <f>apr!K38</f>
        <v>4</v>
      </c>
      <c r="E37" s="2">
        <f>mei!M38</f>
        <v>4</v>
      </c>
      <c r="F37" s="2">
        <f>jun!L38</f>
        <v>3</v>
      </c>
      <c r="G37" s="2">
        <f>jul!J38</f>
        <v>4</v>
      </c>
      <c r="H37" s="2">
        <f>aug!L38</f>
        <v>4</v>
      </c>
      <c r="I37" s="2">
        <f>sep!K38</f>
        <v>4</v>
      </c>
      <c r="J37" s="2">
        <f>okt!H38</f>
        <v>1</v>
      </c>
      <c r="K37" s="2"/>
      <c r="L37" s="2"/>
      <c r="M37" s="2">
        <v>20</v>
      </c>
      <c r="N37" s="2">
        <v>20</v>
      </c>
      <c r="O37" s="2"/>
      <c r="P37" s="2"/>
      <c r="Q37" s="40">
        <f t="shared" si="0"/>
        <v>68</v>
      </c>
      <c r="R37" s="51"/>
      <c r="S37" s="54">
        <f t="shared" si="1"/>
        <v>5.6</v>
      </c>
      <c r="T37" s="54">
        <f t="shared" si="2"/>
        <v>16</v>
      </c>
      <c r="U37" s="47">
        <f t="shared" si="3"/>
        <v>21.6</v>
      </c>
      <c r="V37" s="38">
        <v>2</v>
      </c>
      <c r="W37" s="49"/>
      <c r="X37" s="38">
        <f t="shared" si="4"/>
        <v>23.6</v>
      </c>
    </row>
    <row r="38" spans="1:24" ht="13.5" thickBot="1">
      <c r="A38" s="13" t="s">
        <v>10</v>
      </c>
      <c r="B38" s="2">
        <f>feb!F39</f>
        <v>2</v>
      </c>
      <c r="C38" s="2">
        <f>mrt!L39</f>
        <v>2</v>
      </c>
      <c r="D38" s="2">
        <f>apr!K39</f>
        <v>4</v>
      </c>
      <c r="E38" s="2">
        <f>mei!M39</f>
        <v>4</v>
      </c>
      <c r="F38" s="2">
        <f>jun!L39</f>
        <v>4</v>
      </c>
      <c r="G38" s="2">
        <f>jul!J39</f>
        <v>4</v>
      </c>
      <c r="H38" s="2">
        <f>aug!L39</f>
        <v>3</v>
      </c>
      <c r="I38" s="2">
        <f>sep!K39</f>
        <v>5</v>
      </c>
      <c r="J38" s="2">
        <f>okt!H39</f>
        <v>2</v>
      </c>
      <c r="K38" s="2">
        <v>10</v>
      </c>
      <c r="L38" s="2"/>
      <c r="M38" s="2">
        <v>20</v>
      </c>
      <c r="N38" s="2">
        <v>20</v>
      </c>
      <c r="O38" s="2">
        <v>10</v>
      </c>
      <c r="P38" s="2">
        <v>10</v>
      </c>
      <c r="Q38" s="40">
        <f aca="true" t="shared" si="5" ref="Q38:Q72">SUM(B38:P38)</f>
        <v>100</v>
      </c>
      <c r="R38" s="51"/>
      <c r="S38" s="54">
        <f aca="true" t="shared" si="6" ref="S38:S72">(SUM(B38:J38)+R38)*20/100</f>
        <v>6</v>
      </c>
      <c r="T38" s="54">
        <f aca="true" t="shared" si="7" ref="T38:T72">SUM(K38:P38)*40/100</f>
        <v>28</v>
      </c>
      <c r="U38" s="47">
        <f aca="true" t="shared" si="8" ref="U38:U72">S38+T38</f>
        <v>34</v>
      </c>
      <c r="V38" s="38">
        <v>20</v>
      </c>
      <c r="W38" s="49"/>
      <c r="X38" s="38">
        <f t="shared" si="4"/>
        <v>54</v>
      </c>
    </row>
    <row r="39" spans="1:24" ht="13.5" thickBot="1">
      <c r="A39" s="13" t="s">
        <v>11</v>
      </c>
      <c r="B39" s="2">
        <f>feb!F40</f>
        <v>0</v>
      </c>
      <c r="C39" s="2">
        <f>mrt!L40</f>
        <v>0</v>
      </c>
      <c r="D39" s="2">
        <f>apr!K40</f>
        <v>5</v>
      </c>
      <c r="E39" s="2">
        <f>mei!M40</f>
        <v>4</v>
      </c>
      <c r="F39" s="2">
        <f>jun!L40</f>
        <v>3</v>
      </c>
      <c r="G39" s="2">
        <f>jul!J40</f>
        <v>4</v>
      </c>
      <c r="H39" s="2">
        <f>aug!L40</f>
        <v>4</v>
      </c>
      <c r="I39" s="2">
        <f>sep!K40</f>
        <v>5</v>
      </c>
      <c r="J39" s="2">
        <f>okt!H40</f>
        <v>3</v>
      </c>
      <c r="K39" s="2">
        <v>10</v>
      </c>
      <c r="L39" s="2">
        <v>30</v>
      </c>
      <c r="M39" s="2">
        <v>20</v>
      </c>
      <c r="N39" s="2">
        <v>20</v>
      </c>
      <c r="O39" s="2"/>
      <c r="P39" s="2"/>
      <c r="Q39" s="40">
        <f t="shared" si="5"/>
        <v>108</v>
      </c>
      <c r="R39" s="51"/>
      <c r="S39" s="54">
        <f t="shared" si="6"/>
        <v>5.6</v>
      </c>
      <c r="T39" s="54">
        <f t="shared" si="7"/>
        <v>32</v>
      </c>
      <c r="U39" s="47">
        <f t="shared" si="8"/>
        <v>37.6</v>
      </c>
      <c r="V39" s="38">
        <v>22.3</v>
      </c>
      <c r="W39" s="49">
        <v>22.3</v>
      </c>
      <c r="X39" s="38">
        <f t="shared" si="4"/>
        <v>37.60000000000001</v>
      </c>
    </row>
    <row r="40" spans="1:24" ht="13.5" thickBot="1">
      <c r="A40" s="13" t="s">
        <v>80</v>
      </c>
      <c r="B40" s="2">
        <f>feb!F41</f>
        <v>0</v>
      </c>
      <c r="C40" s="2">
        <f>mrt!L41</f>
        <v>0</v>
      </c>
      <c r="D40" s="2">
        <f>apr!K41</f>
        <v>1</v>
      </c>
      <c r="E40" s="2">
        <f>mei!M41</f>
        <v>5</v>
      </c>
      <c r="F40" s="2">
        <f>jun!L41</f>
        <v>4</v>
      </c>
      <c r="G40" s="2">
        <f>jul!J41</f>
        <v>2</v>
      </c>
      <c r="H40" s="2">
        <f>aug!L41</f>
        <v>4</v>
      </c>
      <c r="I40" s="2">
        <f>sep!K41</f>
        <v>2</v>
      </c>
      <c r="J40" s="2">
        <f>okt!H41</f>
        <v>0</v>
      </c>
      <c r="K40" s="2"/>
      <c r="L40" s="2"/>
      <c r="M40" s="2"/>
      <c r="N40" s="2">
        <v>20</v>
      </c>
      <c r="O40" s="2">
        <v>10</v>
      </c>
      <c r="P40" s="2"/>
      <c r="Q40" s="40">
        <f t="shared" si="5"/>
        <v>48</v>
      </c>
      <c r="R40" s="51"/>
      <c r="S40" s="54">
        <f t="shared" si="6"/>
        <v>3.6</v>
      </c>
      <c r="T40" s="54">
        <f t="shared" si="7"/>
        <v>12</v>
      </c>
      <c r="U40" s="47">
        <f t="shared" si="8"/>
        <v>15.6</v>
      </c>
      <c r="V40" s="38">
        <v>-2.4</v>
      </c>
      <c r="W40" s="49"/>
      <c r="X40" s="38">
        <f t="shared" si="4"/>
        <v>13.2</v>
      </c>
    </row>
    <row r="41" spans="1:24" ht="13.5" thickBot="1">
      <c r="A41" s="13" t="s">
        <v>109</v>
      </c>
      <c r="B41" s="2">
        <f>feb!F42</f>
        <v>0</v>
      </c>
      <c r="C41" s="2">
        <f>mrt!L42</f>
        <v>0</v>
      </c>
      <c r="D41" s="2">
        <f>apr!K42</f>
        <v>0</v>
      </c>
      <c r="E41" s="2">
        <f>mei!M42</f>
        <v>0</v>
      </c>
      <c r="F41" s="2">
        <f>jun!L42</f>
        <v>0</v>
      </c>
      <c r="G41" s="2">
        <f>jul!J42</f>
        <v>0</v>
      </c>
      <c r="H41" s="2">
        <f>aug!L42</f>
        <v>0</v>
      </c>
      <c r="I41" s="2">
        <f>sep!K42</f>
        <v>0</v>
      </c>
      <c r="J41" s="2">
        <f>okt!H42</f>
        <v>0</v>
      </c>
      <c r="K41" s="2"/>
      <c r="L41" s="2"/>
      <c r="M41" s="2"/>
      <c r="N41" s="2"/>
      <c r="O41" s="2"/>
      <c r="P41" s="2"/>
      <c r="Q41" s="40">
        <f t="shared" si="5"/>
        <v>0</v>
      </c>
      <c r="R41" s="51"/>
      <c r="S41" s="54">
        <f t="shared" si="6"/>
        <v>0</v>
      </c>
      <c r="T41" s="54">
        <f t="shared" si="7"/>
        <v>0</v>
      </c>
      <c r="U41" s="47">
        <f t="shared" si="8"/>
        <v>0</v>
      </c>
      <c r="V41" s="38">
        <v>1.6</v>
      </c>
      <c r="W41" s="49"/>
      <c r="X41" s="38">
        <f t="shared" si="4"/>
        <v>1.6</v>
      </c>
    </row>
    <row r="42" spans="1:24" ht="13.5" thickBot="1">
      <c r="A42" s="13" t="s">
        <v>12</v>
      </c>
      <c r="B42" s="2">
        <f>feb!F43</f>
        <v>2</v>
      </c>
      <c r="C42" s="2">
        <f>mrt!L43</f>
        <v>3</v>
      </c>
      <c r="D42" s="2">
        <f>apr!K43</f>
        <v>5</v>
      </c>
      <c r="E42" s="2">
        <f>mei!M43</f>
        <v>7</v>
      </c>
      <c r="F42" s="2">
        <f>jun!L43</f>
        <v>5</v>
      </c>
      <c r="G42" s="2">
        <f>jul!J43</f>
        <v>4</v>
      </c>
      <c r="H42" s="2">
        <f>aug!L43</f>
        <v>5</v>
      </c>
      <c r="I42" s="2">
        <f>sep!K43</f>
        <v>5</v>
      </c>
      <c r="J42" s="2">
        <f>okt!H43</f>
        <v>3</v>
      </c>
      <c r="K42" s="2"/>
      <c r="L42" s="2">
        <v>40</v>
      </c>
      <c r="M42" s="2">
        <v>20</v>
      </c>
      <c r="N42" s="2">
        <v>20</v>
      </c>
      <c r="O42" s="2"/>
      <c r="P42" s="2"/>
      <c r="Q42" s="40">
        <f t="shared" si="5"/>
        <v>119</v>
      </c>
      <c r="R42" s="51">
        <v>125</v>
      </c>
      <c r="S42" s="54">
        <f t="shared" si="6"/>
        <v>32.8</v>
      </c>
      <c r="T42" s="54">
        <f t="shared" si="7"/>
        <v>32</v>
      </c>
      <c r="U42" s="47">
        <f t="shared" si="8"/>
        <v>64.8</v>
      </c>
      <c r="V42" s="38">
        <v>19.2</v>
      </c>
      <c r="W42" s="49"/>
      <c r="X42" s="38">
        <f t="shared" si="4"/>
        <v>84</v>
      </c>
    </row>
    <row r="43" spans="1:24" ht="13.5" thickBot="1">
      <c r="A43" s="13" t="s">
        <v>116</v>
      </c>
      <c r="B43" s="2">
        <f>feb!F44</f>
        <v>2</v>
      </c>
      <c r="C43" s="2">
        <f>mrt!L44</f>
        <v>4</v>
      </c>
      <c r="D43" s="2">
        <f>apr!K44</f>
        <v>3</v>
      </c>
      <c r="E43" s="2">
        <f>mei!M44</f>
        <v>4</v>
      </c>
      <c r="F43" s="2">
        <f>jun!L44</f>
        <v>3</v>
      </c>
      <c r="G43" s="2">
        <f>jul!J44</f>
        <v>2</v>
      </c>
      <c r="H43" s="2">
        <f>aug!L44</f>
        <v>2</v>
      </c>
      <c r="I43" s="2">
        <f>sep!K44</f>
        <v>2</v>
      </c>
      <c r="J43" s="2">
        <f>okt!H44</f>
        <v>2</v>
      </c>
      <c r="K43" s="2"/>
      <c r="L43" s="2"/>
      <c r="M43" s="2"/>
      <c r="N43" s="2">
        <v>20</v>
      </c>
      <c r="O43" s="2"/>
      <c r="P43" s="2"/>
      <c r="Q43" s="40">
        <f t="shared" si="5"/>
        <v>44</v>
      </c>
      <c r="R43" s="51"/>
      <c r="S43" s="54">
        <f t="shared" si="6"/>
        <v>4.8</v>
      </c>
      <c r="T43" s="54">
        <f t="shared" si="7"/>
        <v>8</v>
      </c>
      <c r="U43" s="47">
        <f t="shared" si="8"/>
        <v>12.8</v>
      </c>
      <c r="V43" s="38">
        <v>1.2</v>
      </c>
      <c r="W43" s="49"/>
      <c r="X43" s="38">
        <f t="shared" si="4"/>
        <v>14</v>
      </c>
    </row>
    <row r="44" spans="1:24" ht="13.5" thickBot="1">
      <c r="A44" s="13" t="s">
        <v>152</v>
      </c>
      <c r="B44" s="2">
        <f>feb!F45</f>
        <v>0</v>
      </c>
      <c r="C44" s="2">
        <f>mrt!L45</f>
        <v>0</v>
      </c>
      <c r="D44" s="2">
        <f>apr!K45</f>
        <v>1</v>
      </c>
      <c r="E44" s="2">
        <f>mei!M45</f>
        <v>2</v>
      </c>
      <c r="F44" s="2">
        <f>jun!L45</f>
        <v>2</v>
      </c>
      <c r="G44" s="2">
        <f>jul!J45</f>
        <v>3</v>
      </c>
      <c r="H44" s="2">
        <f>aug!L45</f>
        <v>1</v>
      </c>
      <c r="I44" s="2">
        <f>sep!K45</f>
        <v>0</v>
      </c>
      <c r="J44" s="2">
        <f>okt!H45</f>
        <v>1</v>
      </c>
      <c r="K44" s="2"/>
      <c r="L44" s="2"/>
      <c r="M44" s="2"/>
      <c r="N44" s="2">
        <v>20</v>
      </c>
      <c r="O44" s="2">
        <v>10</v>
      </c>
      <c r="P44" s="2"/>
      <c r="Q44" s="40">
        <f t="shared" si="5"/>
        <v>40</v>
      </c>
      <c r="R44" s="51"/>
      <c r="S44" s="54">
        <f>(SUM(B44:J44)+R44)*20/100</f>
        <v>2</v>
      </c>
      <c r="T44" s="54">
        <f>SUM(K44:P44)*40/100</f>
        <v>12</v>
      </c>
      <c r="U44" s="47">
        <f t="shared" si="8"/>
        <v>14</v>
      </c>
      <c r="V44" s="38">
        <v>0</v>
      </c>
      <c r="W44" s="49"/>
      <c r="X44" s="38">
        <f t="shared" si="4"/>
        <v>14</v>
      </c>
    </row>
    <row r="45" spans="1:24" ht="13.5" thickBot="1">
      <c r="A45" s="13" t="s">
        <v>155</v>
      </c>
      <c r="B45" s="2">
        <f>feb!F46</f>
        <v>0</v>
      </c>
      <c r="C45" s="2">
        <f>mrt!L46</f>
        <v>0</v>
      </c>
      <c r="D45" s="2">
        <f>apr!K46</f>
        <v>1</v>
      </c>
      <c r="E45" s="2">
        <f>mei!M46</f>
        <v>1</v>
      </c>
      <c r="F45" s="2">
        <f>jun!L46</f>
        <v>1</v>
      </c>
      <c r="G45" s="2">
        <f>jul!J46</f>
        <v>3</v>
      </c>
      <c r="H45" s="2">
        <f>aug!L46</f>
        <v>2</v>
      </c>
      <c r="I45" s="2">
        <f>sep!K46</f>
        <v>2</v>
      </c>
      <c r="J45" s="2">
        <f>okt!H46</f>
        <v>2</v>
      </c>
      <c r="K45" s="2"/>
      <c r="L45" s="2"/>
      <c r="M45" s="2">
        <v>20</v>
      </c>
      <c r="N45" s="2"/>
      <c r="O45" s="2"/>
      <c r="P45" s="2"/>
      <c r="Q45" s="40">
        <f t="shared" si="5"/>
        <v>32</v>
      </c>
      <c r="R45" s="51"/>
      <c r="S45" s="54">
        <f>(SUM(B45:J45)+R45)*20/100</f>
        <v>2.4</v>
      </c>
      <c r="T45" s="54">
        <f>SUM(K45:P45)*40/100</f>
        <v>8</v>
      </c>
      <c r="U45" s="47">
        <f>S45+T45</f>
        <v>10.4</v>
      </c>
      <c r="V45" s="38">
        <v>0</v>
      </c>
      <c r="W45" s="49"/>
      <c r="X45" s="38">
        <f t="shared" si="4"/>
        <v>10.4</v>
      </c>
    </row>
    <row r="46" spans="1:24" ht="13.5" thickBot="1">
      <c r="A46" s="13" t="s">
        <v>89</v>
      </c>
      <c r="B46" s="2">
        <f>feb!F47</f>
        <v>0</v>
      </c>
      <c r="C46" s="2">
        <f>mrt!L47</f>
        <v>0</v>
      </c>
      <c r="D46" s="2">
        <f>apr!K47</f>
        <v>0</v>
      </c>
      <c r="E46" s="2">
        <f>mei!M47</f>
        <v>0</v>
      </c>
      <c r="F46" s="2">
        <f>jun!L47</f>
        <v>0</v>
      </c>
      <c r="G46" s="2">
        <f>jul!J47</f>
        <v>0</v>
      </c>
      <c r="H46" s="2">
        <f>aug!L47</f>
        <v>0</v>
      </c>
      <c r="I46" s="2">
        <f>sep!K47</f>
        <v>0</v>
      </c>
      <c r="J46" s="2">
        <f>okt!H47</f>
        <v>0</v>
      </c>
      <c r="K46" s="2"/>
      <c r="L46" s="2"/>
      <c r="M46" s="2"/>
      <c r="N46" s="2"/>
      <c r="O46" s="2"/>
      <c r="P46" s="2"/>
      <c r="Q46" s="40">
        <f t="shared" si="5"/>
        <v>0</v>
      </c>
      <c r="R46" s="51"/>
      <c r="S46" s="54">
        <f t="shared" si="6"/>
        <v>0</v>
      </c>
      <c r="T46" s="54">
        <f t="shared" si="7"/>
        <v>0</v>
      </c>
      <c r="U46" s="47">
        <f t="shared" si="8"/>
        <v>0</v>
      </c>
      <c r="V46" s="38">
        <v>10.8</v>
      </c>
      <c r="W46" s="49"/>
      <c r="X46" s="38">
        <f t="shared" si="4"/>
        <v>10.8</v>
      </c>
    </row>
    <row r="47" spans="1:24" ht="13.5" thickBot="1">
      <c r="A47" s="13" t="s">
        <v>103</v>
      </c>
      <c r="B47" s="2">
        <f>feb!F48</f>
        <v>0</v>
      </c>
      <c r="C47" s="2">
        <f>mrt!L48</f>
        <v>0</v>
      </c>
      <c r="D47" s="2">
        <f>apr!K48</f>
        <v>0</v>
      </c>
      <c r="E47" s="2">
        <f>mei!M48</f>
        <v>0</v>
      </c>
      <c r="F47" s="2">
        <f>jun!L48</f>
        <v>0</v>
      </c>
      <c r="G47" s="2">
        <f>jul!J48</f>
        <v>0</v>
      </c>
      <c r="H47" s="2">
        <f>aug!L48</f>
        <v>0</v>
      </c>
      <c r="I47" s="2">
        <f>sep!K48</f>
        <v>0</v>
      </c>
      <c r="J47" s="2">
        <f>okt!H48</f>
        <v>0</v>
      </c>
      <c r="K47" s="2"/>
      <c r="L47" s="2"/>
      <c r="M47" s="2"/>
      <c r="N47" s="2"/>
      <c r="O47" s="2"/>
      <c r="P47" s="2"/>
      <c r="Q47" s="40">
        <f t="shared" si="5"/>
        <v>0</v>
      </c>
      <c r="R47" s="51"/>
      <c r="S47" s="54">
        <f t="shared" si="6"/>
        <v>0</v>
      </c>
      <c r="T47" s="54">
        <f t="shared" si="7"/>
        <v>0</v>
      </c>
      <c r="U47" s="47">
        <f t="shared" si="8"/>
        <v>0</v>
      </c>
      <c r="V47" s="38">
        <v>8.4</v>
      </c>
      <c r="W47" s="49"/>
      <c r="X47" s="38">
        <f t="shared" si="4"/>
        <v>8.4</v>
      </c>
    </row>
    <row r="48" spans="1:24" ht="13.5" thickBot="1">
      <c r="A48" s="13" t="s">
        <v>133</v>
      </c>
      <c r="B48" s="2">
        <f>feb!F49</f>
        <v>0</v>
      </c>
      <c r="C48" s="2">
        <f>mrt!L49</f>
        <v>0</v>
      </c>
      <c r="D48" s="2">
        <f>apr!K49</f>
        <v>3</v>
      </c>
      <c r="E48" s="2">
        <f>mei!M49</f>
        <v>3</v>
      </c>
      <c r="F48" s="2">
        <f>jun!L49</f>
        <v>2</v>
      </c>
      <c r="G48" s="2">
        <f>jul!J49</f>
        <v>4</v>
      </c>
      <c r="H48" s="2">
        <f>aug!L49</f>
        <v>0</v>
      </c>
      <c r="I48" s="2">
        <f>sep!K49</f>
        <v>4</v>
      </c>
      <c r="J48" s="2">
        <f>okt!H49</f>
        <v>2</v>
      </c>
      <c r="K48" s="2"/>
      <c r="L48" s="2"/>
      <c r="M48" s="2"/>
      <c r="N48" s="2"/>
      <c r="O48" s="2"/>
      <c r="P48" s="2"/>
      <c r="Q48" s="40">
        <f t="shared" si="5"/>
        <v>18</v>
      </c>
      <c r="R48" s="51"/>
      <c r="S48" s="54">
        <f t="shared" si="6"/>
        <v>3.6</v>
      </c>
      <c r="T48" s="54">
        <f t="shared" si="7"/>
        <v>0</v>
      </c>
      <c r="U48" s="47">
        <f t="shared" si="8"/>
        <v>3.6</v>
      </c>
      <c r="V48" s="38">
        <v>-0.2</v>
      </c>
      <c r="W48" s="49"/>
      <c r="X48" s="38">
        <f t="shared" si="4"/>
        <v>3.4</v>
      </c>
    </row>
    <row r="49" spans="1:24" ht="13.5" thickBot="1">
      <c r="A49" s="13" t="s">
        <v>13</v>
      </c>
      <c r="B49" s="2">
        <f>feb!F50</f>
        <v>1</v>
      </c>
      <c r="C49" s="2">
        <f>mrt!L50</f>
        <v>3</v>
      </c>
      <c r="D49" s="2">
        <f>apr!K50</f>
        <v>4</v>
      </c>
      <c r="E49" s="2">
        <f>mei!M50</f>
        <v>1</v>
      </c>
      <c r="F49" s="2">
        <f>jun!L50</f>
        <v>5</v>
      </c>
      <c r="G49" s="2">
        <f>jul!J50</f>
        <v>4</v>
      </c>
      <c r="H49" s="2">
        <f>aug!L50</f>
        <v>2</v>
      </c>
      <c r="I49" s="2">
        <f>sep!K50</f>
        <v>0</v>
      </c>
      <c r="J49" s="2">
        <f>okt!H50</f>
        <v>0</v>
      </c>
      <c r="K49" s="2">
        <v>10</v>
      </c>
      <c r="L49" s="2">
        <v>80</v>
      </c>
      <c r="M49" s="2">
        <v>20</v>
      </c>
      <c r="N49" s="2">
        <v>20</v>
      </c>
      <c r="O49" s="2">
        <v>10</v>
      </c>
      <c r="P49" s="2"/>
      <c r="Q49" s="40">
        <f t="shared" si="5"/>
        <v>160</v>
      </c>
      <c r="R49" s="51"/>
      <c r="S49" s="54">
        <f t="shared" si="6"/>
        <v>4</v>
      </c>
      <c r="T49" s="54">
        <f t="shared" si="7"/>
        <v>56</v>
      </c>
      <c r="U49" s="47">
        <f t="shared" si="8"/>
        <v>60</v>
      </c>
      <c r="V49" s="38">
        <v>138.2</v>
      </c>
      <c r="W49" s="49">
        <v>92</v>
      </c>
      <c r="X49" s="38">
        <f t="shared" si="4"/>
        <v>106.19999999999999</v>
      </c>
    </row>
    <row r="50" spans="1:24" ht="13.5" thickBot="1">
      <c r="A50" s="13" t="s">
        <v>114</v>
      </c>
      <c r="B50" s="2">
        <f>feb!F51</f>
        <v>1</v>
      </c>
      <c r="C50" s="2">
        <f>mrt!L51</f>
        <v>2</v>
      </c>
      <c r="D50" s="2">
        <f>apr!K51</f>
        <v>4</v>
      </c>
      <c r="E50" s="2">
        <f>mei!M51</f>
        <v>3</v>
      </c>
      <c r="F50" s="2">
        <f>jun!L51</f>
        <v>3</v>
      </c>
      <c r="G50" s="2">
        <f>jul!J51</f>
        <v>3</v>
      </c>
      <c r="H50" s="2">
        <f>aug!L51</f>
        <v>3</v>
      </c>
      <c r="I50" s="2">
        <f>sep!K51</f>
        <v>0</v>
      </c>
      <c r="J50" s="2">
        <f>okt!H51</f>
        <v>0</v>
      </c>
      <c r="K50" s="2"/>
      <c r="L50" s="2"/>
      <c r="M50" s="2"/>
      <c r="N50" s="2"/>
      <c r="O50" s="2"/>
      <c r="P50" s="2"/>
      <c r="Q50" s="40">
        <f t="shared" si="5"/>
        <v>19</v>
      </c>
      <c r="R50" s="51"/>
      <c r="S50" s="54">
        <f t="shared" si="6"/>
        <v>3.8</v>
      </c>
      <c r="T50" s="54">
        <f t="shared" si="7"/>
        <v>0</v>
      </c>
      <c r="U50" s="47">
        <f t="shared" si="8"/>
        <v>3.8</v>
      </c>
      <c r="V50" s="38">
        <v>33.6</v>
      </c>
      <c r="W50" s="49"/>
      <c r="X50" s="38">
        <f t="shared" si="4"/>
        <v>37.4</v>
      </c>
    </row>
    <row r="51" spans="1:24" ht="13.5" thickBot="1">
      <c r="A51" s="13" t="s">
        <v>111</v>
      </c>
      <c r="B51" s="2">
        <f>feb!F52</f>
        <v>0</v>
      </c>
      <c r="C51" s="2">
        <f>mrt!L52</f>
        <v>0</v>
      </c>
      <c r="D51" s="2">
        <f>apr!K52</f>
        <v>0</v>
      </c>
      <c r="E51" s="2">
        <f>mei!M52</f>
        <v>0</v>
      </c>
      <c r="F51" s="2">
        <f>jun!L52</f>
        <v>4</v>
      </c>
      <c r="G51" s="2">
        <f>jul!J52</f>
        <v>3</v>
      </c>
      <c r="H51" s="2">
        <f>aug!L52</f>
        <v>3</v>
      </c>
      <c r="I51" s="2">
        <f>sep!K52</f>
        <v>2</v>
      </c>
      <c r="J51" s="2">
        <f>okt!H52</f>
        <v>1</v>
      </c>
      <c r="K51" s="2"/>
      <c r="L51" s="2"/>
      <c r="M51" s="2"/>
      <c r="N51" s="2"/>
      <c r="O51" s="2"/>
      <c r="P51" s="2"/>
      <c r="Q51" s="40">
        <f t="shared" si="5"/>
        <v>13</v>
      </c>
      <c r="R51" s="51"/>
      <c r="S51" s="54">
        <f t="shared" si="6"/>
        <v>2.6</v>
      </c>
      <c r="T51" s="54">
        <f t="shared" si="7"/>
        <v>0</v>
      </c>
      <c r="U51" s="47">
        <f t="shared" si="8"/>
        <v>2.6</v>
      </c>
      <c r="V51" s="38">
        <v>11.6</v>
      </c>
      <c r="W51" s="49"/>
      <c r="X51" s="38">
        <f t="shared" si="4"/>
        <v>14.2</v>
      </c>
    </row>
    <row r="52" spans="1:24" ht="13.5" thickBot="1">
      <c r="A52" s="13" t="s">
        <v>14</v>
      </c>
      <c r="B52" s="2">
        <f>feb!F53</f>
        <v>1</v>
      </c>
      <c r="C52" s="2">
        <f>mrt!L53</f>
        <v>0</v>
      </c>
      <c r="D52" s="2">
        <f>apr!K53</f>
        <v>4</v>
      </c>
      <c r="E52" s="2">
        <f>mei!M53</f>
        <v>3</v>
      </c>
      <c r="F52" s="2">
        <f>jun!L53</f>
        <v>3</v>
      </c>
      <c r="G52" s="2">
        <f>jul!J53</f>
        <v>3</v>
      </c>
      <c r="H52" s="2">
        <f>aug!L53</f>
        <v>3</v>
      </c>
      <c r="I52" s="2">
        <f>sep!K53</f>
        <v>2</v>
      </c>
      <c r="J52" s="2">
        <f>okt!H53</f>
        <v>1</v>
      </c>
      <c r="K52" s="2"/>
      <c r="L52" s="2"/>
      <c r="M52" s="2">
        <v>20</v>
      </c>
      <c r="N52" s="2">
        <v>20</v>
      </c>
      <c r="O52" s="2">
        <v>10</v>
      </c>
      <c r="P52" s="2">
        <v>10</v>
      </c>
      <c r="Q52" s="40">
        <f t="shared" si="5"/>
        <v>80</v>
      </c>
      <c r="R52" s="51"/>
      <c r="S52" s="54">
        <f t="shared" si="6"/>
        <v>4</v>
      </c>
      <c r="T52" s="54">
        <f t="shared" si="7"/>
        <v>24</v>
      </c>
      <c r="U52" s="47">
        <f t="shared" si="8"/>
        <v>28</v>
      </c>
      <c r="V52" s="38">
        <v>80</v>
      </c>
      <c r="W52" s="49">
        <v>64</v>
      </c>
      <c r="X52" s="38">
        <f t="shared" si="4"/>
        <v>44</v>
      </c>
    </row>
    <row r="53" spans="1:24" ht="13.5" thickBot="1">
      <c r="A53" s="13" t="s">
        <v>75</v>
      </c>
      <c r="B53" s="2">
        <f>feb!F54</f>
        <v>0</v>
      </c>
      <c r="C53" s="2">
        <f>mrt!L54</f>
        <v>3</v>
      </c>
      <c r="D53" s="2">
        <f>apr!K54</f>
        <v>5</v>
      </c>
      <c r="E53" s="2">
        <f>mei!M54</f>
        <v>0</v>
      </c>
      <c r="F53" s="2">
        <f>jun!L54</f>
        <v>4</v>
      </c>
      <c r="G53" s="2">
        <f>jul!J54</f>
        <v>3</v>
      </c>
      <c r="H53" s="2">
        <f>aug!L54</f>
        <v>3</v>
      </c>
      <c r="I53" s="2">
        <f>sep!K54</f>
        <v>0</v>
      </c>
      <c r="J53" s="2">
        <f>okt!H54</f>
        <v>1</v>
      </c>
      <c r="K53" s="2"/>
      <c r="L53" s="2"/>
      <c r="M53" s="2"/>
      <c r="N53" s="2"/>
      <c r="O53" s="2"/>
      <c r="P53" s="2"/>
      <c r="Q53" s="40">
        <f t="shared" si="5"/>
        <v>19</v>
      </c>
      <c r="R53" s="51"/>
      <c r="S53" s="54">
        <f t="shared" si="6"/>
        <v>3.8</v>
      </c>
      <c r="T53" s="54">
        <f t="shared" si="7"/>
        <v>0</v>
      </c>
      <c r="U53" s="47">
        <f t="shared" si="8"/>
        <v>3.8</v>
      </c>
      <c r="V53" s="38">
        <v>13.6</v>
      </c>
      <c r="W53" s="49"/>
      <c r="X53" s="38">
        <f t="shared" si="4"/>
        <v>17.4</v>
      </c>
    </row>
    <row r="54" spans="1:24" ht="13.5" thickBot="1">
      <c r="A54" s="13" t="s">
        <v>65</v>
      </c>
      <c r="B54" s="2">
        <f>feb!F55</f>
        <v>0</v>
      </c>
      <c r="C54" s="2">
        <f>mrt!L55</f>
        <v>1</v>
      </c>
      <c r="D54" s="2">
        <f>apr!K55</f>
        <v>3</v>
      </c>
      <c r="E54" s="2">
        <f>mei!M55</f>
        <v>0</v>
      </c>
      <c r="F54" s="2">
        <f>jun!L55</f>
        <v>0</v>
      </c>
      <c r="G54" s="2">
        <f>jul!J55</f>
        <v>0</v>
      </c>
      <c r="H54" s="2">
        <f>aug!L55</f>
        <v>0</v>
      </c>
      <c r="I54" s="2">
        <f>sep!K55</f>
        <v>0</v>
      </c>
      <c r="J54" s="2">
        <f>okt!H55</f>
        <v>0</v>
      </c>
      <c r="K54" s="2"/>
      <c r="L54" s="2"/>
      <c r="M54" s="2"/>
      <c r="N54" s="2"/>
      <c r="O54" s="2"/>
      <c r="P54" s="2"/>
      <c r="Q54" s="40">
        <f t="shared" si="5"/>
        <v>4</v>
      </c>
      <c r="R54" s="51"/>
      <c r="S54" s="54">
        <f t="shared" si="6"/>
        <v>0.8</v>
      </c>
      <c r="T54" s="54">
        <f t="shared" si="7"/>
        <v>0</v>
      </c>
      <c r="U54" s="47">
        <f t="shared" si="8"/>
        <v>0.8</v>
      </c>
      <c r="V54" s="38">
        <v>-2</v>
      </c>
      <c r="W54" s="49"/>
      <c r="X54" s="38">
        <f t="shared" si="4"/>
        <v>-1.2</v>
      </c>
    </row>
    <row r="55" spans="1:24" ht="13.5" thickBot="1">
      <c r="A55" s="13" t="s">
        <v>70</v>
      </c>
      <c r="B55" s="2">
        <f>feb!F56</f>
        <v>0</v>
      </c>
      <c r="C55" s="2">
        <f>mrt!L56</f>
        <v>2</v>
      </c>
      <c r="D55" s="2">
        <f>apr!K56</f>
        <v>4</v>
      </c>
      <c r="E55" s="2">
        <f>mei!M56</f>
        <v>5</v>
      </c>
      <c r="F55" s="2">
        <f>jun!L56</f>
        <v>4</v>
      </c>
      <c r="G55" s="2">
        <f>jul!J56</f>
        <v>1</v>
      </c>
      <c r="H55" s="2">
        <f>aug!L56</f>
        <v>4</v>
      </c>
      <c r="I55" s="2">
        <f>sep!K56</f>
        <v>3</v>
      </c>
      <c r="J55" s="2">
        <f>okt!H56</f>
        <v>3</v>
      </c>
      <c r="K55" s="2"/>
      <c r="L55" s="2"/>
      <c r="M55" s="2"/>
      <c r="N55" s="2"/>
      <c r="O55" s="2"/>
      <c r="P55" s="2"/>
      <c r="Q55" s="40">
        <f t="shared" si="5"/>
        <v>26</v>
      </c>
      <c r="R55" s="51"/>
      <c r="S55" s="54">
        <f t="shared" si="6"/>
        <v>5.2</v>
      </c>
      <c r="T55" s="54">
        <f t="shared" si="7"/>
        <v>0</v>
      </c>
      <c r="U55" s="47">
        <f t="shared" si="8"/>
        <v>5.2</v>
      </c>
      <c r="V55" s="38">
        <v>2.4</v>
      </c>
      <c r="W55" s="49"/>
      <c r="X55" s="38">
        <f t="shared" si="4"/>
        <v>7.6</v>
      </c>
    </row>
    <row r="56" spans="1:24" ht="13.5" thickBot="1">
      <c r="A56" s="13" t="s">
        <v>117</v>
      </c>
      <c r="B56" s="2">
        <f>feb!F57</f>
        <v>2</v>
      </c>
      <c r="C56" s="2">
        <f>mrt!L57</f>
        <v>2</v>
      </c>
      <c r="D56" s="2">
        <f>apr!K57</f>
        <v>3</v>
      </c>
      <c r="E56" s="2">
        <f>mei!M57</f>
        <v>4</v>
      </c>
      <c r="F56" s="2">
        <f>jun!L57</f>
        <v>4</v>
      </c>
      <c r="G56" s="2">
        <f>jul!J57</f>
        <v>1</v>
      </c>
      <c r="H56" s="2">
        <f>aug!L57</f>
        <v>0</v>
      </c>
      <c r="I56" s="2">
        <f>sep!K57</f>
        <v>0</v>
      </c>
      <c r="J56" s="2">
        <f>okt!H57</f>
        <v>0</v>
      </c>
      <c r="K56" s="2"/>
      <c r="L56" s="2"/>
      <c r="M56" s="2"/>
      <c r="N56" s="2">
        <v>10</v>
      </c>
      <c r="O56" s="2"/>
      <c r="P56" s="2"/>
      <c r="Q56" s="40">
        <f t="shared" si="5"/>
        <v>26</v>
      </c>
      <c r="R56" s="51"/>
      <c r="S56" s="54">
        <f t="shared" si="6"/>
        <v>3.2</v>
      </c>
      <c r="T56" s="54">
        <f t="shared" si="7"/>
        <v>4</v>
      </c>
      <c r="U56" s="47">
        <f t="shared" si="8"/>
        <v>7.2</v>
      </c>
      <c r="V56" s="38">
        <v>-2.8</v>
      </c>
      <c r="W56" s="49"/>
      <c r="X56" s="38">
        <f t="shared" si="4"/>
        <v>4.4</v>
      </c>
    </row>
    <row r="57" spans="1:24" ht="13.5" thickBot="1">
      <c r="A57" s="13" t="s">
        <v>98</v>
      </c>
      <c r="B57" s="2">
        <f>feb!F58</f>
        <v>0</v>
      </c>
      <c r="C57" s="2">
        <f>mrt!L58</f>
        <v>0</v>
      </c>
      <c r="D57" s="2">
        <f>apr!K58</f>
        <v>0</v>
      </c>
      <c r="E57" s="2">
        <f>mei!M58</f>
        <v>0</v>
      </c>
      <c r="F57" s="2">
        <f>jun!L58</f>
        <v>0</v>
      </c>
      <c r="G57" s="2">
        <f>jul!J58</f>
        <v>0</v>
      </c>
      <c r="H57" s="2">
        <f>aug!L58</f>
        <v>0</v>
      </c>
      <c r="I57" s="2">
        <f>sep!K58</f>
        <v>0</v>
      </c>
      <c r="J57" s="2">
        <f>okt!H58</f>
        <v>0</v>
      </c>
      <c r="K57" s="2"/>
      <c r="L57" s="2"/>
      <c r="M57" s="2"/>
      <c r="N57" s="2"/>
      <c r="O57" s="2"/>
      <c r="P57" s="2"/>
      <c r="Q57" s="40">
        <f t="shared" si="5"/>
        <v>0</v>
      </c>
      <c r="R57" s="51"/>
      <c r="S57" s="54">
        <f t="shared" si="6"/>
        <v>0</v>
      </c>
      <c r="T57" s="54">
        <f t="shared" si="7"/>
        <v>0</v>
      </c>
      <c r="U57" s="47">
        <f t="shared" si="8"/>
        <v>0</v>
      </c>
      <c r="V57" s="38">
        <v>18.6</v>
      </c>
      <c r="W57" s="49"/>
      <c r="X57" s="38">
        <f t="shared" si="4"/>
        <v>18.6</v>
      </c>
    </row>
    <row r="58" spans="1:24" ht="13.5" thickBot="1">
      <c r="A58" s="13" t="s">
        <v>33</v>
      </c>
      <c r="B58" s="2">
        <f>feb!F59</f>
        <v>0</v>
      </c>
      <c r="C58" s="2">
        <f>mrt!L59</f>
        <v>2</v>
      </c>
      <c r="D58" s="2">
        <f>apr!K59</f>
        <v>3</v>
      </c>
      <c r="E58" s="2">
        <f>mei!M59</f>
        <v>3</v>
      </c>
      <c r="F58" s="2">
        <f>jun!L59</f>
        <v>2</v>
      </c>
      <c r="G58" s="2">
        <f>jul!J59</f>
        <v>0</v>
      </c>
      <c r="H58" s="2">
        <f>aug!L59</f>
        <v>0</v>
      </c>
      <c r="I58" s="2">
        <f>sep!K59</f>
        <v>0</v>
      </c>
      <c r="J58" s="2">
        <f>okt!H59</f>
        <v>0</v>
      </c>
      <c r="K58" s="2"/>
      <c r="L58" s="2"/>
      <c r="M58" s="2"/>
      <c r="N58" s="2"/>
      <c r="O58" s="2"/>
      <c r="P58" s="2"/>
      <c r="Q58" s="40">
        <f t="shared" si="5"/>
        <v>10</v>
      </c>
      <c r="R58" s="51"/>
      <c r="S58" s="54">
        <f t="shared" si="6"/>
        <v>2</v>
      </c>
      <c r="T58" s="54">
        <f t="shared" si="7"/>
        <v>0</v>
      </c>
      <c r="U58" s="47">
        <f t="shared" si="8"/>
        <v>2</v>
      </c>
      <c r="V58" s="38">
        <v>41.2</v>
      </c>
      <c r="W58" s="49"/>
      <c r="X58" s="38">
        <f t="shared" si="4"/>
        <v>43.2</v>
      </c>
    </row>
    <row r="59" spans="1:24" ht="13.5" thickBot="1">
      <c r="A59" s="13" t="s">
        <v>74</v>
      </c>
      <c r="B59" s="2">
        <f>feb!F60</f>
        <v>0</v>
      </c>
      <c r="C59" s="2">
        <f>mrt!L60</f>
        <v>0</v>
      </c>
      <c r="D59" s="2">
        <f>apr!K60</f>
        <v>2</v>
      </c>
      <c r="E59" s="2">
        <f>mei!M60</f>
        <v>0</v>
      </c>
      <c r="F59" s="2">
        <f>jun!L60</f>
        <v>0</v>
      </c>
      <c r="G59" s="2">
        <f>jul!J60</f>
        <v>1</v>
      </c>
      <c r="H59" s="2">
        <f>aug!L60</f>
        <v>1</v>
      </c>
      <c r="I59" s="2">
        <f>sep!K60</f>
        <v>0</v>
      </c>
      <c r="J59" s="2">
        <f>okt!H60</f>
        <v>0</v>
      </c>
      <c r="K59" s="2"/>
      <c r="L59" s="2"/>
      <c r="M59" s="2"/>
      <c r="N59" s="2">
        <v>10</v>
      </c>
      <c r="O59" s="2"/>
      <c r="P59" s="2"/>
      <c r="Q59" s="40">
        <f t="shared" si="5"/>
        <v>14</v>
      </c>
      <c r="R59" s="51"/>
      <c r="S59" s="54">
        <f t="shared" si="6"/>
        <v>0.8</v>
      </c>
      <c r="T59" s="54">
        <f t="shared" si="7"/>
        <v>4</v>
      </c>
      <c r="U59" s="47">
        <f t="shared" si="8"/>
        <v>4.8</v>
      </c>
      <c r="V59" s="38">
        <v>21.8</v>
      </c>
      <c r="W59" s="49"/>
      <c r="X59" s="38">
        <f t="shared" si="4"/>
        <v>26.6</v>
      </c>
    </row>
    <row r="60" spans="1:24" ht="13.5" thickBot="1">
      <c r="A60" s="13" t="s">
        <v>93</v>
      </c>
      <c r="B60" s="2">
        <f>feb!F61</f>
        <v>0</v>
      </c>
      <c r="C60" s="2">
        <f>mrt!L61</f>
        <v>0</v>
      </c>
      <c r="D60" s="2">
        <f>apr!K61</f>
        <v>0</v>
      </c>
      <c r="E60" s="2">
        <f>mei!M61</f>
        <v>0</v>
      </c>
      <c r="F60" s="2">
        <f>jun!L61</f>
        <v>0</v>
      </c>
      <c r="G60" s="2">
        <f>jul!J61</f>
        <v>0</v>
      </c>
      <c r="H60" s="2">
        <f>aug!L61</f>
        <v>0</v>
      </c>
      <c r="I60" s="2">
        <f>sep!K61</f>
        <v>0</v>
      </c>
      <c r="J60" s="2">
        <f>okt!H61</f>
        <v>0</v>
      </c>
      <c r="K60" s="2"/>
      <c r="L60" s="2"/>
      <c r="M60" s="2"/>
      <c r="N60" s="2">
        <v>10</v>
      </c>
      <c r="O60" s="2"/>
      <c r="P60" s="2"/>
      <c r="Q60" s="40">
        <f t="shared" si="5"/>
        <v>10</v>
      </c>
      <c r="R60" s="51"/>
      <c r="S60" s="54">
        <f t="shared" si="6"/>
        <v>0</v>
      </c>
      <c r="T60" s="54">
        <f t="shared" si="7"/>
        <v>4</v>
      </c>
      <c r="U60" s="47">
        <f t="shared" si="8"/>
        <v>4</v>
      </c>
      <c r="V60" s="38">
        <v>12.4</v>
      </c>
      <c r="W60" s="49"/>
      <c r="X60" s="38">
        <f t="shared" si="4"/>
        <v>16.4</v>
      </c>
    </row>
    <row r="61" spans="1:24" ht="13.5" thickBot="1">
      <c r="A61" s="13" t="s">
        <v>15</v>
      </c>
      <c r="B61" s="2">
        <f>feb!F62</f>
        <v>0</v>
      </c>
      <c r="C61" s="2">
        <f>mrt!L62</f>
        <v>0</v>
      </c>
      <c r="D61" s="2">
        <f>apr!K62</f>
        <v>0</v>
      </c>
      <c r="E61" s="2">
        <f>mei!M62</f>
        <v>2</v>
      </c>
      <c r="F61" s="2">
        <f>jun!L62</f>
        <v>2</v>
      </c>
      <c r="G61" s="2">
        <f>jul!J62</f>
        <v>1</v>
      </c>
      <c r="H61" s="2">
        <f>aug!L62</f>
        <v>0</v>
      </c>
      <c r="I61" s="2">
        <f>sep!K62</f>
        <v>0</v>
      </c>
      <c r="J61" s="2">
        <f>okt!H62</f>
        <v>0</v>
      </c>
      <c r="K61" s="2">
        <v>10</v>
      </c>
      <c r="L61" s="2"/>
      <c r="M61" s="2">
        <v>20</v>
      </c>
      <c r="N61" s="2">
        <v>20</v>
      </c>
      <c r="O61" s="2">
        <v>10</v>
      </c>
      <c r="P61" s="2"/>
      <c r="Q61" s="40">
        <f t="shared" si="5"/>
        <v>65</v>
      </c>
      <c r="R61" s="51"/>
      <c r="S61" s="54">
        <f t="shared" si="6"/>
        <v>1</v>
      </c>
      <c r="T61" s="54">
        <f t="shared" si="7"/>
        <v>24</v>
      </c>
      <c r="U61" s="47">
        <f t="shared" si="8"/>
        <v>25</v>
      </c>
      <c r="V61" s="38">
        <v>33.4</v>
      </c>
      <c r="W61" s="49"/>
      <c r="X61" s="38">
        <f t="shared" si="4"/>
        <v>58.4</v>
      </c>
    </row>
    <row r="62" spans="1:24" ht="13.5" thickBot="1">
      <c r="A62" s="13" t="s">
        <v>113</v>
      </c>
      <c r="B62" s="2">
        <f>feb!F63</f>
        <v>2</v>
      </c>
      <c r="C62" s="2">
        <f>mrt!L63</f>
        <v>3</v>
      </c>
      <c r="D62" s="2">
        <f>apr!K63</f>
        <v>5</v>
      </c>
      <c r="E62" s="2">
        <f>mei!M63</f>
        <v>7</v>
      </c>
      <c r="F62" s="2">
        <f>jun!L63</f>
        <v>5</v>
      </c>
      <c r="G62" s="2">
        <f>jul!J63</f>
        <v>3</v>
      </c>
      <c r="H62" s="2">
        <f>aug!L63</f>
        <v>5</v>
      </c>
      <c r="I62" s="2">
        <f>sep!K63</f>
        <v>5</v>
      </c>
      <c r="J62" s="2">
        <f>okt!H63</f>
        <v>2</v>
      </c>
      <c r="K62" s="2"/>
      <c r="L62" s="2"/>
      <c r="M62" s="2">
        <v>20</v>
      </c>
      <c r="N62" s="2">
        <v>10</v>
      </c>
      <c r="O62" s="2"/>
      <c r="P62" s="2"/>
      <c r="Q62" s="40">
        <f t="shared" si="5"/>
        <v>67</v>
      </c>
      <c r="R62" s="51">
        <v>75</v>
      </c>
      <c r="S62" s="54">
        <f t="shared" si="6"/>
        <v>22.4</v>
      </c>
      <c r="T62" s="54">
        <f t="shared" si="7"/>
        <v>12</v>
      </c>
      <c r="U62" s="47">
        <f t="shared" si="8"/>
        <v>34.4</v>
      </c>
      <c r="V62" s="38">
        <v>10.2</v>
      </c>
      <c r="W62" s="49"/>
      <c r="X62" s="38">
        <f t="shared" si="4"/>
        <v>44.599999999999994</v>
      </c>
    </row>
    <row r="63" spans="1:24" ht="13.5" thickBot="1">
      <c r="A63" s="13" t="s">
        <v>16</v>
      </c>
      <c r="B63" s="2">
        <f>feb!F64</f>
        <v>1</v>
      </c>
      <c r="C63" s="2">
        <f>mrt!L64</f>
        <v>5</v>
      </c>
      <c r="D63" s="2">
        <f>apr!K64</f>
        <v>5</v>
      </c>
      <c r="E63" s="2">
        <f>mei!M64</f>
        <v>5</v>
      </c>
      <c r="F63" s="2">
        <f>jun!L64</f>
        <v>5</v>
      </c>
      <c r="G63" s="2">
        <f>jul!J64</f>
        <v>4</v>
      </c>
      <c r="H63" s="2">
        <f>aug!L64</f>
        <v>5</v>
      </c>
      <c r="I63" s="2">
        <f>sep!K64</f>
        <v>5</v>
      </c>
      <c r="J63" s="2">
        <f>okt!H64</f>
        <v>3</v>
      </c>
      <c r="K63" s="2"/>
      <c r="L63" s="2"/>
      <c r="M63" s="2"/>
      <c r="N63" s="2">
        <v>10</v>
      </c>
      <c r="O63" s="2"/>
      <c r="P63" s="2"/>
      <c r="Q63" s="40">
        <f t="shared" si="5"/>
        <v>48</v>
      </c>
      <c r="R63" s="51">
        <v>125</v>
      </c>
      <c r="S63" s="54">
        <f t="shared" si="6"/>
        <v>32.6</v>
      </c>
      <c r="T63" s="54">
        <f t="shared" si="7"/>
        <v>4</v>
      </c>
      <c r="U63" s="47">
        <f t="shared" si="8"/>
        <v>36.6</v>
      </c>
      <c r="V63" s="38">
        <v>91.2</v>
      </c>
      <c r="W63" s="49">
        <v>90</v>
      </c>
      <c r="X63" s="38">
        <f t="shared" si="4"/>
        <v>37.80000000000001</v>
      </c>
    </row>
    <row r="64" spans="1:24" ht="13.5" thickBot="1">
      <c r="A64" s="13" t="s">
        <v>73</v>
      </c>
      <c r="B64" s="2">
        <f>feb!F65</f>
        <v>2</v>
      </c>
      <c r="C64" s="2">
        <f>mrt!L65</f>
        <v>4</v>
      </c>
      <c r="D64" s="2">
        <f>apr!K65</f>
        <v>5</v>
      </c>
      <c r="E64" s="2">
        <f>mei!M65</f>
        <v>4</v>
      </c>
      <c r="F64" s="2">
        <f>jun!L65</f>
        <v>4</v>
      </c>
      <c r="G64" s="2">
        <f>jul!J65</f>
        <v>3</v>
      </c>
      <c r="H64" s="2">
        <f>aug!L65</f>
        <v>5</v>
      </c>
      <c r="I64" s="2">
        <f>sep!K65</f>
        <v>5</v>
      </c>
      <c r="J64" s="2">
        <f>okt!H65</f>
        <v>3</v>
      </c>
      <c r="K64" s="2"/>
      <c r="L64" s="2"/>
      <c r="M64" s="2">
        <v>20</v>
      </c>
      <c r="N64" s="2">
        <v>20</v>
      </c>
      <c r="O64" s="2">
        <v>10</v>
      </c>
      <c r="P64" s="2">
        <v>10</v>
      </c>
      <c r="Q64" s="40">
        <f t="shared" si="5"/>
        <v>95</v>
      </c>
      <c r="R64" s="51">
        <v>75</v>
      </c>
      <c r="S64" s="54">
        <f t="shared" si="6"/>
        <v>22</v>
      </c>
      <c r="T64" s="54">
        <f t="shared" si="7"/>
        <v>24</v>
      </c>
      <c r="U64" s="47">
        <f t="shared" si="8"/>
        <v>46</v>
      </c>
      <c r="V64" s="38">
        <v>106.2</v>
      </c>
      <c r="W64" s="49"/>
      <c r="X64" s="38">
        <f t="shared" si="4"/>
        <v>152.2</v>
      </c>
    </row>
    <row r="65" spans="1:24" ht="13.5" thickBot="1">
      <c r="A65" s="13" t="s">
        <v>17</v>
      </c>
      <c r="B65" s="2">
        <f>feb!F66</f>
        <v>0</v>
      </c>
      <c r="C65" s="2">
        <f>mrt!L66</f>
        <v>0</v>
      </c>
      <c r="D65" s="2">
        <f>apr!K66</f>
        <v>3</v>
      </c>
      <c r="E65" s="2">
        <f>mei!M66</f>
        <v>2</v>
      </c>
      <c r="F65" s="2">
        <f>jun!L66</f>
        <v>2</v>
      </c>
      <c r="G65" s="2">
        <f>jul!J66</f>
        <v>4</v>
      </c>
      <c r="H65" s="2">
        <f>aug!L66</f>
        <v>3</v>
      </c>
      <c r="I65" s="2">
        <f>sep!K66</f>
        <v>3</v>
      </c>
      <c r="J65" s="2">
        <f>okt!H66</f>
        <v>1</v>
      </c>
      <c r="K65" s="2"/>
      <c r="L65" s="2"/>
      <c r="M65" s="2">
        <v>20</v>
      </c>
      <c r="N65" s="2">
        <v>20</v>
      </c>
      <c r="O65" s="2"/>
      <c r="P65" s="2"/>
      <c r="Q65" s="40">
        <f t="shared" si="5"/>
        <v>58</v>
      </c>
      <c r="R65" s="51"/>
      <c r="S65" s="54">
        <f t="shared" si="6"/>
        <v>3.6</v>
      </c>
      <c r="T65" s="54">
        <f t="shared" si="7"/>
        <v>16</v>
      </c>
      <c r="U65" s="47">
        <f t="shared" si="8"/>
        <v>19.6</v>
      </c>
      <c r="V65" s="38">
        <v>46.6</v>
      </c>
      <c r="W65" s="49"/>
      <c r="X65" s="38">
        <f t="shared" si="4"/>
        <v>66.2</v>
      </c>
    </row>
    <row r="66" spans="1:24" ht="13.5" thickBot="1">
      <c r="A66" s="13" t="s">
        <v>156</v>
      </c>
      <c r="B66" s="2">
        <f>feb!F67</f>
        <v>0</v>
      </c>
      <c r="C66" s="2">
        <f>mrt!L67</f>
        <v>0</v>
      </c>
      <c r="D66" s="2">
        <f>apr!K67</f>
        <v>0</v>
      </c>
      <c r="E66" s="2">
        <f>mei!M67</f>
        <v>3</v>
      </c>
      <c r="F66" s="2">
        <f>jun!L67</f>
        <v>0</v>
      </c>
      <c r="G66" s="2">
        <f>jul!J67</f>
        <v>0</v>
      </c>
      <c r="H66" s="2">
        <f>aug!L67</f>
        <v>1</v>
      </c>
      <c r="I66" s="2">
        <f>sep!K67</f>
        <v>0</v>
      </c>
      <c r="J66" s="2">
        <f>okt!H67</f>
        <v>0</v>
      </c>
      <c r="K66" s="2"/>
      <c r="L66" s="2"/>
      <c r="M66" s="2"/>
      <c r="N66" s="2"/>
      <c r="O66" s="2"/>
      <c r="P66" s="2"/>
      <c r="Q66" s="40">
        <f t="shared" si="5"/>
        <v>4</v>
      </c>
      <c r="R66" s="51"/>
      <c r="S66" s="54">
        <f t="shared" si="6"/>
        <v>0.8</v>
      </c>
      <c r="T66" s="54">
        <f t="shared" si="7"/>
        <v>0</v>
      </c>
      <c r="U66" s="47">
        <f t="shared" si="8"/>
        <v>0.8</v>
      </c>
      <c r="V66" s="38">
        <v>0</v>
      </c>
      <c r="W66" s="49"/>
      <c r="X66" s="38">
        <f t="shared" si="4"/>
        <v>0.8</v>
      </c>
    </row>
    <row r="67" spans="1:24" ht="13.5" thickBot="1">
      <c r="A67" s="13" t="s">
        <v>18</v>
      </c>
      <c r="B67" s="2">
        <f>feb!F68</f>
        <v>0</v>
      </c>
      <c r="C67" s="2">
        <f>mrt!L68</f>
        <v>1</v>
      </c>
      <c r="D67" s="2">
        <f>apr!K68</f>
        <v>0</v>
      </c>
      <c r="E67" s="2">
        <f>mei!M68</f>
        <v>0</v>
      </c>
      <c r="F67" s="2">
        <f>jun!L68</f>
        <v>1</v>
      </c>
      <c r="G67" s="2">
        <f>jul!J68</f>
        <v>0</v>
      </c>
      <c r="H67" s="2">
        <f>aug!L68</f>
        <v>0</v>
      </c>
      <c r="I67" s="2">
        <f>sep!K68</f>
        <v>0</v>
      </c>
      <c r="J67" s="2">
        <f>okt!H68</f>
        <v>0</v>
      </c>
      <c r="K67" s="2"/>
      <c r="L67" s="2"/>
      <c r="M67" s="2"/>
      <c r="N67" s="2"/>
      <c r="O67" s="2"/>
      <c r="P67" s="2"/>
      <c r="Q67" s="40">
        <f t="shared" si="5"/>
        <v>2</v>
      </c>
      <c r="R67" s="51"/>
      <c r="S67" s="54">
        <f t="shared" si="6"/>
        <v>0.4</v>
      </c>
      <c r="T67" s="54">
        <f t="shared" si="7"/>
        <v>0</v>
      </c>
      <c r="U67" s="47">
        <f t="shared" si="8"/>
        <v>0.4</v>
      </c>
      <c r="V67" s="38">
        <v>3.2</v>
      </c>
      <c r="W67" s="49"/>
      <c r="X67" s="38">
        <f t="shared" si="4"/>
        <v>3.6</v>
      </c>
    </row>
    <row r="68" spans="1:24" ht="13.5" thickBot="1">
      <c r="A68" s="13" t="s">
        <v>68</v>
      </c>
      <c r="B68" s="2">
        <f>feb!F69</f>
        <v>2</v>
      </c>
      <c r="C68" s="2">
        <f>mrt!L69</f>
        <v>2</v>
      </c>
      <c r="D68" s="2">
        <f>apr!K69</f>
        <v>3</v>
      </c>
      <c r="E68" s="2">
        <f>mei!M69</f>
        <v>2</v>
      </c>
      <c r="F68" s="2">
        <f>jun!L69</f>
        <v>2</v>
      </c>
      <c r="G68" s="2">
        <f>jul!J69</f>
        <v>1</v>
      </c>
      <c r="H68" s="2">
        <f>aug!L69</f>
        <v>3</v>
      </c>
      <c r="I68" s="2">
        <f>sep!K69</f>
        <v>5</v>
      </c>
      <c r="J68" s="2">
        <f>okt!H69</f>
        <v>3</v>
      </c>
      <c r="K68" s="2"/>
      <c r="L68" s="2"/>
      <c r="M68" s="2">
        <v>20</v>
      </c>
      <c r="N68" s="2"/>
      <c r="O68" s="2"/>
      <c r="P68" s="2"/>
      <c r="Q68" s="40">
        <f t="shared" si="5"/>
        <v>43</v>
      </c>
      <c r="R68" s="51"/>
      <c r="S68" s="54">
        <f t="shared" si="6"/>
        <v>4.6</v>
      </c>
      <c r="T68" s="54">
        <f t="shared" si="7"/>
        <v>8</v>
      </c>
      <c r="U68" s="47">
        <f t="shared" si="8"/>
        <v>12.6</v>
      </c>
      <c r="V68" s="38">
        <v>5.2</v>
      </c>
      <c r="W68" s="49"/>
      <c r="X68" s="38">
        <f t="shared" si="4"/>
        <v>17.8</v>
      </c>
    </row>
    <row r="69" spans="1:24" ht="13.5" thickBot="1">
      <c r="A69" s="13" t="s">
        <v>126</v>
      </c>
      <c r="B69" s="2">
        <f>feb!F70</f>
        <v>0</v>
      </c>
      <c r="C69" s="2">
        <f>mrt!L70</f>
        <v>0</v>
      </c>
      <c r="D69" s="2">
        <f>apr!K70</f>
        <v>0</v>
      </c>
      <c r="E69" s="2">
        <f>mei!M70</f>
        <v>0</v>
      </c>
      <c r="F69" s="2">
        <f>jun!L70</f>
        <v>0</v>
      </c>
      <c r="G69" s="2">
        <f>jul!J70</f>
        <v>0</v>
      </c>
      <c r="H69" s="2">
        <f>aug!L70</f>
        <v>0</v>
      </c>
      <c r="I69" s="2">
        <f>sep!K70</f>
        <v>0</v>
      </c>
      <c r="J69" s="2">
        <f>okt!H70</f>
        <v>0</v>
      </c>
      <c r="K69" s="2"/>
      <c r="L69" s="2"/>
      <c r="M69" s="2"/>
      <c r="N69" s="2"/>
      <c r="O69" s="2"/>
      <c r="P69" s="2"/>
      <c r="Q69" s="40">
        <f t="shared" si="5"/>
        <v>0</v>
      </c>
      <c r="R69" s="51"/>
      <c r="S69" s="54">
        <f t="shared" si="6"/>
        <v>0</v>
      </c>
      <c r="T69" s="54">
        <f t="shared" si="7"/>
        <v>0</v>
      </c>
      <c r="U69" s="47">
        <f t="shared" si="8"/>
        <v>0</v>
      </c>
      <c r="V69" s="38">
        <v>0.6</v>
      </c>
      <c r="W69" s="49"/>
      <c r="X69" s="38">
        <f t="shared" si="4"/>
        <v>0.6</v>
      </c>
    </row>
    <row r="70" spans="1:24" ht="13.5" thickBot="1">
      <c r="A70" s="13" t="s">
        <v>32</v>
      </c>
      <c r="B70" s="2">
        <f>feb!F71</f>
        <v>1</v>
      </c>
      <c r="C70" s="2">
        <f>mrt!L71</f>
        <v>1</v>
      </c>
      <c r="D70" s="2">
        <f>apr!K71</f>
        <v>3</v>
      </c>
      <c r="E70" s="2">
        <f>mei!M71</f>
        <v>1</v>
      </c>
      <c r="F70" s="2">
        <f>jun!L71</f>
        <v>4</v>
      </c>
      <c r="G70" s="2">
        <f>jul!J71</f>
        <v>2</v>
      </c>
      <c r="H70" s="2">
        <f>aug!L71</f>
        <v>0</v>
      </c>
      <c r="I70" s="2">
        <f>sep!K71</f>
        <v>2</v>
      </c>
      <c r="J70" s="2">
        <f>okt!H71</f>
        <v>1</v>
      </c>
      <c r="K70" s="2">
        <v>10</v>
      </c>
      <c r="L70" s="2"/>
      <c r="M70" s="2">
        <v>20</v>
      </c>
      <c r="N70" s="2">
        <v>20</v>
      </c>
      <c r="O70" s="2">
        <v>10</v>
      </c>
      <c r="P70" s="2"/>
      <c r="Q70" s="40">
        <f t="shared" si="5"/>
        <v>75</v>
      </c>
      <c r="R70" s="51"/>
      <c r="S70" s="54">
        <f t="shared" si="6"/>
        <v>3</v>
      </c>
      <c r="T70" s="54">
        <f t="shared" si="7"/>
        <v>24</v>
      </c>
      <c r="U70" s="47">
        <f t="shared" si="8"/>
        <v>27</v>
      </c>
      <c r="V70" s="38">
        <v>35.4</v>
      </c>
      <c r="W70" s="49"/>
      <c r="X70" s="38">
        <f t="shared" si="4"/>
        <v>62.4</v>
      </c>
    </row>
    <row r="71" spans="1:24" ht="13.5" thickBot="1">
      <c r="A71" s="13" t="s">
        <v>123</v>
      </c>
      <c r="B71" s="2">
        <f>feb!F72</f>
        <v>2</v>
      </c>
      <c r="C71" s="2">
        <f>mrt!L72</f>
        <v>3</v>
      </c>
      <c r="D71" s="2">
        <f>apr!K72</f>
        <v>4</v>
      </c>
      <c r="E71" s="2">
        <f>mei!M72</f>
        <v>4</v>
      </c>
      <c r="F71" s="2">
        <f>jun!L72</f>
        <v>5</v>
      </c>
      <c r="G71" s="2">
        <f>jul!J72</f>
        <v>2</v>
      </c>
      <c r="H71" s="2">
        <f>aug!L72</f>
        <v>2</v>
      </c>
      <c r="I71" s="2">
        <f>sep!K72</f>
        <v>3</v>
      </c>
      <c r="J71" s="2">
        <f>okt!H72</f>
        <v>2</v>
      </c>
      <c r="K71" s="2"/>
      <c r="L71" s="2"/>
      <c r="M71" s="2">
        <v>20</v>
      </c>
      <c r="N71" s="2">
        <v>20</v>
      </c>
      <c r="O71" s="2"/>
      <c r="P71" s="2"/>
      <c r="Q71" s="40">
        <f t="shared" si="5"/>
        <v>67</v>
      </c>
      <c r="R71" s="51"/>
      <c r="S71" s="54">
        <f t="shared" si="6"/>
        <v>5.4</v>
      </c>
      <c r="T71" s="54">
        <f t="shared" si="7"/>
        <v>16</v>
      </c>
      <c r="U71" s="47">
        <f t="shared" si="8"/>
        <v>21.4</v>
      </c>
      <c r="V71" s="38">
        <v>2.6</v>
      </c>
      <c r="W71" s="49">
        <v>2.8</v>
      </c>
      <c r="X71" s="38">
        <f t="shared" si="4"/>
        <v>21.2</v>
      </c>
    </row>
    <row r="72" spans="1:24" ht="13.5" thickBot="1">
      <c r="A72" s="13" t="s">
        <v>99</v>
      </c>
      <c r="B72" s="2">
        <f>feb!F73</f>
        <v>0</v>
      </c>
      <c r="C72" s="2">
        <f>mrt!L73</f>
        <v>0</v>
      </c>
      <c r="D72" s="2">
        <f>apr!K73</f>
        <v>0</v>
      </c>
      <c r="E72" s="2">
        <f>mei!M73</f>
        <v>0</v>
      </c>
      <c r="F72" s="2">
        <f>jun!L73</f>
        <v>0</v>
      </c>
      <c r="G72" s="2">
        <f>jul!J73</f>
        <v>0</v>
      </c>
      <c r="H72" s="2">
        <f>aug!L73</f>
        <v>0</v>
      </c>
      <c r="I72" s="2">
        <f>sep!K73</f>
        <v>0</v>
      </c>
      <c r="J72" s="2">
        <f>okt!H73</f>
        <v>0</v>
      </c>
      <c r="K72" s="2"/>
      <c r="L72" s="2"/>
      <c r="M72" s="2"/>
      <c r="N72" s="2"/>
      <c r="O72" s="2"/>
      <c r="P72" s="2"/>
      <c r="Q72" s="40">
        <f t="shared" si="5"/>
        <v>0</v>
      </c>
      <c r="R72" s="51"/>
      <c r="S72" s="54">
        <f t="shared" si="6"/>
        <v>0</v>
      </c>
      <c r="T72" s="54">
        <f t="shared" si="7"/>
        <v>0</v>
      </c>
      <c r="U72" s="47">
        <f t="shared" si="8"/>
        <v>0</v>
      </c>
      <c r="V72" s="38">
        <v>0</v>
      </c>
      <c r="W72" s="49"/>
      <c r="X72" s="38">
        <f t="shared" si="4"/>
        <v>0</v>
      </c>
    </row>
    <row r="73" spans="1:24" ht="13.5" thickBot="1">
      <c r="A73" s="13" t="s">
        <v>100</v>
      </c>
      <c r="B73" s="2">
        <f>feb!F74</f>
        <v>2</v>
      </c>
      <c r="C73" s="2">
        <f>mrt!L74</f>
        <v>2</v>
      </c>
      <c r="D73" s="2">
        <f>apr!K74</f>
        <v>5</v>
      </c>
      <c r="E73" s="2">
        <f>mei!M74</f>
        <v>4</v>
      </c>
      <c r="F73" s="2">
        <f>jun!L74</f>
        <v>5</v>
      </c>
      <c r="G73" s="2">
        <f>jul!J74</f>
        <v>3</v>
      </c>
      <c r="H73" s="2">
        <f>aug!L74</f>
        <v>2</v>
      </c>
      <c r="I73" s="2">
        <f>sep!K74</f>
        <v>5</v>
      </c>
      <c r="J73" s="2">
        <f>okt!H74</f>
        <v>3</v>
      </c>
      <c r="K73" s="2"/>
      <c r="L73" s="2"/>
      <c r="M73" s="2">
        <v>20</v>
      </c>
      <c r="N73" s="2">
        <v>10</v>
      </c>
      <c r="O73" s="2"/>
      <c r="P73" s="2"/>
      <c r="Q73" s="40">
        <f aca="true" t="shared" si="9" ref="Q73:Q103">SUM(B73:P73)</f>
        <v>61</v>
      </c>
      <c r="R73" s="51"/>
      <c r="S73" s="54">
        <f aca="true" t="shared" si="10" ref="S73:S103">(SUM(B73:J73)+R73)*20/100</f>
        <v>6.2</v>
      </c>
      <c r="T73" s="54">
        <f aca="true" t="shared" si="11" ref="T73:T103">SUM(K73:P73)*40/100</f>
        <v>12</v>
      </c>
      <c r="U73" s="47">
        <f aca="true" t="shared" si="12" ref="U73:U103">S73+T73</f>
        <v>18.2</v>
      </c>
      <c r="V73" s="38">
        <v>6</v>
      </c>
      <c r="W73" s="49"/>
      <c r="X73" s="38">
        <f aca="true" t="shared" si="13" ref="X73:X120">U73+V73-W73</f>
        <v>24.2</v>
      </c>
    </row>
    <row r="74" spans="1:24" ht="13.5" thickBot="1">
      <c r="A74" s="13" t="s">
        <v>79</v>
      </c>
      <c r="B74" s="2">
        <f>feb!F75</f>
        <v>2</v>
      </c>
      <c r="C74" s="2">
        <f>mrt!L75</f>
        <v>4</v>
      </c>
      <c r="D74" s="2">
        <f>apr!K75</f>
        <v>5</v>
      </c>
      <c r="E74" s="2">
        <f>mei!M75</f>
        <v>4</v>
      </c>
      <c r="F74" s="2">
        <f>jun!L75</f>
        <v>5</v>
      </c>
      <c r="G74" s="2">
        <f>jul!J75</f>
        <v>3</v>
      </c>
      <c r="H74" s="2">
        <f>aug!L75</f>
        <v>0</v>
      </c>
      <c r="I74" s="2">
        <f>sep!K75</f>
        <v>1</v>
      </c>
      <c r="J74" s="2">
        <f>okt!H75</f>
        <v>2</v>
      </c>
      <c r="K74" s="2"/>
      <c r="L74" s="2"/>
      <c r="M74" s="2">
        <v>20</v>
      </c>
      <c r="N74" s="2">
        <v>20</v>
      </c>
      <c r="O74" s="2">
        <v>10</v>
      </c>
      <c r="P74" s="2"/>
      <c r="Q74" s="40">
        <f t="shared" si="9"/>
        <v>76</v>
      </c>
      <c r="R74" s="51"/>
      <c r="S74" s="54">
        <f t="shared" si="10"/>
        <v>5.2</v>
      </c>
      <c r="T74" s="54">
        <f t="shared" si="11"/>
        <v>20</v>
      </c>
      <c r="U74" s="47">
        <f t="shared" si="12"/>
        <v>25.2</v>
      </c>
      <c r="V74" s="38">
        <v>26.8</v>
      </c>
      <c r="W74" s="49"/>
      <c r="X74" s="38">
        <f t="shared" si="13"/>
        <v>52</v>
      </c>
    </row>
    <row r="75" spans="1:24" ht="13.5" thickBot="1">
      <c r="A75" s="13" t="s">
        <v>71</v>
      </c>
      <c r="B75" s="2">
        <f>feb!F76</f>
        <v>2</v>
      </c>
      <c r="C75" s="2">
        <f>mrt!L76</f>
        <v>4</v>
      </c>
      <c r="D75" s="2">
        <f>apr!K76</f>
        <v>5</v>
      </c>
      <c r="E75" s="2">
        <f>mei!M76</f>
        <v>4</v>
      </c>
      <c r="F75" s="2">
        <f>jun!L76</f>
        <v>4</v>
      </c>
      <c r="G75" s="2">
        <f>jul!J76</f>
        <v>4</v>
      </c>
      <c r="H75" s="2">
        <f>aug!L76</f>
        <v>5</v>
      </c>
      <c r="I75" s="2">
        <f>sep!K76</f>
        <v>4</v>
      </c>
      <c r="J75" s="2">
        <f>okt!H76</f>
        <v>1</v>
      </c>
      <c r="K75" s="2"/>
      <c r="L75" s="2"/>
      <c r="M75" s="2"/>
      <c r="N75" s="2">
        <v>20</v>
      </c>
      <c r="O75" s="2"/>
      <c r="P75" s="2"/>
      <c r="Q75" s="40">
        <f t="shared" si="9"/>
        <v>53</v>
      </c>
      <c r="R75" s="51">
        <v>75</v>
      </c>
      <c r="S75" s="54">
        <f t="shared" si="10"/>
        <v>21.6</v>
      </c>
      <c r="T75" s="54">
        <f t="shared" si="11"/>
        <v>8</v>
      </c>
      <c r="U75" s="47">
        <f t="shared" si="12"/>
        <v>29.6</v>
      </c>
      <c r="V75" s="38">
        <v>19.8</v>
      </c>
      <c r="W75" s="49"/>
      <c r="X75" s="38">
        <f t="shared" si="13"/>
        <v>49.400000000000006</v>
      </c>
    </row>
    <row r="76" spans="1:24" ht="13.5" thickBot="1">
      <c r="A76" s="13" t="s">
        <v>101</v>
      </c>
      <c r="B76" s="2">
        <f>feb!F77</f>
        <v>0</v>
      </c>
      <c r="C76" s="2">
        <f>mrt!L77</f>
        <v>0</v>
      </c>
      <c r="D76" s="2">
        <f>apr!K77</f>
        <v>2</v>
      </c>
      <c r="E76" s="2">
        <f>mei!M77</f>
        <v>1</v>
      </c>
      <c r="F76" s="2">
        <f>jun!L77</f>
        <v>3</v>
      </c>
      <c r="G76" s="2">
        <f>jul!J77</f>
        <v>2</v>
      </c>
      <c r="H76" s="2">
        <f>aug!L77</f>
        <v>1</v>
      </c>
      <c r="I76" s="2">
        <f>sep!K77</f>
        <v>3</v>
      </c>
      <c r="J76" s="2">
        <f>okt!H77</f>
        <v>2</v>
      </c>
      <c r="K76" s="2"/>
      <c r="L76" s="2"/>
      <c r="M76" s="2"/>
      <c r="N76" s="2"/>
      <c r="O76" s="2"/>
      <c r="P76" s="2"/>
      <c r="Q76" s="40">
        <f t="shared" si="9"/>
        <v>14</v>
      </c>
      <c r="R76" s="51"/>
      <c r="S76" s="54">
        <f t="shared" si="10"/>
        <v>2.8</v>
      </c>
      <c r="T76" s="54">
        <f t="shared" si="11"/>
        <v>0</v>
      </c>
      <c r="U76" s="47">
        <f t="shared" si="12"/>
        <v>2.8</v>
      </c>
      <c r="V76" s="38">
        <v>-1.6</v>
      </c>
      <c r="W76" s="49"/>
      <c r="X76" s="38">
        <f t="shared" si="13"/>
        <v>1.1999999999999997</v>
      </c>
    </row>
    <row r="77" spans="1:24" ht="13.5" thickBot="1">
      <c r="A77" s="13" t="s">
        <v>19</v>
      </c>
      <c r="B77" s="2">
        <f>feb!F78</f>
        <v>0</v>
      </c>
      <c r="C77" s="2">
        <f>mrt!L78</f>
        <v>1</v>
      </c>
      <c r="D77" s="2">
        <f>apr!K78</f>
        <v>1</v>
      </c>
      <c r="E77" s="2">
        <f>mei!M78</f>
        <v>0</v>
      </c>
      <c r="F77" s="2">
        <f>jun!L78</f>
        <v>0</v>
      </c>
      <c r="G77" s="2">
        <f>jul!J78</f>
        <v>0</v>
      </c>
      <c r="H77" s="2">
        <f>aug!L78</f>
        <v>0</v>
      </c>
      <c r="I77" s="2">
        <f>sep!K78</f>
        <v>0</v>
      </c>
      <c r="J77" s="2">
        <f>okt!H78</f>
        <v>0</v>
      </c>
      <c r="K77" s="2"/>
      <c r="L77" s="2"/>
      <c r="M77" s="2"/>
      <c r="N77" s="2"/>
      <c r="O77" s="2"/>
      <c r="P77" s="2"/>
      <c r="Q77" s="40">
        <f t="shared" si="9"/>
        <v>2</v>
      </c>
      <c r="R77" s="51"/>
      <c r="S77" s="54">
        <f t="shared" si="10"/>
        <v>0.4</v>
      </c>
      <c r="T77" s="54">
        <f t="shared" si="11"/>
        <v>0</v>
      </c>
      <c r="U77" s="47">
        <f t="shared" si="12"/>
        <v>0.4</v>
      </c>
      <c r="V77" s="38">
        <v>31.4</v>
      </c>
      <c r="W77" s="49"/>
      <c r="X77" s="38">
        <f t="shared" si="13"/>
        <v>31.799999999999997</v>
      </c>
    </row>
    <row r="78" spans="1:24" ht="13.5" thickBot="1">
      <c r="A78" s="13" t="s">
        <v>20</v>
      </c>
      <c r="B78" s="2">
        <f>feb!F79</f>
        <v>0</v>
      </c>
      <c r="C78" s="2">
        <f>mrt!L79</f>
        <v>3</v>
      </c>
      <c r="D78" s="2">
        <f>apr!K79</f>
        <v>3</v>
      </c>
      <c r="E78" s="2">
        <f>mei!M79</f>
        <v>2</v>
      </c>
      <c r="F78" s="2">
        <f>jun!L79</f>
        <v>1</v>
      </c>
      <c r="G78" s="2">
        <f>jul!J79</f>
        <v>4</v>
      </c>
      <c r="H78" s="2">
        <f>aug!L79</f>
        <v>3</v>
      </c>
      <c r="I78" s="2">
        <f>sep!K79</f>
        <v>4</v>
      </c>
      <c r="J78" s="2">
        <f>okt!H79</f>
        <v>2</v>
      </c>
      <c r="K78" s="2"/>
      <c r="L78" s="2"/>
      <c r="M78" s="2"/>
      <c r="N78" s="2">
        <v>10</v>
      </c>
      <c r="O78" s="2">
        <v>10</v>
      </c>
      <c r="P78" s="2">
        <v>10</v>
      </c>
      <c r="Q78" s="40">
        <f t="shared" si="9"/>
        <v>52</v>
      </c>
      <c r="R78" s="51"/>
      <c r="S78" s="54">
        <f t="shared" si="10"/>
        <v>4.4</v>
      </c>
      <c r="T78" s="54">
        <f t="shared" si="11"/>
        <v>12</v>
      </c>
      <c r="U78" s="47">
        <f t="shared" si="12"/>
        <v>16.4</v>
      </c>
      <c r="V78" s="38">
        <v>37.2</v>
      </c>
      <c r="W78" s="49">
        <v>37.2</v>
      </c>
      <c r="X78" s="38">
        <f t="shared" si="13"/>
        <v>16.4</v>
      </c>
    </row>
    <row r="79" spans="1:24" ht="13.5" thickBot="1">
      <c r="A79" s="13" t="s">
        <v>69</v>
      </c>
      <c r="B79" s="2">
        <f>feb!F80</f>
        <v>1</v>
      </c>
      <c r="C79" s="2">
        <f>mrt!L80</f>
        <v>1</v>
      </c>
      <c r="D79" s="2">
        <f>apr!K80</f>
        <v>5</v>
      </c>
      <c r="E79" s="2">
        <f>mei!M80</f>
        <v>3</v>
      </c>
      <c r="F79" s="2">
        <f>jun!L80</f>
        <v>5</v>
      </c>
      <c r="G79" s="2">
        <f>jul!J80</f>
        <v>1</v>
      </c>
      <c r="H79" s="2">
        <f>aug!L80</f>
        <v>2</v>
      </c>
      <c r="I79" s="2">
        <f>sep!K80</f>
        <v>1</v>
      </c>
      <c r="J79" s="2">
        <f>okt!H80</f>
        <v>0</v>
      </c>
      <c r="K79" s="2"/>
      <c r="L79" s="2"/>
      <c r="M79" s="2"/>
      <c r="N79" s="2"/>
      <c r="O79" s="2"/>
      <c r="P79" s="2"/>
      <c r="Q79" s="40">
        <f t="shared" si="9"/>
        <v>19</v>
      </c>
      <c r="R79" s="51"/>
      <c r="S79" s="54">
        <f t="shared" si="10"/>
        <v>3.8</v>
      </c>
      <c r="T79" s="54">
        <f t="shared" si="11"/>
        <v>0</v>
      </c>
      <c r="U79" s="47">
        <f t="shared" si="12"/>
        <v>3.8</v>
      </c>
      <c r="V79" s="38">
        <v>8.2</v>
      </c>
      <c r="W79" s="49"/>
      <c r="X79" s="38">
        <f t="shared" si="13"/>
        <v>12</v>
      </c>
    </row>
    <row r="80" spans="1:24" ht="13.5" thickBot="1">
      <c r="A80" s="13" t="s">
        <v>88</v>
      </c>
      <c r="B80" s="2">
        <f>feb!F81</f>
        <v>0</v>
      </c>
      <c r="C80" s="2">
        <f>mrt!L81</f>
        <v>0</v>
      </c>
      <c r="D80" s="2">
        <f>apr!K81</f>
        <v>2</v>
      </c>
      <c r="E80" s="2">
        <f>mei!M81</f>
        <v>1</v>
      </c>
      <c r="F80" s="2">
        <f>jun!L81</f>
        <v>2</v>
      </c>
      <c r="G80" s="2">
        <f>jul!J81</f>
        <v>2</v>
      </c>
      <c r="H80" s="2">
        <f>aug!L81</f>
        <v>2</v>
      </c>
      <c r="I80" s="2">
        <f>sep!K81</f>
        <v>1</v>
      </c>
      <c r="J80" s="2">
        <f>okt!H81</f>
        <v>0</v>
      </c>
      <c r="K80" s="2"/>
      <c r="L80" s="2"/>
      <c r="M80" s="2"/>
      <c r="N80" s="2"/>
      <c r="O80" s="2">
        <v>10</v>
      </c>
      <c r="P80" s="2"/>
      <c r="Q80" s="40">
        <f t="shared" si="9"/>
        <v>20</v>
      </c>
      <c r="R80" s="51"/>
      <c r="S80" s="54">
        <f t="shared" si="10"/>
        <v>2</v>
      </c>
      <c r="T80" s="54">
        <f t="shared" si="11"/>
        <v>4</v>
      </c>
      <c r="U80" s="47">
        <f t="shared" si="12"/>
        <v>6</v>
      </c>
      <c r="V80" s="38">
        <v>16.6</v>
      </c>
      <c r="W80" s="49"/>
      <c r="X80" s="38">
        <f t="shared" si="13"/>
        <v>22.6</v>
      </c>
    </row>
    <row r="81" spans="1:24" ht="13.5" thickBot="1">
      <c r="A81" s="13" t="s">
        <v>104</v>
      </c>
      <c r="B81" s="2">
        <f>feb!F82</f>
        <v>0</v>
      </c>
      <c r="C81" s="2">
        <f>mrt!L82</f>
        <v>2</v>
      </c>
      <c r="D81" s="2">
        <f>apr!K82</f>
        <v>3</v>
      </c>
      <c r="E81" s="2">
        <f>mei!M82</f>
        <v>1</v>
      </c>
      <c r="F81" s="2">
        <f>jun!L82</f>
        <v>2</v>
      </c>
      <c r="G81" s="2">
        <f>jul!J82</f>
        <v>1</v>
      </c>
      <c r="H81" s="2">
        <f>aug!L82</f>
        <v>0</v>
      </c>
      <c r="I81" s="2">
        <f>sep!K82</f>
        <v>0</v>
      </c>
      <c r="J81" s="2">
        <f>okt!H82</f>
        <v>0</v>
      </c>
      <c r="K81" s="2"/>
      <c r="L81" s="2"/>
      <c r="M81" s="2">
        <v>20</v>
      </c>
      <c r="N81" s="2"/>
      <c r="O81" s="2"/>
      <c r="P81" s="2"/>
      <c r="Q81" s="40">
        <f t="shared" si="9"/>
        <v>29</v>
      </c>
      <c r="R81" s="51"/>
      <c r="S81" s="54">
        <f t="shared" si="10"/>
        <v>1.8</v>
      </c>
      <c r="T81" s="54">
        <f t="shared" si="11"/>
        <v>8</v>
      </c>
      <c r="U81" s="47">
        <f t="shared" si="12"/>
        <v>9.8</v>
      </c>
      <c r="V81" s="38">
        <v>0.6</v>
      </c>
      <c r="W81" s="49"/>
      <c r="X81" s="38">
        <f t="shared" si="13"/>
        <v>10.4</v>
      </c>
    </row>
    <row r="82" spans="1:24" ht="13.5" thickBot="1">
      <c r="A82" s="13" t="s">
        <v>21</v>
      </c>
      <c r="B82" s="2">
        <f>feb!F83</f>
        <v>0</v>
      </c>
      <c r="C82" s="2">
        <f>mrt!L83</f>
        <v>1</v>
      </c>
      <c r="D82" s="2">
        <f>apr!K83</f>
        <v>3</v>
      </c>
      <c r="E82" s="2">
        <f>mei!M83</f>
        <v>5</v>
      </c>
      <c r="F82" s="2">
        <f>jun!L83</f>
        <v>3</v>
      </c>
      <c r="G82" s="2">
        <f>jul!J83</f>
        <v>3</v>
      </c>
      <c r="H82" s="2">
        <f>aug!L83</f>
        <v>3</v>
      </c>
      <c r="I82" s="2">
        <f>sep!K83</f>
        <v>2</v>
      </c>
      <c r="J82" s="2">
        <f>okt!H83</f>
        <v>2</v>
      </c>
      <c r="K82" s="2"/>
      <c r="L82" s="2"/>
      <c r="M82" s="2"/>
      <c r="N82" s="2">
        <v>20</v>
      </c>
      <c r="O82" s="2"/>
      <c r="P82" s="2"/>
      <c r="Q82" s="40">
        <f t="shared" si="9"/>
        <v>42</v>
      </c>
      <c r="R82" s="51"/>
      <c r="S82" s="54">
        <f t="shared" si="10"/>
        <v>4.4</v>
      </c>
      <c r="T82" s="54">
        <f t="shared" si="11"/>
        <v>8</v>
      </c>
      <c r="U82" s="47">
        <f t="shared" si="12"/>
        <v>12.4</v>
      </c>
      <c r="V82" s="38">
        <v>43.6</v>
      </c>
      <c r="W82" s="49">
        <v>43.6</v>
      </c>
      <c r="X82" s="38">
        <f t="shared" si="13"/>
        <v>12.399999999999999</v>
      </c>
    </row>
    <row r="83" spans="1:24" ht="13.5" thickBot="1">
      <c r="A83" s="13" t="s">
        <v>58</v>
      </c>
      <c r="B83" s="2">
        <f>feb!F84</f>
        <v>0</v>
      </c>
      <c r="C83" s="2">
        <f>mrt!L84</f>
        <v>0</v>
      </c>
      <c r="D83" s="2">
        <f>apr!K84</f>
        <v>1</v>
      </c>
      <c r="E83" s="2">
        <f>mei!M84</f>
        <v>0</v>
      </c>
      <c r="F83" s="2">
        <f>jun!L84</f>
        <v>1</v>
      </c>
      <c r="G83" s="2">
        <f>jul!J84</f>
        <v>0</v>
      </c>
      <c r="H83" s="2">
        <f>aug!L84</f>
        <v>0</v>
      </c>
      <c r="I83" s="2">
        <f>sep!K84</f>
        <v>0</v>
      </c>
      <c r="J83" s="2">
        <f>okt!H84</f>
        <v>0</v>
      </c>
      <c r="K83" s="2"/>
      <c r="L83" s="2"/>
      <c r="M83" s="2"/>
      <c r="N83" s="2"/>
      <c r="O83" s="2"/>
      <c r="P83" s="2"/>
      <c r="Q83" s="40">
        <f t="shared" si="9"/>
        <v>2</v>
      </c>
      <c r="R83" s="51"/>
      <c r="S83" s="54">
        <f t="shared" si="10"/>
        <v>0.4</v>
      </c>
      <c r="T83" s="54">
        <f t="shared" si="11"/>
        <v>0</v>
      </c>
      <c r="U83" s="47">
        <f t="shared" si="12"/>
        <v>0.4</v>
      </c>
      <c r="V83" s="38">
        <v>21.6</v>
      </c>
      <c r="W83" s="49"/>
      <c r="X83" s="38">
        <f t="shared" si="13"/>
        <v>22</v>
      </c>
    </row>
    <row r="84" spans="1:24" ht="13.5" thickBot="1">
      <c r="A84" s="13" t="s">
        <v>63</v>
      </c>
      <c r="B84" s="2">
        <f>feb!F85</f>
        <v>2</v>
      </c>
      <c r="C84" s="2">
        <f>mrt!L85</f>
        <v>5</v>
      </c>
      <c r="D84" s="2">
        <f>apr!K85</f>
        <v>5</v>
      </c>
      <c r="E84" s="2">
        <f>mei!M85</f>
        <v>6</v>
      </c>
      <c r="F84" s="2">
        <f>jun!L85</f>
        <v>5</v>
      </c>
      <c r="G84" s="2">
        <f>jul!J85</f>
        <v>4</v>
      </c>
      <c r="H84" s="2">
        <f>aug!L85</f>
        <v>5</v>
      </c>
      <c r="I84" s="2">
        <f>sep!K85</f>
        <v>5</v>
      </c>
      <c r="J84" s="2">
        <f>okt!H85</f>
        <v>2</v>
      </c>
      <c r="K84" s="2">
        <v>10</v>
      </c>
      <c r="L84" s="2"/>
      <c r="M84" s="2">
        <v>20</v>
      </c>
      <c r="N84" s="2">
        <v>20</v>
      </c>
      <c r="O84" s="2">
        <v>10</v>
      </c>
      <c r="P84" s="2"/>
      <c r="Q84" s="40">
        <f t="shared" si="9"/>
        <v>99</v>
      </c>
      <c r="R84" s="51">
        <v>250</v>
      </c>
      <c r="S84" s="54">
        <f t="shared" si="10"/>
        <v>57.8</v>
      </c>
      <c r="T84" s="54">
        <f t="shared" si="11"/>
        <v>24</v>
      </c>
      <c r="U84" s="47">
        <f t="shared" si="12"/>
        <v>81.8</v>
      </c>
      <c r="V84" s="38">
        <v>-14.3</v>
      </c>
      <c r="W84" s="49"/>
      <c r="X84" s="38">
        <f t="shared" si="13"/>
        <v>67.5</v>
      </c>
    </row>
    <row r="85" spans="1:24" ht="13.5" thickBot="1">
      <c r="A85" s="13" t="s">
        <v>127</v>
      </c>
      <c r="B85" s="2">
        <f>feb!F86</f>
        <v>1</v>
      </c>
      <c r="C85" s="2">
        <f>mrt!L86</f>
        <v>2</v>
      </c>
      <c r="D85" s="2">
        <f>apr!K86</f>
        <v>3</v>
      </c>
      <c r="E85" s="2">
        <f>mei!M86</f>
        <v>5</v>
      </c>
      <c r="F85" s="2">
        <f>jun!L86</f>
        <v>2</v>
      </c>
      <c r="G85" s="2">
        <f>jul!J86</f>
        <v>3</v>
      </c>
      <c r="H85" s="2">
        <f>aug!L86</f>
        <v>5</v>
      </c>
      <c r="I85" s="2">
        <f>sep!K86</f>
        <v>3</v>
      </c>
      <c r="J85" s="2">
        <f>okt!H86</f>
        <v>3</v>
      </c>
      <c r="K85" s="2"/>
      <c r="L85" s="2"/>
      <c r="M85" s="2"/>
      <c r="N85" s="2"/>
      <c r="O85" s="2"/>
      <c r="P85" s="2"/>
      <c r="Q85" s="40">
        <f t="shared" si="9"/>
        <v>27</v>
      </c>
      <c r="R85" s="51"/>
      <c r="S85" s="54">
        <f t="shared" si="10"/>
        <v>5.4</v>
      </c>
      <c r="T85" s="54">
        <f t="shared" si="11"/>
        <v>0</v>
      </c>
      <c r="U85" s="47">
        <f t="shared" si="12"/>
        <v>5.4</v>
      </c>
      <c r="V85" s="38">
        <v>-2.6</v>
      </c>
      <c r="W85" s="49"/>
      <c r="X85" s="38">
        <f t="shared" si="13"/>
        <v>2.8000000000000003</v>
      </c>
    </row>
    <row r="86" spans="1:24" ht="13.5" thickBot="1">
      <c r="A86" s="13" t="s">
        <v>22</v>
      </c>
      <c r="B86" s="2">
        <f>feb!F87</f>
        <v>2</v>
      </c>
      <c r="C86" s="2">
        <f>mrt!L87</f>
        <v>4</v>
      </c>
      <c r="D86" s="2">
        <f>apr!K87</f>
        <v>5</v>
      </c>
      <c r="E86" s="2">
        <f>mei!M87</f>
        <v>6</v>
      </c>
      <c r="F86" s="2">
        <f>jun!L87</f>
        <v>5</v>
      </c>
      <c r="G86" s="2">
        <f>jul!J87</f>
        <v>4</v>
      </c>
      <c r="H86" s="2">
        <f>aug!L87</f>
        <v>5</v>
      </c>
      <c r="I86" s="2">
        <f>sep!K87</f>
        <v>5</v>
      </c>
      <c r="J86" s="2">
        <f>okt!H87</f>
        <v>2</v>
      </c>
      <c r="K86" s="2"/>
      <c r="L86" s="2"/>
      <c r="M86" s="2"/>
      <c r="N86" s="2">
        <v>10</v>
      </c>
      <c r="O86" s="2">
        <v>10</v>
      </c>
      <c r="P86" s="2">
        <v>10</v>
      </c>
      <c r="Q86" s="40">
        <f t="shared" si="9"/>
        <v>68</v>
      </c>
      <c r="R86" s="51">
        <v>125</v>
      </c>
      <c r="S86" s="54">
        <f t="shared" si="10"/>
        <v>32.6</v>
      </c>
      <c r="T86" s="54">
        <f t="shared" si="11"/>
        <v>12</v>
      </c>
      <c r="U86" s="47">
        <f t="shared" si="12"/>
        <v>44.6</v>
      </c>
      <c r="V86" s="38">
        <v>41.2</v>
      </c>
      <c r="W86" s="49"/>
      <c r="X86" s="38">
        <f t="shared" si="13"/>
        <v>85.80000000000001</v>
      </c>
    </row>
    <row r="87" spans="1:24" ht="13.5" thickBot="1">
      <c r="A87" s="13" t="s">
        <v>62</v>
      </c>
      <c r="B87" s="2">
        <f>feb!F88</f>
        <v>2</v>
      </c>
      <c r="C87" s="2">
        <f>mrt!L88</f>
        <v>3</v>
      </c>
      <c r="D87" s="2">
        <f>apr!K88</f>
        <v>5</v>
      </c>
      <c r="E87" s="2">
        <f>mei!M88</f>
        <v>4</v>
      </c>
      <c r="F87" s="2">
        <f>jun!L88</f>
        <v>4</v>
      </c>
      <c r="G87" s="2">
        <f>jul!J88</f>
        <v>4</v>
      </c>
      <c r="H87" s="2">
        <f>aug!L88</f>
        <v>5</v>
      </c>
      <c r="I87" s="2">
        <f>sep!K88</f>
        <v>4</v>
      </c>
      <c r="J87" s="2">
        <f>okt!H88</f>
        <v>0</v>
      </c>
      <c r="K87" s="2">
        <v>10</v>
      </c>
      <c r="L87" s="2">
        <v>20</v>
      </c>
      <c r="M87" s="2"/>
      <c r="N87" s="2">
        <v>20</v>
      </c>
      <c r="O87" s="2"/>
      <c r="P87" s="2"/>
      <c r="Q87" s="40">
        <f t="shared" si="9"/>
        <v>81</v>
      </c>
      <c r="R87" s="51"/>
      <c r="S87" s="54">
        <f t="shared" si="10"/>
        <v>6.2</v>
      </c>
      <c r="T87" s="54">
        <f t="shared" si="11"/>
        <v>20</v>
      </c>
      <c r="U87" s="47">
        <f t="shared" si="12"/>
        <v>26.2</v>
      </c>
      <c r="V87" s="38">
        <v>103.6</v>
      </c>
      <c r="W87" s="49"/>
      <c r="X87" s="38">
        <f t="shared" si="13"/>
        <v>129.79999999999998</v>
      </c>
    </row>
    <row r="88" spans="1:24" ht="13.5" thickBot="1">
      <c r="A88" s="13" t="s">
        <v>23</v>
      </c>
      <c r="B88" s="2">
        <f>feb!F89</f>
        <v>0</v>
      </c>
      <c r="C88" s="2">
        <f>mrt!L89</f>
        <v>0</v>
      </c>
      <c r="D88" s="2">
        <f>apr!K89</f>
        <v>0</v>
      </c>
      <c r="E88" s="2">
        <f>mei!M89</f>
        <v>0</v>
      </c>
      <c r="F88" s="2">
        <f>jun!L89</f>
        <v>0</v>
      </c>
      <c r="G88" s="2">
        <f>jul!J89</f>
        <v>0</v>
      </c>
      <c r="H88" s="2">
        <f>aug!L89</f>
        <v>0</v>
      </c>
      <c r="I88" s="2">
        <f>sep!K89</f>
        <v>0</v>
      </c>
      <c r="J88" s="2">
        <f>okt!H89</f>
        <v>0</v>
      </c>
      <c r="K88" s="2"/>
      <c r="L88" s="2"/>
      <c r="M88" s="2"/>
      <c r="N88" s="2"/>
      <c r="O88" s="2">
        <v>10</v>
      </c>
      <c r="P88" s="2">
        <v>10</v>
      </c>
      <c r="Q88" s="40">
        <f t="shared" si="9"/>
        <v>20</v>
      </c>
      <c r="R88" s="51"/>
      <c r="S88" s="54">
        <f t="shared" si="10"/>
        <v>0</v>
      </c>
      <c r="T88" s="54">
        <f t="shared" si="11"/>
        <v>8</v>
      </c>
      <c r="U88" s="47">
        <f t="shared" si="12"/>
        <v>8</v>
      </c>
      <c r="V88" s="38">
        <v>4.6</v>
      </c>
      <c r="W88" s="49"/>
      <c r="X88" s="38">
        <f t="shared" si="13"/>
        <v>12.6</v>
      </c>
    </row>
    <row r="89" spans="1:24" ht="13.5" thickBot="1">
      <c r="A89" s="13" t="s">
        <v>76</v>
      </c>
      <c r="B89" s="2">
        <f>feb!F90</f>
        <v>0</v>
      </c>
      <c r="C89" s="2">
        <f>mrt!L90</f>
        <v>3</v>
      </c>
      <c r="D89" s="2">
        <f>apr!K90</f>
        <v>5</v>
      </c>
      <c r="E89" s="2">
        <f>mei!M90</f>
        <v>5</v>
      </c>
      <c r="F89" s="2">
        <f>jun!L90</f>
        <v>5</v>
      </c>
      <c r="G89" s="2">
        <f>jul!J90</f>
        <v>4</v>
      </c>
      <c r="H89" s="2">
        <f>aug!L90</f>
        <v>4</v>
      </c>
      <c r="I89" s="2">
        <f>sep!K90</f>
        <v>4</v>
      </c>
      <c r="J89" s="2">
        <f>okt!H90</f>
        <v>1</v>
      </c>
      <c r="K89" s="2"/>
      <c r="L89" s="2"/>
      <c r="M89" s="2"/>
      <c r="N89" s="2"/>
      <c r="O89" s="2"/>
      <c r="P89" s="2"/>
      <c r="Q89" s="40">
        <f t="shared" si="9"/>
        <v>31</v>
      </c>
      <c r="R89" s="51"/>
      <c r="S89" s="54">
        <f t="shared" si="10"/>
        <v>6.2</v>
      </c>
      <c r="T89" s="54">
        <f t="shared" si="11"/>
        <v>0</v>
      </c>
      <c r="U89" s="47">
        <f t="shared" si="12"/>
        <v>6.2</v>
      </c>
      <c r="V89" s="38">
        <v>24.2</v>
      </c>
      <c r="W89" s="49"/>
      <c r="X89" s="38">
        <f t="shared" si="13"/>
        <v>30.4</v>
      </c>
    </row>
    <row r="90" spans="1:24" ht="13.5" thickBot="1">
      <c r="A90" s="13" t="s">
        <v>77</v>
      </c>
      <c r="B90" s="2">
        <f>feb!F91</f>
        <v>0</v>
      </c>
      <c r="C90" s="2">
        <f>mrt!L91</f>
        <v>0</v>
      </c>
      <c r="D90" s="2">
        <f>apr!K91</f>
        <v>0</v>
      </c>
      <c r="E90" s="2">
        <f>mei!M91</f>
        <v>0</v>
      </c>
      <c r="F90" s="2">
        <f>jun!L91</f>
        <v>1</v>
      </c>
      <c r="G90" s="2">
        <f>jul!J91</f>
        <v>3</v>
      </c>
      <c r="H90" s="2">
        <f>aug!L91</f>
        <v>0</v>
      </c>
      <c r="I90" s="2">
        <f>sep!K91</f>
        <v>0</v>
      </c>
      <c r="J90" s="2">
        <f>okt!H91</f>
        <v>0</v>
      </c>
      <c r="K90" s="2"/>
      <c r="L90" s="2"/>
      <c r="M90" s="2"/>
      <c r="N90" s="2">
        <v>10</v>
      </c>
      <c r="O90" s="2">
        <v>10</v>
      </c>
      <c r="P90" s="2">
        <v>10</v>
      </c>
      <c r="Q90" s="40">
        <f t="shared" si="9"/>
        <v>34</v>
      </c>
      <c r="R90" s="51"/>
      <c r="S90" s="54">
        <f t="shared" si="10"/>
        <v>0.8</v>
      </c>
      <c r="T90" s="54">
        <f t="shared" si="11"/>
        <v>12</v>
      </c>
      <c r="U90" s="47">
        <f t="shared" si="12"/>
        <v>12.8</v>
      </c>
      <c r="V90" s="38">
        <v>17.4</v>
      </c>
      <c r="W90" s="49"/>
      <c r="X90" s="38">
        <f t="shared" si="13"/>
        <v>30.2</v>
      </c>
    </row>
    <row r="91" spans="1:24" ht="13.5" thickBot="1">
      <c r="A91" s="13" t="s">
        <v>24</v>
      </c>
      <c r="B91" s="2">
        <f>feb!F92</f>
        <v>0</v>
      </c>
      <c r="C91" s="2">
        <f>mrt!L92</f>
        <v>0</v>
      </c>
      <c r="D91" s="2">
        <f>apr!K92</f>
        <v>0</v>
      </c>
      <c r="E91" s="2">
        <f>mei!M92</f>
        <v>2</v>
      </c>
      <c r="F91" s="2">
        <f>jun!L92</f>
        <v>3</v>
      </c>
      <c r="G91" s="2">
        <f>jul!J92</f>
        <v>1</v>
      </c>
      <c r="H91" s="2">
        <f>aug!L92</f>
        <v>0</v>
      </c>
      <c r="I91" s="2">
        <f>sep!K92</f>
        <v>0</v>
      </c>
      <c r="J91" s="2">
        <f>okt!H92</f>
        <v>0</v>
      </c>
      <c r="K91" s="2"/>
      <c r="L91" s="2"/>
      <c r="M91" s="2"/>
      <c r="N91" s="2">
        <v>10</v>
      </c>
      <c r="O91" s="2">
        <v>10</v>
      </c>
      <c r="P91" s="2"/>
      <c r="Q91" s="40">
        <f t="shared" si="9"/>
        <v>26</v>
      </c>
      <c r="R91" s="51"/>
      <c r="S91" s="54">
        <f t="shared" si="10"/>
        <v>1.2</v>
      </c>
      <c r="T91" s="54">
        <f t="shared" si="11"/>
        <v>8</v>
      </c>
      <c r="U91" s="47">
        <f t="shared" si="12"/>
        <v>9.2</v>
      </c>
      <c r="V91" s="38">
        <v>25.8</v>
      </c>
      <c r="W91" s="49"/>
      <c r="X91" s="38">
        <f t="shared" si="13"/>
        <v>35</v>
      </c>
    </row>
    <row r="92" spans="1:24" ht="13.5" thickBot="1">
      <c r="A92" s="13" t="s">
        <v>118</v>
      </c>
      <c r="B92" s="2">
        <f>feb!F93</f>
        <v>1</v>
      </c>
      <c r="C92" s="2">
        <f>mrt!L93</f>
        <v>2</v>
      </c>
      <c r="D92" s="2">
        <f>apr!K93</f>
        <v>5</v>
      </c>
      <c r="E92" s="2">
        <f>mei!M93</f>
        <v>3</v>
      </c>
      <c r="F92" s="2">
        <f>jun!L93</f>
        <v>1</v>
      </c>
      <c r="G92" s="2">
        <f>jul!J93</f>
        <v>2</v>
      </c>
      <c r="H92" s="2">
        <f>aug!L93</f>
        <v>3</v>
      </c>
      <c r="I92" s="2">
        <f>sep!K93</f>
        <v>5</v>
      </c>
      <c r="J92" s="2">
        <f>okt!H93</f>
        <v>3</v>
      </c>
      <c r="K92" s="2"/>
      <c r="L92" s="2"/>
      <c r="M92" s="2"/>
      <c r="N92" s="2"/>
      <c r="O92" s="2"/>
      <c r="P92" s="2"/>
      <c r="Q92" s="40">
        <f t="shared" si="9"/>
        <v>25</v>
      </c>
      <c r="R92" s="51"/>
      <c r="S92" s="54">
        <f t="shared" si="10"/>
        <v>5</v>
      </c>
      <c r="T92" s="54">
        <f t="shared" si="11"/>
        <v>0</v>
      </c>
      <c r="U92" s="47">
        <f t="shared" si="12"/>
        <v>5</v>
      </c>
      <c r="V92" s="38">
        <v>0.2</v>
      </c>
      <c r="W92" s="49"/>
      <c r="X92" s="38">
        <f t="shared" si="13"/>
        <v>5.2</v>
      </c>
    </row>
    <row r="93" spans="1:24" ht="13.5" thickBot="1">
      <c r="A93" s="13" t="s">
        <v>25</v>
      </c>
      <c r="B93" s="2">
        <f>feb!F94</f>
        <v>2</v>
      </c>
      <c r="C93" s="2">
        <f>mrt!L94</f>
        <v>4</v>
      </c>
      <c r="D93" s="2">
        <f>apr!K94</f>
        <v>2</v>
      </c>
      <c r="E93" s="2">
        <f>mei!M94</f>
        <v>3</v>
      </c>
      <c r="F93" s="2">
        <f>jun!L94</f>
        <v>3</v>
      </c>
      <c r="G93" s="2">
        <f>jul!J94</f>
        <v>4</v>
      </c>
      <c r="H93" s="2">
        <f>aug!L94</f>
        <v>2</v>
      </c>
      <c r="I93" s="2">
        <f>sep!K94</f>
        <v>2</v>
      </c>
      <c r="J93" s="2">
        <f>okt!H94</f>
        <v>0</v>
      </c>
      <c r="K93" s="2"/>
      <c r="L93" s="2"/>
      <c r="M93" s="2"/>
      <c r="N93" s="2"/>
      <c r="O93" s="2"/>
      <c r="P93" s="2"/>
      <c r="Q93" s="40">
        <f t="shared" si="9"/>
        <v>22</v>
      </c>
      <c r="R93" s="51"/>
      <c r="S93" s="54">
        <f t="shared" si="10"/>
        <v>4.4</v>
      </c>
      <c r="T93" s="54">
        <f t="shared" si="11"/>
        <v>0</v>
      </c>
      <c r="U93" s="47">
        <f t="shared" si="12"/>
        <v>4.4</v>
      </c>
      <c r="V93" s="38">
        <v>41.2</v>
      </c>
      <c r="W93" s="49"/>
      <c r="X93" s="38">
        <f t="shared" si="13"/>
        <v>45.6</v>
      </c>
    </row>
    <row r="94" spans="1:24" ht="13.5" thickBot="1">
      <c r="A94" s="13" t="s">
        <v>26</v>
      </c>
      <c r="B94" s="2">
        <f>feb!F95</f>
        <v>1</v>
      </c>
      <c r="C94" s="2">
        <f>mrt!L95</f>
        <v>4</v>
      </c>
      <c r="D94" s="2">
        <f>apr!K95</f>
        <v>4</v>
      </c>
      <c r="E94" s="2">
        <f>mei!M95</f>
        <v>3</v>
      </c>
      <c r="F94" s="2">
        <f>jun!L95</f>
        <v>5</v>
      </c>
      <c r="G94" s="2">
        <f>jul!J95</f>
        <v>3</v>
      </c>
      <c r="H94" s="2">
        <f>aug!L95</f>
        <v>3</v>
      </c>
      <c r="I94" s="2">
        <f>sep!K95</f>
        <v>4</v>
      </c>
      <c r="J94" s="2">
        <f>okt!H95</f>
        <v>1</v>
      </c>
      <c r="K94" s="2"/>
      <c r="L94" s="2"/>
      <c r="M94" s="2"/>
      <c r="N94" s="2">
        <v>10</v>
      </c>
      <c r="O94" s="2"/>
      <c r="P94" s="2"/>
      <c r="Q94" s="40">
        <f t="shared" si="9"/>
        <v>38</v>
      </c>
      <c r="R94" s="51"/>
      <c r="S94" s="54">
        <f t="shared" si="10"/>
        <v>5.6</v>
      </c>
      <c r="T94" s="54">
        <f t="shared" si="11"/>
        <v>4</v>
      </c>
      <c r="U94" s="47">
        <f t="shared" si="12"/>
        <v>9.6</v>
      </c>
      <c r="V94" s="38">
        <v>49.4</v>
      </c>
      <c r="W94" s="49">
        <v>49.6</v>
      </c>
      <c r="X94" s="38">
        <f t="shared" si="13"/>
        <v>9.399999999999999</v>
      </c>
    </row>
    <row r="95" spans="1:24" ht="13.5" thickBot="1">
      <c r="A95" s="13" t="s">
        <v>107</v>
      </c>
      <c r="B95" s="2">
        <f>feb!F96</f>
        <v>0</v>
      </c>
      <c r="C95" s="2">
        <f>mrt!L96</f>
        <v>0</v>
      </c>
      <c r="D95" s="2">
        <f>apr!K96</f>
        <v>0</v>
      </c>
      <c r="E95" s="2">
        <f>mei!M96</f>
        <v>0</v>
      </c>
      <c r="F95" s="2">
        <f>jun!L96</f>
        <v>0</v>
      </c>
      <c r="G95" s="2">
        <f>jul!J96</f>
        <v>0</v>
      </c>
      <c r="H95" s="2">
        <f>aug!L96</f>
        <v>0</v>
      </c>
      <c r="I95" s="2">
        <f>sep!K96</f>
        <v>0</v>
      </c>
      <c r="J95" s="2">
        <f>okt!H96</f>
        <v>0</v>
      </c>
      <c r="K95" s="2"/>
      <c r="L95" s="2"/>
      <c r="M95" s="2"/>
      <c r="N95" s="2"/>
      <c r="O95" s="2"/>
      <c r="P95" s="2"/>
      <c r="Q95" s="40">
        <f t="shared" si="9"/>
        <v>0</v>
      </c>
      <c r="R95" s="51"/>
      <c r="S95" s="54">
        <f t="shared" si="10"/>
        <v>0</v>
      </c>
      <c r="T95" s="54">
        <f t="shared" si="11"/>
        <v>0</v>
      </c>
      <c r="U95" s="47">
        <f t="shared" si="12"/>
        <v>0</v>
      </c>
      <c r="V95" s="38">
        <v>1.2</v>
      </c>
      <c r="W95" s="49"/>
      <c r="X95" s="38">
        <f t="shared" si="13"/>
        <v>1.2</v>
      </c>
    </row>
    <row r="96" spans="1:24" ht="13.5" thickBot="1">
      <c r="A96" s="13" t="s">
        <v>81</v>
      </c>
      <c r="B96" s="2">
        <f>feb!F97</f>
        <v>0</v>
      </c>
      <c r="C96" s="2">
        <f>mrt!L97</f>
        <v>0</v>
      </c>
      <c r="D96" s="2">
        <f>apr!K97</f>
        <v>3</v>
      </c>
      <c r="E96" s="2">
        <f>mei!M97</f>
        <v>0</v>
      </c>
      <c r="F96" s="2">
        <f>jun!L97</f>
        <v>0</v>
      </c>
      <c r="G96" s="2">
        <f>jul!J97</f>
        <v>0</v>
      </c>
      <c r="H96" s="2">
        <f>aug!L97</f>
        <v>0</v>
      </c>
      <c r="I96" s="2">
        <f>sep!K97</f>
        <v>0</v>
      </c>
      <c r="J96" s="2">
        <f>okt!H97</f>
        <v>0</v>
      </c>
      <c r="K96" s="2"/>
      <c r="L96" s="2"/>
      <c r="M96" s="2"/>
      <c r="N96" s="2"/>
      <c r="O96" s="2"/>
      <c r="P96" s="2"/>
      <c r="Q96" s="40">
        <f t="shared" si="9"/>
        <v>3</v>
      </c>
      <c r="R96" s="51"/>
      <c r="S96" s="54">
        <f t="shared" si="10"/>
        <v>0.6</v>
      </c>
      <c r="T96" s="54">
        <f t="shared" si="11"/>
        <v>0</v>
      </c>
      <c r="U96" s="47">
        <f t="shared" si="12"/>
        <v>0.6</v>
      </c>
      <c r="V96" s="38">
        <v>0</v>
      </c>
      <c r="W96" s="49"/>
      <c r="X96" s="38">
        <f t="shared" si="13"/>
        <v>0.6</v>
      </c>
    </row>
    <row r="97" spans="1:24" ht="13.5" thickBot="1">
      <c r="A97" s="13" t="s">
        <v>27</v>
      </c>
      <c r="B97" s="2">
        <f>feb!F98</f>
        <v>2</v>
      </c>
      <c r="C97" s="2">
        <f>mrt!L98</f>
        <v>4</v>
      </c>
      <c r="D97" s="2">
        <f>apr!K98</f>
        <v>3</v>
      </c>
      <c r="E97" s="2">
        <f>mei!M98</f>
        <v>5</v>
      </c>
      <c r="F97" s="2">
        <f>jun!L98</f>
        <v>5</v>
      </c>
      <c r="G97" s="2">
        <f>jul!J98</f>
        <v>3</v>
      </c>
      <c r="H97" s="2">
        <f>aug!L98</f>
        <v>4</v>
      </c>
      <c r="I97" s="2">
        <f>sep!K98</f>
        <v>3</v>
      </c>
      <c r="J97" s="2">
        <f>okt!H98</f>
        <v>3</v>
      </c>
      <c r="K97" s="2"/>
      <c r="L97" s="2"/>
      <c r="M97" s="2">
        <v>20</v>
      </c>
      <c r="N97" s="2">
        <v>20</v>
      </c>
      <c r="O97" s="2"/>
      <c r="P97" s="2"/>
      <c r="Q97" s="40">
        <f t="shared" si="9"/>
        <v>72</v>
      </c>
      <c r="R97" s="51"/>
      <c r="S97" s="54">
        <f t="shared" si="10"/>
        <v>6.4</v>
      </c>
      <c r="T97" s="54">
        <f t="shared" si="11"/>
        <v>16</v>
      </c>
      <c r="U97" s="47">
        <f t="shared" si="12"/>
        <v>22.4</v>
      </c>
      <c r="V97" s="38">
        <v>19.8</v>
      </c>
      <c r="W97" s="49"/>
      <c r="X97" s="38">
        <f t="shared" si="13"/>
        <v>42.2</v>
      </c>
    </row>
    <row r="98" spans="1:24" ht="13.5" thickBot="1">
      <c r="A98" s="13" t="s">
        <v>110</v>
      </c>
      <c r="B98" s="2">
        <f>feb!F99</f>
        <v>1</v>
      </c>
      <c r="C98" s="2">
        <f>mrt!L99</f>
        <v>3</v>
      </c>
      <c r="D98" s="2">
        <f>apr!K99</f>
        <v>4</v>
      </c>
      <c r="E98" s="2">
        <f>mei!M99</f>
        <v>5</v>
      </c>
      <c r="F98" s="2">
        <f>jun!L99</f>
        <v>5</v>
      </c>
      <c r="G98" s="2">
        <f>jul!J99</f>
        <v>4</v>
      </c>
      <c r="H98" s="2">
        <f>aug!L99</f>
        <v>1</v>
      </c>
      <c r="I98" s="2">
        <f>sep!K99</f>
        <v>5</v>
      </c>
      <c r="J98" s="2">
        <f>okt!H99</f>
        <v>2</v>
      </c>
      <c r="K98" s="2"/>
      <c r="L98" s="2"/>
      <c r="M98" s="2">
        <v>20</v>
      </c>
      <c r="N98" s="2">
        <v>20</v>
      </c>
      <c r="O98" s="2">
        <v>10</v>
      </c>
      <c r="P98" s="2"/>
      <c r="Q98" s="40">
        <f t="shared" si="9"/>
        <v>80</v>
      </c>
      <c r="R98" s="51"/>
      <c r="S98" s="54">
        <f t="shared" si="10"/>
        <v>6</v>
      </c>
      <c r="T98" s="54">
        <f t="shared" si="11"/>
        <v>20</v>
      </c>
      <c r="U98" s="47">
        <f t="shared" si="12"/>
        <v>26</v>
      </c>
      <c r="V98" s="38">
        <v>10.4</v>
      </c>
      <c r="W98" s="49"/>
      <c r="X98" s="38">
        <f t="shared" si="13"/>
        <v>36.4</v>
      </c>
    </row>
    <row r="99" spans="1:24" ht="13.5" thickBot="1">
      <c r="A99" s="13" t="s">
        <v>28</v>
      </c>
      <c r="B99" s="2">
        <f>feb!F100</f>
        <v>2</v>
      </c>
      <c r="C99" s="2">
        <f>mrt!L100</f>
        <v>4</v>
      </c>
      <c r="D99" s="2">
        <f>apr!K100</f>
        <v>4</v>
      </c>
      <c r="E99" s="2">
        <f>mei!M100</f>
        <v>4</v>
      </c>
      <c r="F99" s="2">
        <f>jun!L100</f>
        <v>5</v>
      </c>
      <c r="G99" s="2">
        <f>jul!J100</f>
        <v>4</v>
      </c>
      <c r="H99" s="2">
        <f>aug!L100</f>
        <v>5</v>
      </c>
      <c r="I99" s="2">
        <f>sep!K100</f>
        <v>4</v>
      </c>
      <c r="J99" s="2">
        <f>okt!H100</f>
        <v>0</v>
      </c>
      <c r="K99" s="2"/>
      <c r="L99" s="2"/>
      <c r="M99" s="2">
        <v>20</v>
      </c>
      <c r="N99" s="2">
        <v>20</v>
      </c>
      <c r="O99" s="2">
        <v>10</v>
      </c>
      <c r="P99" s="2"/>
      <c r="Q99" s="40">
        <f t="shared" si="9"/>
        <v>82</v>
      </c>
      <c r="R99" s="51"/>
      <c r="S99" s="54">
        <f t="shared" si="10"/>
        <v>6.4</v>
      </c>
      <c r="T99" s="54">
        <f t="shared" si="11"/>
        <v>20</v>
      </c>
      <c r="U99" s="47">
        <f t="shared" si="12"/>
        <v>26.4</v>
      </c>
      <c r="V99" s="38">
        <v>19</v>
      </c>
      <c r="W99" s="49"/>
      <c r="X99" s="38">
        <f t="shared" si="13"/>
        <v>45.4</v>
      </c>
    </row>
    <row r="100" spans="1:24" ht="13.5" thickBot="1">
      <c r="A100" s="13" t="s">
        <v>94</v>
      </c>
      <c r="B100" s="2">
        <f>feb!F101</f>
        <v>0</v>
      </c>
      <c r="C100" s="2">
        <f>mrt!L101</f>
        <v>0</v>
      </c>
      <c r="D100" s="2">
        <f>apr!K101</f>
        <v>0</v>
      </c>
      <c r="E100" s="2">
        <f>mei!M101</f>
        <v>0</v>
      </c>
      <c r="F100" s="2">
        <f>jun!L101</f>
        <v>0</v>
      </c>
      <c r="G100" s="2">
        <f>jul!J101</f>
        <v>0</v>
      </c>
      <c r="H100" s="2">
        <f>aug!L101</f>
        <v>0</v>
      </c>
      <c r="I100" s="2">
        <f>sep!K101</f>
        <v>0</v>
      </c>
      <c r="J100" s="2">
        <f>okt!H101</f>
        <v>0</v>
      </c>
      <c r="K100" s="2"/>
      <c r="L100" s="2"/>
      <c r="M100" s="2"/>
      <c r="N100" s="2"/>
      <c r="O100" s="2"/>
      <c r="P100" s="2"/>
      <c r="Q100" s="40">
        <f t="shared" si="9"/>
        <v>0</v>
      </c>
      <c r="R100" s="51"/>
      <c r="S100" s="54">
        <f t="shared" si="10"/>
        <v>0</v>
      </c>
      <c r="T100" s="54">
        <f t="shared" si="11"/>
        <v>0</v>
      </c>
      <c r="U100" s="47">
        <f t="shared" si="12"/>
        <v>0</v>
      </c>
      <c r="V100" s="38">
        <v>16</v>
      </c>
      <c r="W100" s="49"/>
      <c r="X100" s="38">
        <f t="shared" si="13"/>
        <v>16</v>
      </c>
    </row>
    <row r="101" spans="1:24" ht="13.5" thickBot="1">
      <c r="A101" s="13" t="s">
        <v>35</v>
      </c>
      <c r="B101" s="2">
        <f>feb!F102</f>
        <v>1</v>
      </c>
      <c r="C101" s="2">
        <f>mrt!L102</f>
        <v>0</v>
      </c>
      <c r="D101" s="2">
        <f>apr!K102</f>
        <v>3</v>
      </c>
      <c r="E101" s="2">
        <f>mei!M102</f>
        <v>3</v>
      </c>
      <c r="F101" s="2">
        <f>jun!L102</f>
        <v>4</v>
      </c>
      <c r="G101" s="2">
        <f>jul!J102</f>
        <v>0</v>
      </c>
      <c r="H101" s="2">
        <f>aug!L102</f>
        <v>0</v>
      </c>
      <c r="I101" s="2">
        <f>sep!K102</f>
        <v>0</v>
      </c>
      <c r="J101" s="2">
        <f>okt!H102</f>
        <v>1</v>
      </c>
      <c r="K101" s="2">
        <v>10</v>
      </c>
      <c r="L101" s="2">
        <v>40</v>
      </c>
      <c r="M101" s="2"/>
      <c r="N101" s="2">
        <v>10</v>
      </c>
      <c r="O101" s="2">
        <v>10</v>
      </c>
      <c r="P101" s="2">
        <v>10</v>
      </c>
      <c r="Q101" s="40">
        <f t="shared" si="9"/>
        <v>92</v>
      </c>
      <c r="R101" s="51"/>
      <c r="S101" s="54">
        <f t="shared" si="10"/>
        <v>2.4</v>
      </c>
      <c r="T101" s="54">
        <f t="shared" si="11"/>
        <v>32</v>
      </c>
      <c r="U101" s="47">
        <f t="shared" si="12"/>
        <v>34.4</v>
      </c>
      <c r="V101" s="38">
        <v>53.4</v>
      </c>
      <c r="W101" s="49"/>
      <c r="X101" s="38">
        <f t="shared" si="13"/>
        <v>87.8</v>
      </c>
    </row>
    <row r="102" spans="1:24" ht="13.5" thickBot="1">
      <c r="A102" s="13" t="s">
        <v>56</v>
      </c>
      <c r="B102" s="2">
        <f>feb!F103</f>
        <v>2</v>
      </c>
      <c r="C102" s="2">
        <f>mrt!L103</f>
        <v>3</v>
      </c>
      <c r="D102" s="2">
        <f>apr!K103</f>
        <v>5</v>
      </c>
      <c r="E102" s="2">
        <f>mei!M103</f>
        <v>5</v>
      </c>
      <c r="F102" s="2">
        <f>jun!L103</f>
        <v>5</v>
      </c>
      <c r="G102" s="2">
        <f>jul!J103</f>
        <v>4</v>
      </c>
      <c r="H102" s="2">
        <f>aug!L103</f>
        <v>5</v>
      </c>
      <c r="I102" s="2">
        <f>sep!K103</f>
        <v>5</v>
      </c>
      <c r="J102" s="2">
        <f>okt!H103</f>
        <v>2</v>
      </c>
      <c r="K102" s="11">
        <v>10</v>
      </c>
      <c r="L102" s="11">
        <v>20</v>
      </c>
      <c r="M102" s="11"/>
      <c r="N102" s="11">
        <v>10</v>
      </c>
      <c r="O102" s="11">
        <v>10</v>
      </c>
      <c r="P102" s="11">
        <v>10</v>
      </c>
      <c r="Q102" s="40">
        <f t="shared" si="9"/>
        <v>96</v>
      </c>
      <c r="R102" s="51">
        <v>75</v>
      </c>
      <c r="S102" s="54">
        <f t="shared" si="10"/>
        <v>22.2</v>
      </c>
      <c r="T102" s="54">
        <f t="shared" si="11"/>
        <v>24</v>
      </c>
      <c r="U102" s="47">
        <f t="shared" si="12"/>
        <v>46.2</v>
      </c>
      <c r="V102" s="46">
        <v>18.6</v>
      </c>
      <c r="W102" s="49"/>
      <c r="X102" s="38">
        <f t="shared" si="13"/>
        <v>64.80000000000001</v>
      </c>
    </row>
    <row r="103" spans="1:24" ht="13.5" thickBot="1">
      <c r="A103" s="13" t="s">
        <v>83</v>
      </c>
      <c r="B103" s="2">
        <f>feb!F104</f>
        <v>0</v>
      </c>
      <c r="C103" s="2">
        <f>mrt!L104</f>
        <v>0</v>
      </c>
      <c r="D103" s="2">
        <f>apr!K104</f>
        <v>0</v>
      </c>
      <c r="E103" s="2">
        <f>mei!M104</f>
        <v>0</v>
      </c>
      <c r="F103" s="2">
        <f>jun!L104</f>
        <v>0</v>
      </c>
      <c r="G103" s="2">
        <f>jul!J104</f>
        <v>0</v>
      </c>
      <c r="H103" s="2">
        <f>aug!L104</f>
        <v>0</v>
      </c>
      <c r="I103" s="2">
        <f>sep!K104</f>
        <v>0</v>
      </c>
      <c r="J103" s="2">
        <f>okt!H104</f>
        <v>0</v>
      </c>
      <c r="K103" s="11"/>
      <c r="L103" s="11"/>
      <c r="M103" s="11"/>
      <c r="N103" s="11"/>
      <c r="O103" s="11"/>
      <c r="P103" s="11"/>
      <c r="Q103" s="40">
        <f t="shared" si="9"/>
        <v>0</v>
      </c>
      <c r="R103" s="51"/>
      <c r="S103" s="54">
        <f t="shared" si="10"/>
        <v>0</v>
      </c>
      <c r="T103" s="54">
        <f t="shared" si="11"/>
        <v>0</v>
      </c>
      <c r="U103" s="47">
        <f t="shared" si="12"/>
        <v>0</v>
      </c>
      <c r="V103" s="46">
        <v>0.6</v>
      </c>
      <c r="W103" s="49"/>
      <c r="X103" s="38">
        <f t="shared" si="13"/>
        <v>0.6</v>
      </c>
    </row>
    <row r="104" spans="1:24" ht="13.5" thickBot="1">
      <c r="A104" s="13" t="s">
        <v>67</v>
      </c>
      <c r="B104" s="2">
        <f>feb!F105</f>
        <v>0</v>
      </c>
      <c r="C104" s="2">
        <f>mrt!L105</f>
        <v>0</v>
      </c>
      <c r="D104" s="2">
        <f>apr!K105</f>
        <v>1</v>
      </c>
      <c r="E104" s="2">
        <f>mei!M105</f>
        <v>0</v>
      </c>
      <c r="F104" s="2">
        <f>jun!L105</f>
        <v>0</v>
      </c>
      <c r="G104" s="2">
        <f>jul!J105</f>
        <v>0</v>
      </c>
      <c r="H104" s="2">
        <f>aug!L105</f>
        <v>0</v>
      </c>
      <c r="I104" s="2">
        <f>sep!K105</f>
        <v>0</v>
      </c>
      <c r="J104" s="2">
        <f>okt!H105</f>
        <v>0</v>
      </c>
      <c r="K104" s="2"/>
      <c r="L104" s="2"/>
      <c r="M104" s="2"/>
      <c r="N104" s="2"/>
      <c r="O104" s="2"/>
      <c r="P104" s="2"/>
      <c r="Q104" s="40">
        <f aca="true" t="shared" si="14" ref="Q104:Q120">SUM(B104:P104)</f>
        <v>1</v>
      </c>
      <c r="R104" s="51"/>
      <c r="S104" s="54">
        <f aca="true" t="shared" si="15" ref="S104:S120">(SUM(B104:J104)+R104)*20/100</f>
        <v>0.2</v>
      </c>
      <c r="T104" s="54">
        <f aca="true" t="shared" si="16" ref="T104:T120">SUM(K104:P104)*40/100</f>
        <v>0</v>
      </c>
      <c r="U104" s="47">
        <f aca="true" t="shared" si="17" ref="U104:U120">S104+T104</f>
        <v>0.2</v>
      </c>
      <c r="V104" s="38">
        <v>23.8</v>
      </c>
      <c r="W104" s="49"/>
      <c r="X104" s="38">
        <f t="shared" si="13"/>
        <v>24</v>
      </c>
    </row>
    <row r="105" spans="1:24" ht="13.5" thickBot="1">
      <c r="A105" s="13" t="s">
        <v>91</v>
      </c>
      <c r="B105" s="2">
        <f>feb!F106</f>
        <v>0</v>
      </c>
      <c r="C105" s="2">
        <f>mrt!L106</f>
        <v>0</v>
      </c>
      <c r="D105" s="2">
        <f>apr!K106</f>
        <v>0</v>
      </c>
      <c r="E105" s="2">
        <f>mei!M106</f>
        <v>1</v>
      </c>
      <c r="F105" s="2">
        <f>jun!L106</f>
        <v>0</v>
      </c>
      <c r="G105" s="2">
        <f>jul!J106</f>
        <v>0</v>
      </c>
      <c r="H105" s="2">
        <f>aug!L106</f>
        <v>0</v>
      </c>
      <c r="I105" s="2">
        <f>sep!K106</f>
        <v>0</v>
      </c>
      <c r="J105" s="2">
        <f>okt!H106</f>
        <v>0</v>
      </c>
      <c r="K105" s="2"/>
      <c r="L105" s="2"/>
      <c r="M105" s="2">
        <v>20</v>
      </c>
      <c r="N105" s="2"/>
      <c r="O105" s="2"/>
      <c r="P105" s="2"/>
      <c r="Q105" s="40">
        <f t="shared" si="14"/>
        <v>21</v>
      </c>
      <c r="R105" s="51"/>
      <c r="S105" s="54">
        <f t="shared" si="15"/>
        <v>0.2</v>
      </c>
      <c r="T105" s="54">
        <f t="shared" si="16"/>
        <v>8</v>
      </c>
      <c r="U105" s="47">
        <f t="shared" si="17"/>
        <v>8.2</v>
      </c>
      <c r="V105" s="38">
        <v>-2.4</v>
      </c>
      <c r="W105" s="49"/>
      <c r="X105" s="38">
        <f t="shared" si="13"/>
        <v>5.799999999999999</v>
      </c>
    </row>
    <row r="106" spans="1:24" ht="13.5" thickBot="1">
      <c r="A106" s="13" t="s">
        <v>61</v>
      </c>
      <c r="B106" s="2">
        <f>feb!F107</f>
        <v>0</v>
      </c>
      <c r="C106" s="2">
        <f>mrt!L107</f>
        <v>0</v>
      </c>
      <c r="D106" s="2">
        <f>apr!K107</f>
        <v>0</v>
      </c>
      <c r="E106" s="2">
        <f>mei!M107</f>
        <v>0</v>
      </c>
      <c r="F106" s="2">
        <f>jun!L107</f>
        <v>0</v>
      </c>
      <c r="G106" s="2">
        <f>jul!J107</f>
        <v>0</v>
      </c>
      <c r="H106" s="2">
        <f>aug!L107</f>
        <v>0</v>
      </c>
      <c r="I106" s="2">
        <f>sep!K107</f>
        <v>0</v>
      </c>
      <c r="J106" s="2">
        <f>okt!H107</f>
        <v>0</v>
      </c>
      <c r="K106" s="2"/>
      <c r="L106" s="2"/>
      <c r="M106" s="2"/>
      <c r="N106" s="2"/>
      <c r="O106" s="2"/>
      <c r="P106" s="2"/>
      <c r="Q106" s="40">
        <f t="shared" si="14"/>
        <v>0</v>
      </c>
      <c r="R106" s="51"/>
      <c r="S106" s="54">
        <f t="shared" si="15"/>
        <v>0</v>
      </c>
      <c r="T106" s="54">
        <f t="shared" si="16"/>
        <v>0</v>
      </c>
      <c r="U106" s="47">
        <f t="shared" si="17"/>
        <v>0</v>
      </c>
      <c r="V106" s="38">
        <v>0.9</v>
      </c>
      <c r="W106" s="49"/>
      <c r="X106" s="38">
        <f t="shared" si="13"/>
        <v>0.9</v>
      </c>
    </row>
    <row r="107" spans="1:24" ht="13.5" thickBot="1">
      <c r="A107" s="13" t="s">
        <v>157</v>
      </c>
      <c r="B107" s="2">
        <f>feb!F108</f>
        <v>1</v>
      </c>
      <c r="C107" s="2">
        <f>mrt!L108</f>
        <v>1</v>
      </c>
      <c r="D107" s="2">
        <f>apr!K108</f>
        <v>2</v>
      </c>
      <c r="E107" s="2">
        <f>mei!M108</f>
        <v>1</v>
      </c>
      <c r="F107" s="2">
        <f>jun!L108</f>
        <v>1</v>
      </c>
      <c r="G107" s="2">
        <f>jul!J108</f>
        <v>1</v>
      </c>
      <c r="H107" s="2">
        <f>aug!L108</f>
        <v>0</v>
      </c>
      <c r="I107" s="2">
        <f>sep!K108</f>
        <v>0</v>
      </c>
      <c r="J107" s="2">
        <f>okt!H108</f>
        <v>0</v>
      </c>
      <c r="K107" s="2"/>
      <c r="L107" s="2"/>
      <c r="M107" s="2"/>
      <c r="N107" s="2"/>
      <c r="O107" s="2"/>
      <c r="P107" s="2"/>
      <c r="Q107" s="40">
        <f t="shared" si="14"/>
        <v>7</v>
      </c>
      <c r="R107" s="51"/>
      <c r="S107" s="54">
        <f t="shared" si="15"/>
        <v>1.4</v>
      </c>
      <c r="T107" s="54">
        <f t="shared" si="16"/>
        <v>0</v>
      </c>
      <c r="U107" s="47">
        <f t="shared" si="17"/>
        <v>1.4</v>
      </c>
      <c r="V107" s="38">
        <v>6</v>
      </c>
      <c r="W107" s="49"/>
      <c r="X107" s="38">
        <f t="shared" si="13"/>
        <v>7.4</v>
      </c>
    </row>
    <row r="108" spans="1:24" ht="13.5" thickBot="1">
      <c r="A108" s="13" t="s">
        <v>158</v>
      </c>
      <c r="B108" s="2">
        <f>feb!F109</f>
        <v>0</v>
      </c>
      <c r="C108" s="2">
        <f>mrt!L109</f>
        <v>0</v>
      </c>
      <c r="D108" s="2">
        <f>apr!K109</f>
        <v>0</v>
      </c>
      <c r="E108" s="2">
        <f>mei!M109</f>
        <v>1</v>
      </c>
      <c r="F108" s="2">
        <f>jun!L109</f>
        <v>0</v>
      </c>
      <c r="G108" s="2">
        <f>jul!J109</f>
        <v>1</v>
      </c>
      <c r="H108" s="2">
        <f>aug!L109</f>
        <v>1</v>
      </c>
      <c r="I108" s="2">
        <f>sep!K109</f>
        <v>0</v>
      </c>
      <c r="J108" s="2">
        <f>okt!H109</f>
        <v>0</v>
      </c>
      <c r="K108" s="2"/>
      <c r="L108" s="2"/>
      <c r="M108" s="2"/>
      <c r="N108" s="2">
        <v>10</v>
      </c>
      <c r="O108" s="2"/>
      <c r="P108" s="2"/>
      <c r="Q108" s="40">
        <f t="shared" si="14"/>
        <v>13</v>
      </c>
      <c r="R108" s="51"/>
      <c r="S108" s="54">
        <f t="shared" si="15"/>
        <v>0.6</v>
      </c>
      <c r="T108" s="54">
        <f t="shared" si="16"/>
        <v>4</v>
      </c>
      <c r="U108" s="47">
        <f t="shared" si="17"/>
        <v>4.6</v>
      </c>
      <c r="V108" s="38">
        <v>20</v>
      </c>
      <c r="W108" s="49"/>
      <c r="X108" s="38">
        <f t="shared" si="13"/>
        <v>24.6</v>
      </c>
    </row>
    <row r="109" spans="1:24" ht="13.5" thickBot="1">
      <c r="A109" s="13" t="s">
        <v>121</v>
      </c>
      <c r="B109" s="2">
        <f>feb!F110</f>
        <v>1</v>
      </c>
      <c r="C109" s="2">
        <f>mrt!L110</f>
        <v>2</v>
      </c>
      <c r="D109" s="2">
        <f>apr!K110</f>
        <v>3</v>
      </c>
      <c r="E109" s="2">
        <f>mei!M110</f>
        <v>2</v>
      </c>
      <c r="F109" s="2">
        <f>jun!L110</f>
        <v>0</v>
      </c>
      <c r="G109" s="2">
        <f>jul!J110</f>
        <v>0</v>
      </c>
      <c r="H109" s="2">
        <f>aug!L110</f>
        <v>0</v>
      </c>
      <c r="I109" s="2">
        <f>sep!K110</f>
        <v>0</v>
      </c>
      <c r="J109" s="2">
        <f>okt!H110</f>
        <v>0</v>
      </c>
      <c r="K109" s="2"/>
      <c r="L109" s="2"/>
      <c r="M109" s="2">
        <v>20</v>
      </c>
      <c r="N109" s="2"/>
      <c r="O109" s="2"/>
      <c r="P109" s="2"/>
      <c r="Q109" s="40">
        <f t="shared" si="14"/>
        <v>28</v>
      </c>
      <c r="R109" s="51"/>
      <c r="S109" s="54">
        <f t="shared" si="15"/>
        <v>1.6</v>
      </c>
      <c r="T109" s="54">
        <f t="shared" si="16"/>
        <v>8</v>
      </c>
      <c r="U109" s="47">
        <f t="shared" si="17"/>
        <v>9.6</v>
      </c>
      <c r="V109" s="38">
        <v>-0.4</v>
      </c>
      <c r="W109" s="49"/>
      <c r="X109" s="38">
        <f t="shared" si="13"/>
        <v>9.2</v>
      </c>
    </row>
    <row r="110" spans="1:24" ht="13.5" thickBot="1">
      <c r="A110" s="13" t="s">
        <v>105</v>
      </c>
      <c r="B110" s="2">
        <f>feb!F111</f>
        <v>0</v>
      </c>
      <c r="C110" s="2">
        <f>mrt!L111</f>
        <v>0</v>
      </c>
      <c r="D110" s="2">
        <f>apr!K111</f>
        <v>0</v>
      </c>
      <c r="E110" s="2">
        <f>mei!M111</f>
        <v>0</v>
      </c>
      <c r="F110" s="2">
        <f>jun!L111</f>
        <v>0</v>
      </c>
      <c r="G110" s="2">
        <f>jul!J111</f>
        <v>0</v>
      </c>
      <c r="H110" s="2">
        <f>aug!L111</f>
        <v>0</v>
      </c>
      <c r="I110" s="2">
        <f>sep!K111</f>
        <v>0</v>
      </c>
      <c r="J110" s="2">
        <f>okt!H111</f>
        <v>0</v>
      </c>
      <c r="K110" s="2"/>
      <c r="L110" s="2"/>
      <c r="M110" s="2"/>
      <c r="N110" s="2"/>
      <c r="O110" s="2"/>
      <c r="P110" s="2">
        <v>10</v>
      </c>
      <c r="Q110" s="40">
        <f t="shared" si="14"/>
        <v>10</v>
      </c>
      <c r="R110" s="51"/>
      <c r="S110" s="54">
        <f t="shared" si="15"/>
        <v>0</v>
      </c>
      <c r="T110" s="54">
        <f t="shared" si="16"/>
        <v>4</v>
      </c>
      <c r="U110" s="47">
        <f t="shared" si="17"/>
        <v>4</v>
      </c>
      <c r="V110" s="38">
        <v>4</v>
      </c>
      <c r="W110" s="49"/>
      <c r="X110" s="38">
        <f t="shared" si="13"/>
        <v>8</v>
      </c>
    </row>
    <row r="111" spans="1:24" ht="13.5" thickBot="1">
      <c r="A111" s="13" t="s">
        <v>112</v>
      </c>
      <c r="B111" s="2">
        <f>feb!F112</f>
        <v>0</v>
      </c>
      <c r="C111" s="2">
        <f>mrt!L112</f>
        <v>0</v>
      </c>
      <c r="D111" s="2">
        <f>apr!K112</f>
        <v>1</v>
      </c>
      <c r="E111" s="2">
        <f>mei!M112</f>
        <v>0</v>
      </c>
      <c r="F111" s="2">
        <f>jun!L112</f>
        <v>1</v>
      </c>
      <c r="G111" s="2">
        <f>jul!J112</f>
        <v>0</v>
      </c>
      <c r="H111" s="2">
        <f>aug!L112</f>
        <v>0</v>
      </c>
      <c r="I111" s="2">
        <f>sep!K112</f>
        <v>0</v>
      </c>
      <c r="J111" s="2">
        <f>okt!H112</f>
        <v>0</v>
      </c>
      <c r="K111" s="2"/>
      <c r="L111" s="2"/>
      <c r="M111" s="2"/>
      <c r="N111" s="2"/>
      <c r="O111" s="2"/>
      <c r="P111" s="2"/>
      <c r="Q111" s="40">
        <f t="shared" si="14"/>
        <v>2</v>
      </c>
      <c r="R111" s="51"/>
      <c r="S111" s="54">
        <f t="shared" si="15"/>
        <v>0.4</v>
      </c>
      <c r="T111" s="54">
        <f t="shared" si="16"/>
        <v>0</v>
      </c>
      <c r="U111" s="47">
        <f t="shared" si="17"/>
        <v>0.4</v>
      </c>
      <c r="V111" s="38">
        <v>2.4</v>
      </c>
      <c r="W111" s="49"/>
      <c r="X111" s="38">
        <f t="shared" si="13"/>
        <v>2.8</v>
      </c>
    </row>
    <row r="112" spans="1:24" ht="13.5" thickBot="1">
      <c r="A112" s="13" t="s">
        <v>153</v>
      </c>
      <c r="B112" s="2">
        <f>feb!F113</f>
        <v>0</v>
      </c>
      <c r="C112" s="2">
        <f>mrt!L113</f>
        <v>0</v>
      </c>
      <c r="D112" s="2">
        <f>apr!K113</f>
        <v>1</v>
      </c>
      <c r="E112" s="2">
        <f>mei!M113</f>
        <v>0</v>
      </c>
      <c r="F112" s="2">
        <f>jun!L113</f>
        <v>0</v>
      </c>
      <c r="G112" s="2">
        <f>jul!J113</f>
        <v>0</v>
      </c>
      <c r="H112" s="2">
        <f>aug!L113</f>
        <v>0</v>
      </c>
      <c r="I112" s="2">
        <f>sep!K113</f>
        <v>0</v>
      </c>
      <c r="J112" s="2">
        <f>okt!H113</f>
        <v>0</v>
      </c>
      <c r="K112" s="2"/>
      <c r="L112" s="2"/>
      <c r="M112" s="2"/>
      <c r="N112" s="2"/>
      <c r="O112" s="2"/>
      <c r="P112" s="2"/>
      <c r="Q112" s="40">
        <f t="shared" si="14"/>
        <v>1</v>
      </c>
      <c r="R112" s="51"/>
      <c r="S112" s="54">
        <f t="shared" si="15"/>
        <v>0.2</v>
      </c>
      <c r="T112" s="54">
        <f>SUM(K112:P112)*40/100</f>
        <v>0</v>
      </c>
      <c r="U112" s="47">
        <f>S112+T112</f>
        <v>0.2</v>
      </c>
      <c r="V112" s="38"/>
      <c r="W112" s="49"/>
      <c r="X112" s="38">
        <f t="shared" si="13"/>
        <v>0.2</v>
      </c>
    </row>
    <row r="113" spans="1:24" ht="13.5" thickBot="1">
      <c r="A113" s="13" t="s">
        <v>66</v>
      </c>
      <c r="B113" s="2">
        <f>feb!F114</f>
        <v>0</v>
      </c>
      <c r="C113" s="2">
        <f>mrt!L114</f>
        <v>0</v>
      </c>
      <c r="D113" s="2">
        <f>apr!K114</f>
        <v>0</v>
      </c>
      <c r="E113" s="2">
        <f>mei!M114</f>
        <v>1</v>
      </c>
      <c r="F113" s="2">
        <f>jun!L114</f>
        <v>0</v>
      </c>
      <c r="G113" s="2">
        <f>jul!J114</f>
        <v>1</v>
      </c>
      <c r="H113" s="2">
        <f>aug!L114</f>
        <v>0</v>
      </c>
      <c r="I113" s="2">
        <f>sep!K114</f>
        <v>0</v>
      </c>
      <c r="J113" s="2">
        <f>okt!H114</f>
        <v>0</v>
      </c>
      <c r="K113" s="2"/>
      <c r="L113" s="2"/>
      <c r="M113" s="2"/>
      <c r="N113" s="2">
        <v>10</v>
      </c>
      <c r="O113" s="2"/>
      <c r="P113" s="2"/>
      <c r="Q113" s="40">
        <f t="shared" si="14"/>
        <v>12</v>
      </c>
      <c r="R113" s="51"/>
      <c r="S113" s="54">
        <f t="shared" si="15"/>
        <v>0.4</v>
      </c>
      <c r="T113" s="54">
        <f t="shared" si="16"/>
        <v>4</v>
      </c>
      <c r="U113" s="47">
        <f t="shared" si="17"/>
        <v>4.4</v>
      </c>
      <c r="V113" s="38">
        <v>28.6</v>
      </c>
      <c r="W113" s="49"/>
      <c r="X113" s="38">
        <f t="shared" si="13"/>
        <v>33</v>
      </c>
    </row>
    <row r="114" spans="1:24" ht="13.5" thickBot="1">
      <c r="A114" s="25" t="s">
        <v>159</v>
      </c>
      <c r="B114" s="2">
        <f>feb!F115</f>
        <v>0</v>
      </c>
      <c r="C114" s="2">
        <f>mrt!L115</f>
        <v>0</v>
      </c>
      <c r="D114" s="2">
        <f>apr!K115</f>
        <v>0</v>
      </c>
      <c r="E114" s="2">
        <f>mei!M115</f>
        <v>0</v>
      </c>
      <c r="F114" s="2">
        <f>jun!L115</f>
        <v>1</v>
      </c>
      <c r="G114" s="2">
        <f>jul!J115</f>
        <v>4</v>
      </c>
      <c r="H114" s="2">
        <f>aug!L115</f>
        <v>3</v>
      </c>
      <c r="I114" s="2">
        <f>sep!K115</f>
        <v>5</v>
      </c>
      <c r="J114" s="2">
        <f>okt!H115</f>
        <v>3</v>
      </c>
      <c r="K114" s="2"/>
      <c r="L114" s="2"/>
      <c r="M114" s="2"/>
      <c r="N114" s="2"/>
      <c r="O114" s="2"/>
      <c r="P114" s="2"/>
      <c r="Q114" s="40">
        <f t="shared" si="14"/>
        <v>16</v>
      </c>
      <c r="R114" s="51"/>
      <c r="S114" s="54">
        <f t="shared" si="15"/>
        <v>3.2</v>
      </c>
      <c r="T114" s="54">
        <f t="shared" si="16"/>
        <v>0</v>
      </c>
      <c r="U114" s="47">
        <f t="shared" si="17"/>
        <v>3.2</v>
      </c>
      <c r="V114" s="38"/>
      <c r="W114" s="49"/>
      <c r="X114" s="38">
        <f t="shared" si="13"/>
        <v>3.2</v>
      </c>
    </row>
    <row r="115" spans="1:24" ht="13.5" thickBot="1">
      <c r="A115" s="25" t="s">
        <v>90</v>
      </c>
      <c r="B115" s="2">
        <f>feb!F116</f>
        <v>2</v>
      </c>
      <c r="C115" s="2">
        <f>mrt!L116</f>
        <v>2</v>
      </c>
      <c r="D115" s="2">
        <f>apr!K116</f>
        <v>4</v>
      </c>
      <c r="E115" s="2">
        <f>mei!M116</f>
        <v>2</v>
      </c>
      <c r="F115" s="2">
        <f>jun!L116</f>
        <v>4</v>
      </c>
      <c r="G115" s="2">
        <f>jul!J116</f>
        <v>2</v>
      </c>
      <c r="H115" s="2">
        <f>aug!L116</f>
        <v>3</v>
      </c>
      <c r="I115" s="2">
        <f>sep!K116</f>
        <v>1</v>
      </c>
      <c r="J115" s="2">
        <f>okt!H116</f>
        <v>1</v>
      </c>
      <c r="K115" s="2"/>
      <c r="L115" s="2"/>
      <c r="M115" s="2">
        <v>20</v>
      </c>
      <c r="N115" s="2">
        <v>20</v>
      </c>
      <c r="O115" s="2"/>
      <c r="P115" s="2"/>
      <c r="Q115" s="40">
        <f t="shared" si="14"/>
        <v>61</v>
      </c>
      <c r="R115" s="51"/>
      <c r="S115" s="54">
        <f t="shared" si="15"/>
        <v>4.2</v>
      </c>
      <c r="T115" s="54">
        <f t="shared" si="16"/>
        <v>16</v>
      </c>
      <c r="U115" s="47">
        <f t="shared" si="17"/>
        <v>20.2</v>
      </c>
      <c r="V115" s="38">
        <v>46</v>
      </c>
      <c r="W115" s="49"/>
      <c r="X115" s="38">
        <f t="shared" si="13"/>
        <v>66.2</v>
      </c>
    </row>
    <row r="116" spans="1:24" ht="13.5" thickBot="1">
      <c r="A116" s="25" t="s">
        <v>162</v>
      </c>
      <c r="B116" s="2">
        <f>feb!F117</f>
        <v>0</v>
      </c>
      <c r="C116" s="2">
        <f>mrt!L117</f>
        <v>0</v>
      </c>
      <c r="D116" s="2">
        <f>apr!K117</f>
        <v>0</v>
      </c>
      <c r="E116" s="2">
        <f>mei!M117</f>
        <v>0</v>
      </c>
      <c r="F116" s="2">
        <f>jun!L117</f>
        <v>0</v>
      </c>
      <c r="G116" s="2">
        <f>jul!J117</f>
        <v>0</v>
      </c>
      <c r="H116" s="2">
        <f>aug!L117</f>
        <v>0</v>
      </c>
      <c r="I116" s="2">
        <f>sep!K117</f>
        <v>4</v>
      </c>
      <c r="J116" s="2">
        <f>okt!H117</f>
        <v>1</v>
      </c>
      <c r="K116" s="2"/>
      <c r="L116" s="2"/>
      <c r="M116" s="2"/>
      <c r="N116" s="2"/>
      <c r="O116" s="2"/>
      <c r="P116" s="2"/>
      <c r="Q116" s="40"/>
      <c r="R116" s="51"/>
      <c r="S116" s="54">
        <f t="shared" si="15"/>
        <v>1</v>
      </c>
      <c r="T116" s="54">
        <f t="shared" si="16"/>
        <v>0</v>
      </c>
      <c r="U116" s="47">
        <f t="shared" si="17"/>
        <v>1</v>
      </c>
      <c r="V116" s="38"/>
      <c r="W116" s="49"/>
      <c r="X116" s="38">
        <f t="shared" si="13"/>
        <v>1</v>
      </c>
    </row>
    <row r="117" spans="1:24" ht="13.5" thickBot="1">
      <c r="A117" s="25" t="s">
        <v>108</v>
      </c>
      <c r="B117" s="2">
        <f>feb!F118</f>
        <v>0</v>
      </c>
      <c r="C117" s="2">
        <f>mrt!L118</f>
        <v>0</v>
      </c>
      <c r="D117" s="2">
        <f>apr!K118</f>
        <v>4</v>
      </c>
      <c r="E117" s="2">
        <f>mei!M118</f>
        <v>0</v>
      </c>
      <c r="F117" s="2">
        <f>jun!L118</f>
        <v>0</v>
      </c>
      <c r="G117" s="2">
        <f>jul!J118</f>
        <v>0</v>
      </c>
      <c r="H117" s="2">
        <f>aug!L118</f>
        <v>0</v>
      </c>
      <c r="I117" s="2">
        <f>sep!K118</f>
        <v>0</v>
      </c>
      <c r="J117" s="2">
        <f>okt!H118</f>
        <v>0</v>
      </c>
      <c r="K117" s="2"/>
      <c r="L117" s="2"/>
      <c r="M117" s="2"/>
      <c r="N117" s="2"/>
      <c r="O117" s="2"/>
      <c r="P117" s="2"/>
      <c r="Q117" s="40">
        <f t="shared" si="14"/>
        <v>4</v>
      </c>
      <c r="R117" s="51"/>
      <c r="S117" s="54">
        <f t="shared" si="15"/>
        <v>0.8</v>
      </c>
      <c r="T117" s="54">
        <f t="shared" si="16"/>
        <v>0</v>
      </c>
      <c r="U117" s="47">
        <f t="shared" si="17"/>
        <v>0.8</v>
      </c>
      <c r="V117" s="38">
        <v>11.8</v>
      </c>
      <c r="W117" s="49"/>
      <c r="X117" s="38">
        <f t="shared" si="13"/>
        <v>12.600000000000001</v>
      </c>
    </row>
    <row r="118" spans="1:24" ht="13.5" thickBot="1">
      <c r="A118" s="25" t="s">
        <v>106</v>
      </c>
      <c r="B118" s="2">
        <f>feb!F119</f>
        <v>1</v>
      </c>
      <c r="C118" s="2">
        <f>mrt!L119</f>
        <v>4</v>
      </c>
      <c r="D118" s="2">
        <f>apr!K119</f>
        <v>5</v>
      </c>
      <c r="E118" s="2">
        <f>mei!M119</f>
        <v>6</v>
      </c>
      <c r="F118" s="2">
        <f>jun!L119</f>
        <v>5</v>
      </c>
      <c r="G118" s="2">
        <f>jul!J119</f>
        <v>4</v>
      </c>
      <c r="H118" s="2">
        <f>aug!L119</f>
        <v>5</v>
      </c>
      <c r="I118" s="2">
        <f>sep!K119</f>
        <v>4</v>
      </c>
      <c r="J118" s="2">
        <f>okt!H119</f>
        <v>3</v>
      </c>
      <c r="K118" s="2"/>
      <c r="L118" s="2"/>
      <c r="M118" s="2"/>
      <c r="N118" s="2">
        <v>20</v>
      </c>
      <c r="O118" s="2">
        <v>10</v>
      </c>
      <c r="P118" s="2">
        <v>10</v>
      </c>
      <c r="Q118" s="40">
        <f t="shared" si="14"/>
        <v>77</v>
      </c>
      <c r="R118" s="51">
        <v>75</v>
      </c>
      <c r="S118" s="54">
        <f t="shared" si="15"/>
        <v>22.4</v>
      </c>
      <c r="T118" s="54">
        <f t="shared" si="16"/>
        <v>16</v>
      </c>
      <c r="U118" s="47">
        <f t="shared" si="17"/>
        <v>38.4</v>
      </c>
      <c r="V118" s="38">
        <v>85</v>
      </c>
      <c r="W118" s="49">
        <v>64</v>
      </c>
      <c r="X118" s="38">
        <f t="shared" si="13"/>
        <v>59.400000000000006</v>
      </c>
    </row>
    <row r="119" spans="1:24" ht="13.5" thickBot="1">
      <c r="A119" s="25" t="s">
        <v>29</v>
      </c>
      <c r="B119" s="2">
        <f>feb!F120</f>
        <v>2</v>
      </c>
      <c r="C119" s="2">
        <f>mrt!L120</f>
        <v>4</v>
      </c>
      <c r="D119" s="2">
        <f>apr!K120</f>
        <v>5</v>
      </c>
      <c r="E119" s="2">
        <f>mei!M120</f>
        <v>3</v>
      </c>
      <c r="F119" s="2">
        <f>jun!L120</f>
        <v>5</v>
      </c>
      <c r="G119" s="2">
        <f>jul!J120</f>
        <v>3</v>
      </c>
      <c r="H119" s="2">
        <f>aug!L120</f>
        <v>5</v>
      </c>
      <c r="I119" s="2">
        <f>sep!K120</f>
        <v>1</v>
      </c>
      <c r="J119" s="2">
        <f>okt!H120</f>
        <v>3</v>
      </c>
      <c r="K119" s="2">
        <v>10</v>
      </c>
      <c r="L119" s="2"/>
      <c r="M119" s="2">
        <v>20</v>
      </c>
      <c r="N119" s="2">
        <v>20</v>
      </c>
      <c r="O119" s="2">
        <v>10</v>
      </c>
      <c r="P119" s="2"/>
      <c r="Q119" s="40">
        <f t="shared" si="14"/>
        <v>91</v>
      </c>
      <c r="R119" s="51"/>
      <c r="S119" s="54">
        <f t="shared" si="15"/>
        <v>6.2</v>
      </c>
      <c r="T119" s="54">
        <f t="shared" si="16"/>
        <v>24</v>
      </c>
      <c r="U119" s="47">
        <f t="shared" si="17"/>
        <v>30.2</v>
      </c>
      <c r="V119" s="38">
        <v>5.8</v>
      </c>
      <c r="W119" s="49"/>
      <c r="X119" s="38">
        <f t="shared" si="13"/>
        <v>36</v>
      </c>
    </row>
    <row r="120" spans="1:24" ht="13.5" thickBot="1">
      <c r="A120" s="14" t="s">
        <v>119</v>
      </c>
      <c r="B120" s="55">
        <f>feb!F121</f>
        <v>0</v>
      </c>
      <c r="C120" s="55">
        <f>mrt!L121</f>
        <v>0</v>
      </c>
      <c r="D120" s="55">
        <f>apr!K121</f>
        <v>0</v>
      </c>
      <c r="E120" s="55">
        <f>mei!M121</f>
        <v>0</v>
      </c>
      <c r="F120" s="55">
        <f>jun!L121</f>
        <v>0</v>
      </c>
      <c r="G120" s="55">
        <f>jul!J121</f>
        <v>0</v>
      </c>
      <c r="H120" s="55">
        <f>aug!L121</f>
        <v>0</v>
      </c>
      <c r="I120" s="55">
        <f>sep!K121</f>
        <v>0</v>
      </c>
      <c r="J120" s="55">
        <f>okt!H121</f>
        <v>0</v>
      </c>
      <c r="K120" s="55"/>
      <c r="L120" s="55"/>
      <c r="M120" s="55"/>
      <c r="N120" s="55"/>
      <c r="O120" s="55"/>
      <c r="P120" s="55"/>
      <c r="Q120" s="56">
        <f t="shared" si="14"/>
        <v>0</v>
      </c>
      <c r="R120" s="51"/>
      <c r="S120" s="54">
        <f t="shared" si="15"/>
        <v>0</v>
      </c>
      <c r="T120" s="54">
        <f t="shared" si="16"/>
        <v>0</v>
      </c>
      <c r="U120" s="47">
        <f t="shared" si="17"/>
        <v>0</v>
      </c>
      <c r="V120" s="38">
        <v>0.4</v>
      </c>
      <c r="W120" s="49"/>
      <c r="X120" s="38">
        <f t="shared" si="13"/>
        <v>0.4</v>
      </c>
    </row>
    <row r="122" spans="1:24" ht="12.75">
      <c r="A122" s="31"/>
      <c r="Q122" s="7"/>
      <c r="R122" s="7"/>
      <c r="S122" s="7"/>
      <c r="T122" s="7"/>
      <c r="U122" s="53"/>
      <c r="W122" s="53">
        <f>SUM(W3:W120)</f>
        <v>467.70000000000005</v>
      </c>
      <c r="X122" s="53">
        <f>SUM(X3:X121)</f>
        <v>3322.500000000001</v>
      </c>
    </row>
    <row r="123" ht="12.75">
      <c r="A123" s="31"/>
    </row>
    <row r="124" spans="1:22" ht="12.75">
      <c r="A124" s="31"/>
      <c r="V124" s="5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O22" sqref="O22"/>
    </sheetView>
  </sheetViews>
  <sheetFormatPr defaultColWidth="9.140625" defaultRowHeight="12.75"/>
  <cols>
    <col min="1" max="1" width="17.28125" style="6" customWidth="1"/>
    <col min="2" max="2" width="3.7109375" style="6" customWidth="1"/>
    <col min="3" max="4" width="3.8515625" style="6" customWidth="1"/>
    <col min="5" max="5" width="3.7109375" style="6" customWidth="1"/>
    <col min="6" max="6" width="3.8515625" style="6" customWidth="1"/>
    <col min="7" max="7" width="4.140625" style="6" customWidth="1"/>
    <col min="8" max="11" width="5.7109375" style="6" customWidth="1"/>
    <col min="12" max="16384" width="9.140625" style="6" customWidth="1"/>
  </cols>
  <sheetData>
    <row r="1" spans="1:11" ht="27.75" customHeight="1" thickBot="1">
      <c r="A1" s="43" t="s">
        <v>143</v>
      </c>
      <c r="K1" s="44" t="s">
        <v>37</v>
      </c>
    </row>
    <row r="2" spans="1:11" s="8" customFormat="1" ht="54.75" customHeight="1">
      <c r="A2" s="19"/>
      <c r="B2" s="18" t="s">
        <v>2</v>
      </c>
      <c r="C2" s="18" t="s">
        <v>3</v>
      </c>
      <c r="D2" s="18" t="s">
        <v>2</v>
      </c>
      <c r="E2" s="18" t="s">
        <v>3</v>
      </c>
      <c r="F2" s="18" t="s">
        <v>2</v>
      </c>
      <c r="G2" s="18" t="s">
        <v>3</v>
      </c>
      <c r="H2" s="70" t="s">
        <v>40</v>
      </c>
      <c r="I2" s="68" t="s">
        <v>41</v>
      </c>
      <c r="J2" s="62" t="s">
        <v>38</v>
      </c>
      <c r="K2" s="64" t="s">
        <v>39</v>
      </c>
    </row>
    <row r="3" spans="1:11" ht="18" customHeight="1" thickBot="1">
      <c r="A3" s="20"/>
      <c r="B3" s="5">
        <v>5</v>
      </c>
      <c r="C3" s="5">
        <v>6</v>
      </c>
      <c r="D3" s="5">
        <v>12</v>
      </c>
      <c r="E3" s="5">
        <v>13</v>
      </c>
      <c r="F3" s="5">
        <v>19</v>
      </c>
      <c r="G3" s="5">
        <v>20</v>
      </c>
      <c r="H3" s="71"/>
      <c r="I3" s="69"/>
      <c r="J3" s="63"/>
      <c r="K3" s="65"/>
    </row>
    <row r="4" spans="1:11" ht="12.75">
      <c r="A4" s="13" t="s">
        <v>122</v>
      </c>
      <c r="B4" s="11">
        <v>96</v>
      </c>
      <c r="C4" s="11">
        <v>69</v>
      </c>
      <c r="D4" s="11">
        <v>96</v>
      </c>
      <c r="E4" s="11"/>
      <c r="F4" s="11"/>
      <c r="G4" s="11"/>
      <c r="H4" s="9">
        <v>2</v>
      </c>
      <c r="I4" s="10">
        <f>SUM(feb!F4+mrt!L4+apr!K4+mei!M4+jun!L4+jul!J4+aug!L4+sep!K4+H4)</f>
        <v>7</v>
      </c>
      <c r="J4" s="17">
        <f>SUM(B4:G4)</f>
        <v>261</v>
      </c>
      <c r="K4" s="21">
        <f>SUM(feb!H4+mrt!N4+apr!M4+mei!O4+jun!N4+jul!L4+aug!N4+sep!M4+J4)</f>
        <v>826</v>
      </c>
    </row>
    <row r="5" spans="1:11" ht="12.75">
      <c r="A5" s="13" t="s">
        <v>5</v>
      </c>
      <c r="B5" s="11"/>
      <c r="C5" s="11"/>
      <c r="D5" s="11"/>
      <c r="E5" s="11"/>
      <c r="F5" s="11"/>
      <c r="G5" s="11"/>
      <c r="H5" s="9">
        <f aca="true" t="shared" si="0" ref="H5:H73">COUNT(C5,E5,G5)</f>
        <v>0</v>
      </c>
      <c r="I5" s="10">
        <f>SUM(feb!F5+mrt!L5+apr!K5+mei!M5+jun!L5+jul!J5+aug!L5+sep!K5+H5)</f>
        <v>0</v>
      </c>
      <c r="J5" s="17">
        <f aca="true" t="shared" si="1" ref="J5:J74">SUM(B5:G5)</f>
        <v>0</v>
      </c>
      <c r="K5" s="21">
        <f>SUM(feb!H5+mrt!N5+apr!M5+mei!O5+jun!N5+jul!L5+aug!N5+sep!M5+J5)</f>
        <v>0</v>
      </c>
    </row>
    <row r="6" spans="1:11" ht="12.75">
      <c r="A6" s="13" t="s">
        <v>30</v>
      </c>
      <c r="B6" s="11"/>
      <c r="C6" s="11"/>
      <c r="D6" s="11"/>
      <c r="E6" s="11"/>
      <c r="F6" s="11"/>
      <c r="G6" s="11"/>
      <c r="H6" s="9">
        <f t="shared" si="0"/>
        <v>0</v>
      </c>
      <c r="I6" s="10">
        <f>SUM(feb!F6+mrt!L6+apr!K6+mei!M6+jun!L6+jul!J6+aug!L6+sep!K6+H6)</f>
        <v>1</v>
      </c>
      <c r="J6" s="17">
        <f t="shared" si="1"/>
        <v>0</v>
      </c>
      <c r="K6" s="21">
        <f>SUM(feb!H6+mrt!N6+apr!M6+mei!O6+jun!N6+jul!L6+aug!N6+sep!M6+J6)</f>
        <v>84</v>
      </c>
    </row>
    <row r="7" spans="1:11" ht="12.75">
      <c r="A7" s="13" t="s">
        <v>92</v>
      </c>
      <c r="B7" s="11"/>
      <c r="C7" s="11"/>
      <c r="D7" s="11"/>
      <c r="E7" s="11"/>
      <c r="F7" s="11"/>
      <c r="G7" s="11"/>
      <c r="H7" s="9">
        <f t="shared" si="0"/>
        <v>0</v>
      </c>
      <c r="I7" s="10">
        <f>SUM(feb!F7+mrt!L7+apr!K7+mei!M7+jun!L7+jul!J7+aug!L7+sep!K7+H7)</f>
        <v>2</v>
      </c>
      <c r="J7" s="17">
        <f t="shared" si="1"/>
        <v>0</v>
      </c>
      <c r="K7" s="21">
        <f>SUM(feb!H7+mrt!N7+apr!M7+mei!O7+jun!N7+jul!L7+aug!N7+sep!M7+J7)</f>
        <v>142</v>
      </c>
    </row>
    <row r="8" spans="1:11" ht="12.75">
      <c r="A8" s="13" t="s">
        <v>78</v>
      </c>
      <c r="B8" s="11">
        <v>74</v>
      </c>
      <c r="C8" s="11"/>
      <c r="D8" s="11"/>
      <c r="E8" s="11"/>
      <c r="F8" s="11">
        <v>70</v>
      </c>
      <c r="G8" s="11"/>
      <c r="H8" s="9">
        <v>1</v>
      </c>
      <c r="I8" s="10">
        <f>SUM(feb!F8+mrt!L8+apr!K8+mei!M8+jun!L8+jul!J8+aug!L8+sep!K8+H8)</f>
        <v>5</v>
      </c>
      <c r="J8" s="17">
        <f t="shared" si="1"/>
        <v>144</v>
      </c>
      <c r="K8" s="21">
        <f>SUM(feb!H8+mrt!N8+apr!M8+mei!O8+jun!N8+jul!L8+aug!N8+sep!M8+J8)</f>
        <v>573</v>
      </c>
    </row>
    <row r="9" spans="1:11" ht="12.75">
      <c r="A9" s="13" t="s">
        <v>87</v>
      </c>
      <c r="B9" s="11"/>
      <c r="C9" s="11"/>
      <c r="D9" s="11"/>
      <c r="E9" s="11"/>
      <c r="F9" s="11"/>
      <c r="G9" s="11"/>
      <c r="H9" s="9">
        <f t="shared" si="0"/>
        <v>0</v>
      </c>
      <c r="I9" s="10">
        <f>SUM(feb!F9+mrt!L9+apr!K9+mei!M9+jun!L9+jul!J9+aug!L9+sep!K9+H9)</f>
        <v>8</v>
      </c>
      <c r="J9" s="17">
        <f t="shared" si="1"/>
        <v>0</v>
      </c>
      <c r="K9" s="21">
        <f>SUM(feb!H9+mrt!N9+apr!M9+mei!O9+jun!N9+jul!L9+aug!N9+sep!M9+J9)</f>
        <v>627</v>
      </c>
    </row>
    <row r="10" spans="1:11" ht="12.75">
      <c r="A10" s="13" t="s">
        <v>6</v>
      </c>
      <c r="B10" s="11"/>
      <c r="C10" s="11"/>
      <c r="D10" s="11"/>
      <c r="E10" s="11"/>
      <c r="F10" s="11"/>
      <c r="G10" s="11"/>
      <c r="H10" s="9">
        <f t="shared" si="0"/>
        <v>0</v>
      </c>
      <c r="I10" s="10">
        <f>SUM(feb!F10+mrt!L10+apr!K10+mei!M10+jun!L10+jul!J10+aug!L10+sep!K10+H10)</f>
        <v>14</v>
      </c>
      <c r="J10" s="17">
        <f t="shared" si="1"/>
        <v>0</v>
      </c>
      <c r="K10" s="21">
        <f>SUM(feb!H10+mrt!N10+apr!M10+mei!O10+jun!N10+jul!L10+aug!N10+sep!M10+J10)</f>
        <v>1499</v>
      </c>
    </row>
    <row r="11" spans="1:11" ht="12.75">
      <c r="A11" s="13" t="s">
        <v>82</v>
      </c>
      <c r="B11" s="11"/>
      <c r="C11" s="11"/>
      <c r="D11" s="11"/>
      <c r="E11" s="11"/>
      <c r="F11" s="11"/>
      <c r="G11" s="11">
        <v>55</v>
      </c>
      <c r="H11" s="9">
        <f t="shared" si="0"/>
        <v>1</v>
      </c>
      <c r="I11" s="10">
        <f>SUM(feb!F11+mrt!L11+apr!K11+mei!M11+jun!L11+jul!J11+aug!L11+sep!K11+H11)</f>
        <v>25</v>
      </c>
      <c r="J11" s="17">
        <f t="shared" si="1"/>
        <v>55</v>
      </c>
      <c r="K11" s="21">
        <f>SUM(feb!H11+mrt!N11+apr!M11+mei!O11+jun!N11+jul!L11+aug!N11+sep!M11+J11)</f>
        <v>2903</v>
      </c>
    </row>
    <row r="12" spans="1:11" ht="12.75">
      <c r="A12" s="13" t="s">
        <v>59</v>
      </c>
      <c r="B12" s="11">
        <v>80</v>
      </c>
      <c r="C12" s="11"/>
      <c r="D12" s="11"/>
      <c r="E12" s="11"/>
      <c r="F12" s="11">
        <v>70</v>
      </c>
      <c r="G12" s="11">
        <v>50</v>
      </c>
      <c r="H12" s="9">
        <v>2</v>
      </c>
      <c r="I12" s="10">
        <f>SUM(feb!F12+mrt!L12+apr!K12+mei!M12+jun!L12+jul!J12+aug!L12+sep!K12+H12)</f>
        <v>27</v>
      </c>
      <c r="J12" s="17">
        <f t="shared" si="1"/>
        <v>200</v>
      </c>
      <c r="K12" s="21">
        <f>SUM(feb!H12+mrt!N12+apr!M12+mei!O12+jun!N12+jul!L12+aug!N12+sep!M12+J12)</f>
        <v>2726</v>
      </c>
    </row>
    <row r="13" spans="1:11" ht="12.75">
      <c r="A13" s="13" t="s">
        <v>7</v>
      </c>
      <c r="B13" s="11"/>
      <c r="C13" s="11"/>
      <c r="D13" s="11"/>
      <c r="E13" s="11"/>
      <c r="F13" s="11"/>
      <c r="G13" s="11">
        <v>50</v>
      </c>
      <c r="H13" s="9">
        <f t="shared" si="0"/>
        <v>1</v>
      </c>
      <c r="I13" s="10">
        <f>SUM(feb!F13+mrt!L13+apr!K13+mei!M13+jun!L13+jul!J13+aug!L13+sep!K13+H13)</f>
        <v>23</v>
      </c>
      <c r="J13" s="17">
        <f t="shared" si="1"/>
        <v>50</v>
      </c>
      <c r="K13" s="21">
        <f>SUM(feb!H13+mrt!N13+apr!M13+mei!O13+jun!N13+jul!L13+aug!N13+sep!M13+J13)</f>
        <v>1689</v>
      </c>
    </row>
    <row r="14" spans="1:11" ht="12.75">
      <c r="A14" s="13" t="s">
        <v>124</v>
      </c>
      <c r="B14" s="11"/>
      <c r="C14" s="11"/>
      <c r="D14" s="11"/>
      <c r="E14" s="11"/>
      <c r="F14" s="11"/>
      <c r="G14" s="11"/>
      <c r="H14" s="9">
        <f t="shared" si="0"/>
        <v>0</v>
      </c>
      <c r="I14" s="10">
        <f>SUM(feb!F14+mrt!L14+apr!K14+mei!M14+jun!L14+jul!J14+aug!L14+sep!K14+H14)</f>
        <v>1</v>
      </c>
      <c r="J14" s="17">
        <f t="shared" si="1"/>
        <v>0</v>
      </c>
      <c r="K14" s="21">
        <f>SUM(feb!H14+mrt!N14+apr!M14+mei!O14+jun!N14+jul!L14+aug!N14+sep!M14+J14)</f>
        <v>53</v>
      </c>
    </row>
    <row r="15" spans="1:11" ht="12.75">
      <c r="A15" s="13" t="s">
        <v>64</v>
      </c>
      <c r="B15" s="11">
        <v>96</v>
      </c>
      <c r="C15" s="11">
        <v>69</v>
      </c>
      <c r="D15" s="11">
        <v>96</v>
      </c>
      <c r="E15" s="11"/>
      <c r="F15" s="11">
        <v>90</v>
      </c>
      <c r="G15" s="11">
        <v>55</v>
      </c>
      <c r="H15" s="9">
        <v>3</v>
      </c>
      <c r="I15" s="10">
        <f>SUM(feb!F15+mrt!L15+apr!K15+mei!M15+jun!L15+jul!J15+aug!L15+sep!K15+H15)</f>
        <v>29</v>
      </c>
      <c r="J15" s="17">
        <f t="shared" si="1"/>
        <v>406</v>
      </c>
      <c r="K15" s="21">
        <f>SUM(feb!H15+mrt!N15+apr!M15+mei!O15+jun!N15+jul!L15+aug!N15+sep!M15+J15)</f>
        <v>4442</v>
      </c>
    </row>
    <row r="16" spans="1:11" ht="12.75">
      <c r="A16" s="13" t="s">
        <v>60</v>
      </c>
      <c r="B16" s="11"/>
      <c r="C16" s="11">
        <v>69</v>
      </c>
      <c r="D16" s="11"/>
      <c r="E16" s="11"/>
      <c r="F16" s="11"/>
      <c r="G16" s="11">
        <v>55</v>
      </c>
      <c r="H16" s="9">
        <f t="shared" si="0"/>
        <v>2</v>
      </c>
      <c r="I16" s="10">
        <f>SUM(feb!F16+mrt!L16+apr!K16+mei!M16+jun!L16+jul!J16+aug!L16+sep!K16+H16)</f>
        <v>24</v>
      </c>
      <c r="J16" s="17">
        <f t="shared" si="1"/>
        <v>124</v>
      </c>
      <c r="K16" s="21">
        <f>SUM(feb!H16+mrt!N16+apr!M16+mei!O16+jun!N16+jul!L16+aug!N16+sep!M16+J16)</f>
        <v>1810</v>
      </c>
    </row>
    <row r="17" spans="1:11" ht="12.75">
      <c r="A17" s="13" t="s">
        <v>72</v>
      </c>
      <c r="B17" s="11"/>
      <c r="C17" s="11"/>
      <c r="D17" s="11"/>
      <c r="E17" s="11"/>
      <c r="F17" s="11">
        <v>70</v>
      </c>
      <c r="G17" s="11">
        <v>50</v>
      </c>
      <c r="H17" s="9">
        <v>2</v>
      </c>
      <c r="I17" s="10">
        <f>SUM(feb!F17+mrt!L17+apr!K17+mei!M17+jun!L17+jul!J17+aug!L17+sep!K17+H17)</f>
        <v>18</v>
      </c>
      <c r="J17" s="17">
        <f t="shared" si="1"/>
        <v>120</v>
      </c>
      <c r="K17" s="21">
        <f>SUM(feb!H17+mrt!N17+apr!M17+mei!O17+jun!N17+jul!L17+aug!N17+sep!M17+J17)</f>
        <v>1883</v>
      </c>
    </row>
    <row r="18" spans="1:11" ht="12.75">
      <c r="A18" s="36" t="s">
        <v>31</v>
      </c>
      <c r="B18" s="11"/>
      <c r="C18" s="11"/>
      <c r="D18" s="11"/>
      <c r="E18" s="11"/>
      <c r="F18" s="11"/>
      <c r="G18" s="11"/>
      <c r="H18" s="9">
        <f t="shared" si="0"/>
        <v>0</v>
      </c>
      <c r="I18" s="10">
        <f>SUM(feb!F18+mrt!L18+apr!K18+mei!M18+jun!L18+jul!J18+aug!L18+sep!K18+H18)</f>
        <v>0</v>
      </c>
      <c r="J18" s="17">
        <f t="shared" si="1"/>
        <v>0</v>
      </c>
      <c r="K18" s="21">
        <f>SUM(feb!H18+mrt!N18+apr!M18+mei!O18+jun!N18+jul!L18+aug!N18+sep!M18+J18)</f>
        <v>0</v>
      </c>
    </row>
    <row r="19" spans="1:11" ht="12.75">
      <c r="A19" s="13" t="s">
        <v>84</v>
      </c>
      <c r="B19" s="11"/>
      <c r="C19" s="11"/>
      <c r="D19" s="11"/>
      <c r="E19" s="11"/>
      <c r="F19" s="11"/>
      <c r="G19" s="11"/>
      <c r="H19" s="9">
        <f t="shared" si="0"/>
        <v>0</v>
      </c>
      <c r="I19" s="10">
        <f>SUM(feb!F19+mrt!L19+apr!K19+mei!M19+jun!L19+jul!J19+aug!L19+sep!K19+H19)</f>
        <v>0</v>
      </c>
      <c r="J19" s="17">
        <f t="shared" si="1"/>
        <v>0</v>
      </c>
      <c r="K19" s="21">
        <f>SUM(feb!H19+mrt!N19+apr!M19+mei!O19+jun!N19+jul!L19+aug!N19+sep!M19+J19)</f>
        <v>0</v>
      </c>
    </row>
    <row r="20" spans="1:11" ht="12.75">
      <c r="A20" s="13" t="s">
        <v>85</v>
      </c>
      <c r="B20" s="11"/>
      <c r="C20" s="11">
        <v>69</v>
      </c>
      <c r="D20" s="11"/>
      <c r="E20" s="11"/>
      <c r="F20" s="11"/>
      <c r="G20" s="11"/>
      <c r="H20" s="9">
        <f t="shared" si="0"/>
        <v>1</v>
      </c>
      <c r="I20" s="10">
        <f>SUM(feb!F20+mrt!L20+apr!K20+mei!M20+jun!L20+jul!J20+aug!L20+sep!K20+H20)</f>
        <v>5</v>
      </c>
      <c r="J20" s="17">
        <f t="shared" si="1"/>
        <v>69</v>
      </c>
      <c r="K20" s="21">
        <f>SUM(feb!H20+mrt!N20+apr!M20+mei!O20+jun!N20+jul!L20+aug!N20+sep!M20+J20)</f>
        <v>444</v>
      </c>
    </row>
    <row r="21" spans="1:11" ht="12.75">
      <c r="A21" s="13" t="s">
        <v>86</v>
      </c>
      <c r="B21" s="11"/>
      <c r="C21" s="11">
        <v>69</v>
      </c>
      <c r="D21" s="11"/>
      <c r="E21" s="11"/>
      <c r="F21" s="11"/>
      <c r="G21" s="11"/>
      <c r="H21" s="9">
        <f t="shared" si="0"/>
        <v>1</v>
      </c>
      <c r="I21" s="10">
        <f>SUM(feb!F21+mrt!L21+apr!K21+mei!M21+jun!L21+jul!J21+aug!L21+sep!K21+H21)</f>
        <v>3</v>
      </c>
      <c r="J21" s="17">
        <f t="shared" si="1"/>
        <v>69</v>
      </c>
      <c r="K21" s="21">
        <f>SUM(feb!H21+mrt!N21+apr!M21+mei!O21+jun!N21+jul!L21+aug!N21+sep!M21+J21)</f>
        <v>229</v>
      </c>
    </row>
    <row r="22" spans="1:11" ht="12.75">
      <c r="A22" s="13" t="s">
        <v>115</v>
      </c>
      <c r="B22" s="11"/>
      <c r="C22" s="11"/>
      <c r="D22" s="11"/>
      <c r="E22" s="11"/>
      <c r="F22" s="11"/>
      <c r="G22" s="11"/>
      <c r="H22" s="9">
        <f t="shared" si="0"/>
        <v>0</v>
      </c>
      <c r="I22" s="10">
        <f>SUM(feb!F22+mrt!L22+apr!K22+mei!M22+jun!L22+jul!J22+aug!L22+sep!K22+H22)</f>
        <v>1</v>
      </c>
      <c r="J22" s="17">
        <f t="shared" si="1"/>
        <v>0</v>
      </c>
      <c r="K22" s="21">
        <f>SUM(feb!H22+mrt!N22+apr!M22+mei!O22+jun!N22+jul!L22+aug!N22+sep!M22+J22)</f>
        <v>64</v>
      </c>
    </row>
    <row r="23" spans="1:11" ht="12.75">
      <c r="A23" s="13" t="s">
        <v>36</v>
      </c>
      <c r="B23" s="11"/>
      <c r="C23" s="11"/>
      <c r="D23" s="11"/>
      <c r="E23" s="11"/>
      <c r="F23" s="11"/>
      <c r="G23" s="11"/>
      <c r="H23" s="9">
        <f t="shared" si="0"/>
        <v>0</v>
      </c>
      <c r="I23" s="10">
        <f>SUM(feb!F23+mrt!L23+apr!K23+mei!M23+jun!L23+jul!J23+aug!L23+sep!K23+H23)</f>
        <v>0</v>
      </c>
      <c r="J23" s="17">
        <f t="shared" si="1"/>
        <v>0</v>
      </c>
      <c r="K23" s="21">
        <f>SUM(feb!H23+mrt!N23+apr!M23+mei!O23+jun!N23+jul!L23+aug!N23+sep!M23+J23)</f>
        <v>0</v>
      </c>
    </row>
    <row r="24" spans="1:11" ht="12.75">
      <c r="A24" s="13" t="s">
        <v>95</v>
      </c>
      <c r="B24" s="11">
        <v>56</v>
      </c>
      <c r="C24" s="11"/>
      <c r="D24" s="11"/>
      <c r="E24" s="11"/>
      <c r="F24" s="11"/>
      <c r="G24" s="11">
        <v>50</v>
      </c>
      <c r="H24" s="9">
        <v>2</v>
      </c>
      <c r="I24" s="10">
        <f>SUM(feb!F24+mrt!L24+apr!K24+mei!M24+jun!L24+jul!J24+aug!L24+sep!K24+H24)</f>
        <v>21</v>
      </c>
      <c r="J24" s="17">
        <f t="shared" si="1"/>
        <v>106</v>
      </c>
      <c r="K24" s="21">
        <f>SUM(feb!H24+mrt!N24+apr!M24+mei!O24+jun!N24+jul!L24+aug!N24+sep!M24+J24)</f>
        <v>1190</v>
      </c>
    </row>
    <row r="25" spans="1:11" ht="12.75">
      <c r="A25" s="13" t="s">
        <v>125</v>
      </c>
      <c r="B25" s="11"/>
      <c r="C25" s="11"/>
      <c r="D25" s="11"/>
      <c r="E25" s="11"/>
      <c r="F25" s="11"/>
      <c r="G25" s="11"/>
      <c r="H25" s="9">
        <f t="shared" si="0"/>
        <v>0</v>
      </c>
      <c r="I25" s="10">
        <f>SUM(feb!F25+mrt!L25+apr!K25+mei!M25+jun!L25+jul!J25+aug!L25+sep!K25+H25)</f>
        <v>0</v>
      </c>
      <c r="J25" s="17">
        <f t="shared" si="1"/>
        <v>0</v>
      </c>
      <c r="K25" s="21">
        <f>SUM(feb!H25+mrt!N25+apr!M25+mei!O25+jun!N25+jul!L25+aug!N25+sep!M25+J25)</f>
        <v>0</v>
      </c>
    </row>
    <row r="26" spans="1:11" ht="12.75">
      <c r="A26" s="13" t="s">
        <v>154</v>
      </c>
      <c r="B26" s="11">
        <v>56</v>
      </c>
      <c r="C26" s="11">
        <v>64</v>
      </c>
      <c r="D26" s="11">
        <v>70</v>
      </c>
      <c r="E26" s="11"/>
      <c r="F26" s="11"/>
      <c r="G26" s="11"/>
      <c r="H26" s="9">
        <v>2</v>
      </c>
      <c r="I26" s="10">
        <f>SUM(feb!F26+mrt!L26+apr!K26+mei!M26+jun!L26+jul!J26+aug!L26+sep!K26+H26)</f>
        <v>16</v>
      </c>
      <c r="J26" s="17">
        <f>SUM(B26:G26)</f>
        <v>190</v>
      </c>
      <c r="K26" s="21">
        <f>SUM(feb!H26+mrt!N26+apr!M26+mei!O26+jun!N26+jul!L26+aug!N26+sep!M26+J26)</f>
        <v>1066</v>
      </c>
    </row>
    <row r="27" spans="1:11" ht="12.75">
      <c r="A27" s="13" t="s">
        <v>8</v>
      </c>
      <c r="B27" s="11"/>
      <c r="C27" s="11"/>
      <c r="D27" s="11"/>
      <c r="E27" s="11"/>
      <c r="F27" s="11"/>
      <c r="G27" s="11"/>
      <c r="H27" s="9">
        <f t="shared" si="0"/>
        <v>0</v>
      </c>
      <c r="I27" s="10">
        <f>SUM(feb!F27+mrt!L27+apr!K27+mei!M27+jun!L27+jul!J27+aug!L27+sep!K27+H27)</f>
        <v>0</v>
      </c>
      <c r="J27" s="17">
        <f t="shared" si="1"/>
        <v>0</v>
      </c>
      <c r="K27" s="21">
        <f>SUM(feb!H27+mrt!N27+apr!M27+mei!O27+jun!N27+jul!L27+aug!N27+sep!M27+J27)</f>
        <v>0</v>
      </c>
    </row>
    <row r="28" spans="1:11" ht="12.75">
      <c r="A28" s="13" t="s">
        <v>102</v>
      </c>
      <c r="B28" s="11"/>
      <c r="C28" s="11"/>
      <c r="D28" s="11"/>
      <c r="E28" s="11"/>
      <c r="F28" s="11"/>
      <c r="G28" s="11"/>
      <c r="H28" s="9">
        <f>COUNT(C28,E28,G28)</f>
        <v>0</v>
      </c>
      <c r="I28" s="10">
        <f>SUM(feb!F28+mrt!L28+apr!K28+mei!M28+jun!L28+jul!J28+aug!L28+sep!K28+H28)</f>
        <v>10</v>
      </c>
      <c r="J28" s="17">
        <f>SUM(B28:G28)</f>
        <v>0</v>
      </c>
      <c r="K28" s="21">
        <f>SUM(feb!H28+mrt!N28+apr!M28+mei!O28+jun!N28+jul!L28+aug!N28+sep!M28+J28)</f>
        <v>933</v>
      </c>
    </row>
    <row r="29" spans="1:11" ht="12.75">
      <c r="A29" s="13" t="s">
        <v>151</v>
      </c>
      <c r="B29" s="11"/>
      <c r="C29" s="11"/>
      <c r="D29" s="11"/>
      <c r="E29" s="11"/>
      <c r="F29" s="11"/>
      <c r="G29" s="11"/>
      <c r="H29" s="9">
        <f>COUNT(C29,E29,G29)</f>
        <v>0</v>
      </c>
      <c r="I29" s="10">
        <f>SUM(feb!F29+mrt!L29+apr!K29+mei!M29+jun!L29+jul!J29+aug!L29+sep!K29+H29)</f>
        <v>3</v>
      </c>
      <c r="J29" s="17">
        <f>SUM(B29:G29)</f>
        <v>0</v>
      </c>
      <c r="K29" s="21">
        <f>SUM(feb!H29+mrt!N29+apr!M29+mei!O29+jun!N29+jul!L29+aug!N29+sep!M29+J29)</f>
        <v>198</v>
      </c>
    </row>
    <row r="30" spans="1:11" ht="12.75">
      <c r="A30" s="13" t="s">
        <v>120</v>
      </c>
      <c r="B30" s="11"/>
      <c r="C30" s="11"/>
      <c r="D30" s="11"/>
      <c r="E30" s="11"/>
      <c r="F30" s="11"/>
      <c r="G30" s="11">
        <v>55</v>
      </c>
      <c r="H30" s="9">
        <f t="shared" si="0"/>
        <v>1</v>
      </c>
      <c r="I30" s="10">
        <f>SUM(feb!F30+mrt!L30+apr!K30+mei!M30+jun!L30+jul!J30+aug!L30+sep!K30+H30)</f>
        <v>14</v>
      </c>
      <c r="J30" s="17">
        <f t="shared" si="1"/>
        <v>55</v>
      </c>
      <c r="K30" s="21">
        <f>SUM(feb!H30+mrt!N30+apr!M30+mei!O30+jun!N30+jul!L30+aug!N30+sep!M30+J30)</f>
        <v>1951</v>
      </c>
    </row>
    <row r="31" spans="1:11" ht="12.75">
      <c r="A31" s="13" t="s">
        <v>9</v>
      </c>
      <c r="B31" s="11"/>
      <c r="C31" s="11"/>
      <c r="D31" s="11"/>
      <c r="E31" s="11"/>
      <c r="F31" s="11">
        <v>90</v>
      </c>
      <c r="G31" s="11">
        <v>55</v>
      </c>
      <c r="H31" s="9">
        <v>2</v>
      </c>
      <c r="I31" s="10">
        <f>SUM(feb!F31+mrt!L31+apr!K31+mei!M31+jun!L31+jul!J31+aug!L31+sep!K31+H31)</f>
        <v>34</v>
      </c>
      <c r="J31" s="17">
        <f t="shared" si="1"/>
        <v>145</v>
      </c>
      <c r="K31" s="21">
        <f>SUM(feb!H31+mrt!N31+apr!M31+mei!O31+jun!N31+jul!L31+aug!N31+sep!M31+J31)</f>
        <v>3983</v>
      </c>
    </row>
    <row r="32" spans="1:11" ht="12.75">
      <c r="A32" s="13" t="s">
        <v>128</v>
      </c>
      <c r="B32" s="11">
        <v>56</v>
      </c>
      <c r="C32" s="11">
        <v>64</v>
      </c>
      <c r="D32" s="11"/>
      <c r="E32" s="11"/>
      <c r="F32" s="11"/>
      <c r="G32" s="11">
        <v>50</v>
      </c>
      <c r="H32" s="9">
        <v>3</v>
      </c>
      <c r="I32" s="10">
        <f>SUM(feb!F32+mrt!L32+apr!K32+mei!M32+jun!L32+jul!J32+aug!L32+sep!K32+H32)</f>
        <v>30</v>
      </c>
      <c r="J32" s="17">
        <f t="shared" si="1"/>
        <v>170</v>
      </c>
      <c r="K32" s="21">
        <f>SUM(feb!H32+mrt!N32+apr!M32+mei!O32+jun!N32+jul!L32+aug!N32+sep!M32+J32)</f>
        <v>1654</v>
      </c>
    </row>
    <row r="33" spans="1:11" ht="12.75">
      <c r="A33" s="13" t="s">
        <v>34</v>
      </c>
      <c r="B33" s="11"/>
      <c r="C33" s="11"/>
      <c r="D33" s="11"/>
      <c r="E33" s="11"/>
      <c r="F33" s="11"/>
      <c r="G33" s="11"/>
      <c r="H33" s="9">
        <f t="shared" si="0"/>
        <v>0</v>
      </c>
      <c r="I33" s="10">
        <f>SUM(feb!F33+mrt!L33+apr!K33+mei!M33+jun!L33+jul!J33+aug!L33+sep!K33+H33)</f>
        <v>6</v>
      </c>
      <c r="J33" s="17">
        <f t="shared" si="1"/>
        <v>0</v>
      </c>
      <c r="K33" s="21">
        <f>SUM(feb!H33+mrt!N33+apr!M33+mei!O33+jun!N33+jul!L33+aug!N33+sep!M33+J33)</f>
        <v>457</v>
      </c>
    </row>
    <row r="34" spans="1:11" ht="12.75">
      <c r="A34" s="13" t="s">
        <v>164</v>
      </c>
      <c r="B34" s="11"/>
      <c r="C34" s="11">
        <v>60</v>
      </c>
      <c r="D34" s="11">
        <v>69</v>
      </c>
      <c r="E34" s="11"/>
      <c r="F34" s="11">
        <v>70</v>
      </c>
      <c r="G34" s="11"/>
      <c r="H34" s="9">
        <v>2</v>
      </c>
      <c r="I34" s="10">
        <f>SUM(feb!F34+mrt!L34+apr!K34+mei!M34+jun!L34+jul!J34+aug!L34+sep!K34+H34)</f>
        <v>3</v>
      </c>
      <c r="J34" s="17">
        <f>SUM(B34:G34)</f>
        <v>199</v>
      </c>
      <c r="K34" s="21">
        <f>SUM(feb!H34+mrt!N34+apr!M34+mei!O34+jun!N34+jul!L34+aug!N34+sep!M34+J34)</f>
        <v>266</v>
      </c>
    </row>
    <row r="35" spans="1:11" ht="12.75">
      <c r="A35" s="13" t="s">
        <v>96</v>
      </c>
      <c r="B35" s="11"/>
      <c r="C35" s="11"/>
      <c r="D35" s="11"/>
      <c r="E35" s="11"/>
      <c r="F35" s="11"/>
      <c r="G35" s="11"/>
      <c r="H35" s="9">
        <f t="shared" si="0"/>
        <v>0</v>
      </c>
      <c r="I35" s="10">
        <f>SUM(feb!F35+mrt!L35+apr!K35+mei!M35+jun!L35+jul!J35+aug!L35+sep!K35+H35)</f>
        <v>0</v>
      </c>
      <c r="J35" s="17">
        <f t="shared" si="1"/>
        <v>0</v>
      </c>
      <c r="K35" s="21">
        <f>SUM(feb!H35+mrt!N35+apr!M35+mei!O35+jun!N35+jul!L35+aug!N35+sep!M35+J35)</f>
        <v>0</v>
      </c>
    </row>
    <row r="36" spans="1:11" ht="12.75">
      <c r="A36" s="13" t="s">
        <v>57</v>
      </c>
      <c r="B36" s="11"/>
      <c r="C36" s="11"/>
      <c r="D36" s="11"/>
      <c r="E36" s="11"/>
      <c r="F36" s="11"/>
      <c r="G36" s="11"/>
      <c r="H36" s="9">
        <f t="shared" si="0"/>
        <v>0</v>
      </c>
      <c r="I36" s="10">
        <f>SUM(feb!F36+mrt!L36+apr!K36+mei!M36+jun!L36+jul!J36+aug!L36+sep!K36+H36)</f>
        <v>12</v>
      </c>
      <c r="J36" s="17">
        <f t="shared" si="1"/>
        <v>0</v>
      </c>
      <c r="K36" s="21">
        <f>SUM(feb!H36+mrt!N36+apr!M36+mei!O36+jun!N36+jul!L36+aug!N36+sep!M36+J36)</f>
        <v>850</v>
      </c>
    </row>
    <row r="37" spans="1:11" ht="12.75">
      <c r="A37" s="13" t="s">
        <v>160</v>
      </c>
      <c r="B37" s="11"/>
      <c r="C37" s="11"/>
      <c r="D37" s="11"/>
      <c r="E37" s="11"/>
      <c r="F37" s="11"/>
      <c r="G37" s="11"/>
      <c r="H37" s="9">
        <f t="shared" si="0"/>
        <v>0</v>
      </c>
      <c r="I37" s="10">
        <f>SUM(feb!F37+mrt!L37+apr!K37+mei!M37+jun!L37+jul!J37+aug!L37+sep!K37+H37)</f>
        <v>1</v>
      </c>
      <c r="J37" s="17">
        <f t="shared" si="1"/>
        <v>0</v>
      </c>
      <c r="K37" s="21">
        <f>SUM(feb!H37+mrt!N37+apr!M37+mei!O37+jun!N37+jul!L37+aug!N37+sep!M37+J37)</f>
        <v>77</v>
      </c>
    </row>
    <row r="38" spans="1:11" ht="12.75">
      <c r="A38" s="13" t="s">
        <v>97</v>
      </c>
      <c r="B38" s="11"/>
      <c r="C38" s="11"/>
      <c r="D38" s="11">
        <v>69</v>
      </c>
      <c r="E38" s="11"/>
      <c r="F38" s="11"/>
      <c r="G38" s="11"/>
      <c r="H38" s="9">
        <v>1</v>
      </c>
      <c r="I38" s="10">
        <f>SUM(feb!F38+mrt!L38+apr!K38+mei!M38+jun!L38+jul!J38+aug!L38+sep!K38+H38)</f>
        <v>28</v>
      </c>
      <c r="J38" s="17">
        <f t="shared" si="1"/>
        <v>69</v>
      </c>
      <c r="K38" s="21">
        <f>SUM(feb!H38+mrt!N38+apr!M38+mei!O38+jun!N38+jul!L38+aug!N38+sep!M38+J38)</f>
        <v>3141</v>
      </c>
    </row>
    <row r="39" spans="1:11" ht="12.75">
      <c r="A39" s="13" t="s">
        <v>10</v>
      </c>
      <c r="B39" s="11"/>
      <c r="C39" s="11">
        <v>60</v>
      </c>
      <c r="D39" s="11"/>
      <c r="E39" s="11"/>
      <c r="F39" s="11"/>
      <c r="G39" s="11">
        <v>55</v>
      </c>
      <c r="H39" s="9">
        <f t="shared" si="0"/>
        <v>2</v>
      </c>
      <c r="I39" s="10">
        <f>SUM(feb!F39+mrt!L39+apr!K39+mei!M39+jun!L39+jul!J39+aug!L39+sep!K39+H39)</f>
        <v>30</v>
      </c>
      <c r="J39" s="17">
        <f t="shared" si="1"/>
        <v>115</v>
      </c>
      <c r="K39" s="21">
        <f>SUM(feb!H39+mrt!N39+apr!M39+mei!O39+jun!N39+jul!L39+aug!N39+sep!M39+J39)</f>
        <v>2261</v>
      </c>
    </row>
    <row r="40" spans="1:11" ht="12.75">
      <c r="A40" s="13" t="s">
        <v>11</v>
      </c>
      <c r="B40" s="11">
        <v>56</v>
      </c>
      <c r="C40" s="11">
        <v>64</v>
      </c>
      <c r="D40" s="11">
        <v>55</v>
      </c>
      <c r="E40" s="11"/>
      <c r="F40" s="11">
        <v>64</v>
      </c>
      <c r="G40" s="11">
        <v>50</v>
      </c>
      <c r="H40" s="9">
        <v>3</v>
      </c>
      <c r="I40" s="10">
        <f>SUM(feb!F40+mrt!L40+apr!K40+mei!M40+jun!L40+jul!J40+aug!L40+sep!K40+H40)</f>
        <v>28</v>
      </c>
      <c r="J40" s="17">
        <f t="shared" si="1"/>
        <v>289</v>
      </c>
      <c r="K40" s="21">
        <f>SUM(feb!H40+mrt!N40+apr!M40+mei!O40+jun!N40+jul!L40+aug!N40+sep!M40+J40)</f>
        <v>1969</v>
      </c>
    </row>
    <row r="41" spans="1:11" ht="12.75">
      <c r="A41" s="13" t="s">
        <v>80</v>
      </c>
      <c r="B41" s="11"/>
      <c r="C41" s="11"/>
      <c r="D41" s="11"/>
      <c r="E41" s="11"/>
      <c r="F41" s="11"/>
      <c r="G41" s="11"/>
      <c r="H41" s="9">
        <f t="shared" si="0"/>
        <v>0</v>
      </c>
      <c r="I41" s="10">
        <f>SUM(feb!F41+mrt!L41+apr!K41+mei!M41+jun!L41+jul!J41+aug!L41+sep!K41+H41)</f>
        <v>18</v>
      </c>
      <c r="J41" s="17">
        <f t="shared" si="1"/>
        <v>0</v>
      </c>
      <c r="K41" s="21">
        <f>SUM(feb!H41+mrt!N41+apr!M41+mei!O41+jun!N41+jul!L41+aug!N41+sep!M41+J41)</f>
        <v>1126</v>
      </c>
    </row>
    <row r="42" spans="1:11" ht="12.75">
      <c r="A42" s="34" t="s">
        <v>109</v>
      </c>
      <c r="B42" s="11"/>
      <c r="C42" s="11"/>
      <c r="D42" s="11"/>
      <c r="E42" s="11"/>
      <c r="F42" s="11"/>
      <c r="G42" s="11"/>
      <c r="H42" s="9">
        <f t="shared" si="0"/>
        <v>0</v>
      </c>
      <c r="I42" s="10">
        <f>SUM(feb!F42+mrt!L42+apr!K42+mei!M42+jun!L42+jul!J42+aug!L42+sep!K42+H42)</f>
        <v>0</v>
      </c>
      <c r="J42" s="17">
        <f t="shared" si="1"/>
        <v>0</v>
      </c>
      <c r="K42" s="21">
        <f>SUM(feb!H42+mrt!N42+apr!M42+mei!O42+jun!N42+jul!L42+aug!N42+sep!M42+J42)</f>
        <v>0</v>
      </c>
    </row>
    <row r="43" spans="1:11" ht="12.75">
      <c r="A43" s="13" t="s">
        <v>12</v>
      </c>
      <c r="B43" s="11">
        <v>96</v>
      </c>
      <c r="C43" s="11">
        <v>69</v>
      </c>
      <c r="D43" s="11">
        <v>96</v>
      </c>
      <c r="E43" s="11"/>
      <c r="F43" s="11">
        <v>90</v>
      </c>
      <c r="G43" s="11">
        <v>55</v>
      </c>
      <c r="H43" s="9">
        <v>3</v>
      </c>
      <c r="I43" s="10">
        <f>SUM(feb!F43+mrt!L43+apr!K43+mei!M43+jun!L43+jul!J43+aug!L43+sep!K43+H43)</f>
        <v>39</v>
      </c>
      <c r="J43" s="17">
        <f t="shared" si="1"/>
        <v>406</v>
      </c>
      <c r="K43" s="21">
        <f>SUM(feb!H43+mrt!N43+apr!M43+mei!O43+jun!N43+jul!L43+aug!N43+sep!M43+J43)</f>
        <v>5810</v>
      </c>
    </row>
    <row r="44" spans="1:11" ht="12.75">
      <c r="A44" s="34" t="s">
        <v>116</v>
      </c>
      <c r="B44" s="11"/>
      <c r="C44" s="11">
        <v>69</v>
      </c>
      <c r="D44" s="11"/>
      <c r="E44" s="11"/>
      <c r="F44" s="11"/>
      <c r="G44" s="11">
        <v>55</v>
      </c>
      <c r="H44" s="9">
        <f>COUNT(C44,E44,G44)</f>
        <v>2</v>
      </c>
      <c r="I44" s="10">
        <f>SUM(feb!F44+mrt!L44+apr!K44+mei!M44+jun!L44+jul!J44+aug!L44+sep!K44+H44)</f>
        <v>24</v>
      </c>
      <c r="J44" s="17">
        <f>SUM(B44:G44)</f>
        <v>124</v>
      </c>
      <c r="K44" s="21">
        <f>SUM(feb!H44+mrt!N44+apr!M44+mei!O44+jun!N44+jul!L44+aug!N44+sep!M44+J44)</f>
        <v>2844</v>
      </c>
    </row>
    <row r="45" spans="1:11" ht="12.75">
      <c r="A45" s="34" t="s">
        <v>152</v>
      </c>
      <c r="B45" s="11"/>
      <c r="C45" s="11"/>
      <c r="D45" s="11"/>
      <c r="E45" s="11"/>
      <c r="F45" s="11"/>
      <c r="G45" s="11">
        <v>50</v>
      </c>
      <c r="H45" s="9">
        <f>COUNT(C45,E45,G45)</f>
        <v>1</v>
      </c>
      <c r="I45" s="10">
        <f>SUM(feb!F45+mrt!L45+apr!K45+mei!M45+jun!L45+jul!J45+aug!L45+sep!K45+H45)</f>
        <v>10</v>
      </c>
      <c r="J45" s="17">
        <f>SUM(B45:G45)</f>
        <v>50</v>
      </c>
      <c r="K45" s="21">
        <f>SUM(feb!H45+mrt!N45+apr!M45+mei!O45+jun!N45+jul!L45+aug!N45+sep!M45+J45)</f>
        <v>973</v>
      </c>
    </row>
    <row r="46" spans="1:11" ht="12.75">
      <c r="A46" s="34" t="s">
        <v>155</v>
      </c>
      <c r="B46" s="11"/>
      <c r="C46" s="11">
        <v>69</v>
      </c>
      <c r="D46" s="11"/>
      <c r="E46" s="11"/>
      <c r="F46" s="11"/>
      <c r="G46" s="11">
        <v>55</v>
      </c>
      <c r="H46" s="9">
        <f>COUNT(C46,E46,G46)</f>
        <v>2</v>
      </c>
      <c r="I46" s="10">
        <f>SUM(feb!F46+mrt!L46+apr!K46+mei!M46+jun!L46+jul!J46+aug!L46+sep!K46+H46)</f>
        <v>12</v>
      </c>
      <c r="J46" s="17">
        <f>SUM(B46:G46)</f>
        <v>124</v>
      </c>
      <c r="K46" s="21">
        <f>SUM(feb!H46+mrt!N46+apr!M46+mei!O46+jun!N46+jul!L46+aug!N46+sep!M46+J46)</f>
        <v>1036</v>
      </c>
    </row>
    <row r="47" spans="1:11" ht="12.75">
      <c r="A47" s="13" t="s">
        <v>89</v>
      </c>
      <c r="B47" s="11"/>
      <c r="C47" s="11"/>
      <c r="D47" s="11"/>
      <c r="E47" s="11"/>
      <c r="F47" s="11"/>
      <c r="G47" s="11"/>
      <c r="H47" s="9">
        <f t="shared" si="0"/>
        <v>0</v>
      </c>
      <c r="I47" s="10">
        <f>SUM(feb!F47+mrt!L47+apr!K47+mei!M47+jun!L47+jul!J47+aug!L47+sep!K47+H47)</f>
        <v>0</v>
      </c>
      <c r="J47" s="17">
        <f t="shared" si="1"/>
        <v>0</v>
      </c>
      <c r="K47" s="21">
        <f>SUM(feb!H47+mrt!N47+apr!M47+mei!O47+jun!N47+jul!L47+aug!N47+sep!M47+J47)</f>
        <v>0</v>
      </c>
    </row>
    <row r="48" spans="1:11" ht="12.75">
      <c r="A48" s="34" t="s">
        <v>103</v>
      </c>
      <c r="B48" s="11"/>
      <c r="C48" s="11"/>
      <c r="D48" s="11"/>
      <c r="E48" s="11"/>
      <c r="F48" s="11"/>
      <c r="G48" s="11"/>
      <c r="H48" s="9">
        <f t="shared" si="0"/>
        <v>0</v>
      </c>
      <c r="I48" s="10">
        <f>SUM(feb!F48+mrt!L48+apr!K48+mei!M48+jun!L48+jul!J48+aug!L48+sep!K48+H48)</f>
        <v>0</v>
      </c>
      <c r="J48" s="17">
        <f t="shared" si="1"/>
        <v>0</v>
      </c>
      <c r="K48" s="21">
        <f>SUM(feb!H48+mrt!N48+apr!M48+mei!O48+jun!N48+jul!L48+aug!N48+sep!M48+J48)</f>
        <v>0</v>
      </c>
    </row>
    <row r="49" spans="1:11" ht="12.75">
      <c r="A49" s="34" t="s">
        <v>133</v>
      </c>
      <c r="B49" s="11">
        <v>96</v>
      </c>
      <c r="C49" s="11"/>
      <c r="D49" s="11"/>
      <c r="E49" s="11"/>
      <c r="F49" s="11"/>
      <c r="G49" s="11">
        <v>50</v>
      </c>
      <c r="H49" s="9">
        <v>2</v>
      </c>
      <c r="I49" s="10">
        <f>SUM(feb!F49+mrt!L49+apr!K49+mei!M49+jun!L49+jul!J49+aug!L49+sep!K49+H49)</f>
        <v>18</v>
      </c>
      <c r="J49" s="17">
        <f t="shared" si="1"/>
        <v>146</v>
      </c>
      <c r="K49" s="21">
        <f>SUM(feb!H49+mrt!N49+apr!M49+mei!O49+jun!N49+jul!L49+aug!N49+sep!M49+J49)</f>
        <v>1500</v>
      </c>
    </row>
    <row r="50" spans="1:11" ht="12.75">
      <c r="A50" s="13" t="s">
        <v>13</v>
      </c>
      <c r="B50" s="11"/>
      <c r="C50" s="11"/>
      <c r="D50" s="11"/>
      <c r="E50" s="11"/>
      <c r="F50" s="11"/>
      <c r="G50" s="11"/>
      <c r="H50" s="9">
        <f t="shared" si="0"/>
        <v>0</v>
      </c>
      <c r="I50" s="10">
        <f>SUM(feb!F50+mrt!L50+apr!K50+mei!M50+jun!L50+jul!J50+aug!L50+sep!K50+H50)</f>
        <v>20</v>
      </c>
      <c r="J50" s="17">
        <f t="shared" si="1"/>
        <v>0</v>
      </c>
      <c r="K50" s="21">
        <f>SUM(feb!H50+mrt!N50+apr!M50+mei!O50+jun!N50+jul!L50+aug!N50+sep!M50+J50)</f>
        <v>3583</v>
      </c>
    </row>
    <row r="51" spans="1:11" ht="12.75">
      <c r="A51" s="13" t="s">
        <v>114</v>
      </c>
      <c r="B51" s="11"/>
      <c r="C51" s="11"/>
      <c r="D51" s="11"/>
      <c r="E51" s="11"/>
      <c r="F51" s="11"/>
      <c r="G51" s="11"/>
      <c r="H51" s="9">
        <f t="shared" si="0"/>
        <v>0</v>
      </c>
      <c r="I51" s="10">
        <f>SUM(feb!F51+mrt!L51+apr!K51+mei!M51+jun!L51+jul!J51+aug!L51+sep!K51+H51)</f>
        <v>19</v>
      </c>
      <c r="J51" s="17">
        <f t="shared" si="1"/>
        <v>0</v>
      </c>
      <c r="K51" s="21">
        <f>SUM(feb!H51+mrt!N51+apr!M51+mei!O51+jun!N51+jul!L51+aug!N51+sep!M51+J51)</f>
        <v>1074</v>
      </c>
    </row>
    <row r="52" spans="1:11" ht="12.75">
      <c r="A52" s="13" t="s">
        <v>111</v>
      </c>
      <c r="B52" s="11"/>
      <c r="C52" s="11">
        <v>64</v>
      </c>
      <c r="D52" s="11"/>
      <c r="E52" s="11"/>
      <c r="F52" s="11"/>
      <c r="G52" s="11"/>
      <c r="H52" s="9">
        <f t="shared" si="0"/>
        <v>1</v>
      </c>
      <c r="I52" s="10">
        <f>SUM(feb!F52+mrt!L52+apr!K52+mei!M52+jun!L52+jul!J52+aug!L52+sep!K52+H52)</f>
        <v>13</v>
      </c>
      <c r="J52" s="17">
        <f t="shared" si="1"/>
        <v>64</v>
      </c>
      <c r="K52" s="21">
        <f>SUM(feb!H52+mrt!N52+apr!M52+mei!O52+jun!N52+jul!L52+aug!N52+sep!M52+J52)</f>
        <v>763</v>
      </c>
    </row>
    <row r="53" spans="1:11" ht="12.75">
      <c r="A53" s="13" t="s">
        <v>14</v>
      </c>
      <c r="B53" s="11">
        <v>74</v>
      </c>
      <c r="C53" s="11"/>
      <c r="D53" s="11"/>
      <c r="E53" s="11"/>
      <c r="F53" s="11"/>
      <c r="G53" s="11"/>
      <c r="H53" s="9">
        <v>1</v>
      </c>
      <c r="I53" s="10">
        <f>SUM(feb!F53+mrt!L53+apr!K53+mei!M53+jun!L53+jul!J53+aug!L53+sep!K53+H53)</f>
        <v>20</v>
      </c>
      <c r="J53" s="17">
        <f t="shared" si="1"/>
        <v>74</v>
      </c>
      <c r="K53" s="21">
        <f>SUM(feb!H53+mrt!N53+apr!M53+mei!O53+jun!N53+jul!L53+aug!N53+sep!M53+J53)</f>
        <v>2165</v>
      </c>
    </row>
    <row r="54" spans="1:11" ht="12.75">
      <c r="A54" s="13" t="s">
        <v>75</v>
      </c>
      <c r="B54" s="11">
        <v>96</v>
      </c>
      <c r="C54" s="11"/>
      <c r="D54" s="11"/>
      <c r="E54" s="11"/>
      <c r="F54" s="11"/>
      <c r="G54" s="11"/>
      <c r="H54" s="9">
        <v>1</v>
      </c>
      <c r="I54" s="10">
        <f>SUM(feb!F54+mrt!L54+apr!K54+mei!M54+jun!L54+jul!J54+aug!L54+sep!K54+H54)</f>
        <v>19</v>
      </c>
      <c r="J54" s="17">
        <f t="shared" si="1"/>
        <v>96</v>
      </c>
      <c r="K54" s="21">
        <f>SUM(feb!H54+mrt!N54+apr!M54+mei!O54+jun!N54+jul!L54+aug!N54+sep!M54+J54)</f>
        <v>2475</v>
      </c>
    </row>
    <row r="55" spans="1:11" ht="12.75">
      <c r="A55" s="13" t="s">
        <v>65</v>
      </c>
      <c r="B55" s="11"/>
      <c r="C55" s="11"/>
      <c r="D55" s="11"/>
      <c r="E55" s="11"/>
      <c r="F55" s="11"/>
      <c r="G55" s="11"/>
      <c r="H55" s="9">
        <f t="shared" si="0"/>
        <v>0</v>
      </c>
      <c r="I55" s="10">
        <f>SUM(feb!F55+mrt!L55+apr!K55+mei!M55+jun!L55+jul!J55+aug!L55+sep!K55+H55)</f>
        <v>4</v>
      </c>
      <c r="J55" s="17">
        <f t="shared" si="1"/>
        <v>0</v>
      </c>
      <c r="K55" s="21">
        <f>SUM(feb!H55+mrt!N55+apr!M55+mei!O55+jun!N55+jul!L55+aug!N55+sep!M55+J55)</f>
        <v>247</v>
      </c>
    </row>
    <row r="56" spans="1:11" ht="12.75">
      <c r="A56" s="13" t="s">
        <v>70</v>
      </c>
      <c r="B56" s="11"/>
      <c r="C56" s="11">
        <v>64</v>
      </c>
      <c r="D56" s="11">
        <v>70</v>
      </c>
      <c r="E56" s="11"/>
      <c r="F56" s="11">
        <v>64</v>
      </c>
      <c r="G56" s="11">
        <v>50</v>
      </c>
      <c r="H56" s="9">
        <v>3</v>
      </c>
      <c r="I56" s="10">
        <f>SUM(feb!F56+mrt!L56+apr!K56+mei!M56+jun!L56+jul!J56+aug!L56+sep!K56+H56)</f>
        <v>26</v>
      </c>
      <c r="J56" s="17">
        <f t="shared" si="1"/>
        <v>248</v>
      </c>
      <c r="K56" s="21">
        <f>SUM(feb!H56+mrt!N56+apr!M56+mei!O56+jun!N56+jul!L56+aug!N56+sep!M56+J56)</f>
        <v>2721</v>
      </c>
    </row>
    <row r="57" spans="1:11" ht="12.75">
      <c r="A57" s="13" t="s">
        <v>117</v>
      </c>
      <c r="B57" s="11"/>
      <c r="C57" s="11"/>
      <c r="D57" s="11"/>
      <c r="E57" s="11"/>
      <c r="F57" s="11"/>
      <c r="G57" s="11"/>
      <c r="H57" s="9">
        <f t="shared" si="0"/>
        <v>0</v>
      </c>
      <c r="I57" s="10">
        <f>SUM(feb!F57+mrt!L57+apr!K57+mei!M57+jun!L57+jul!J57+aug!L57+sep!K57+H57)</f>
        <v>16</v>
      </c>
      <c r="J57" s="17">
        <f t="shared" si="1"/>
        <v>0</v>
      </c>
      <c r="K57" s="21">
        <f>SUM(feb!H57+mrt!N57+apr!M57+mei!O57+jun!N57+jul!L57+aug!N57+sep!M57+J57)</f>
        <v>1610</v>
      </c>
    </row>
    <row r="58" spans="1:11" ht="12.75">
      <c r="A58" s="13" t="s">
        <v>98</v>
      </c>
      <c r="B58" s="11"/>
      <c r="C58" s="11"/>
      <c r="D58" s="11"/>
      <c r="E58" s="11"/>
      <c r="F58" s="11"/>
      <c r="G58" s="11"/>
      <c r="H58" s="9">
        <f t="shared" si="0"/>
        <v>0</v>
      </c>
      <c r="I58" s="10">
        <f>SUM(feb!F58+mrt!L58+apr!K58+mei!M58+jun!L58+jul!J58+aug!L58+sep!K58+H58)</f>
        <v>0</v>
      </c>
      <c r="J58" s="17">
        <f t="shared" si="1"/>
        <v>0</v>
      </c>
      <c r="K58" s="21">
        <f>SUM(feb!H58+mrt!N58+apr!M58+mei!O58+jun!N58+jul!L58+aug!N58+sep!M58+J58)</f>
        <v>0</v>
      </c>
    </row>
    <row r="59" spans="1:11" ht="12.75">
      <c r="A59" s="13" t="s">
        <v>33</v>
      </c>
      <c r="B59" s="11"/>
      <c r="C59" s="11"/>
      <c r="D59" s="11"/>
      <c r="E59" s="11"/>
      <c r="F59" s="11"/>
      <c r="G59" s="11"/>
      <c r="H59" s="9">
        <f t="shared" si="0"/>
        <v>0</v>
      </c>
      <c r="I59" s="10">
        <f>SUM(feb!F59+mrt!L59+apr!K59+mei!M59+jun!L59+jul!J59+aug!L59+sep!K59+H59)</f>
        <v>10</v>
      </c>
      <c r="J59" s="17">
        <f t="shared" si="1"/>
        <v>0</v>
      </c>
      <c r="K59" s="21">
        <f>SUM(feb!H59+mrt!N59+apr!M59+mei!O59+jun!N59+jul!L59+aug!N59+sep!M59+J59)</f>
        <v>974</v>
      </c>
    </row>
    <row r="60" spans="1:11" ht="12.75">
      <c r="A60" s="13" t="s">
        <v>74</v>
      </c>
      <c r="B60" s="11"/>
      <c r="C60" s="11"/>
      <c r="D60" s="11"/>
      <c r="E60" s="11"/>
      <c r="F60" s="11"/>
      <c r="G60" s="11"/>
      <c r="H60" s="9">
        <f t="shared" si="0"/>
        <v>0</v>
      </c>
      <c r="I60" s="10">
        <f>SUM(feb!F60+mrt!L60+apr!K60+mei!M60+jun!L60+jul!J60+aug!L60+sep!K60+H60)</f>
        <v>4</v>
      </c>
      <c r="J60" s="17">
        <f t="shared" si="1"/>
        <v>0</v>
      </c>
      <c r="K60" s="21">
        <f>SUM(feb!H60+mrt!N60+apr!M60+mei!O60+jun!N60+jul!L60+aug!N60+sep!M60+J60)</f>
        <v>298</v>
      </c>
    </row>
    <row r="61" spans="1:11" ht="12.75">
      <c r="A61" s="13" t="s">
        <v>93</v>
      </c>
      <c r="B61" s="11"/>
      <c r="C61" s="11"/>
      <c r="D61" s="11"/>
      <c r="E61" s="11"/>
      <c r="F61" s="11"/>
      <c r="G61" s="11"/>
      <c r="H61" s="9">
        <f t="shared" si="0"/>
        <v>0</v>
      </c>
      <c r="I61" s="10">
        <f>SUM(feb!F61+mrt!L61+apr!K61+mei!M61+jun!L61+jul!J61+aug!L61+sep!K61+H61)</f>
        <v>0</v>
      </c>
      <c r="J61" s="17">
        <f t="shared" si="1"/>
        <v>0</v>
      </c>
      <c r="K61" s="21">
        <f>SUM(feb!H61+mrt!N61+apr!M61+mei!O61+jun!N61+jul!L61+aug!N61+sep!M61+J61)</f>
        <v>0</v>
      </c>
    </row>
    <row r="62" spans="1:11" ht="12.75">
      <c r="A62" s="13" t="s">
        <v>15</v>
      </c>
      <c r="B62" s="11"/>
      <c r="C62" s="11"/>
      <c r="D62" s="11"/>
      <c r="E62" s="11"/>
      <c r="F62" s="11"/>
      <c r="G62" s="11"/>
      <c r="H62" s="9">
        <f t="shared" si="0"/>
        <v>0</v>
      </c>
      <c r="I62" s="10">
        <f>SUM(feb!F62+mrt!L62+apr!K62+mei!M62+jun!L62+jul!J62+aug!L62+sep!K62+H62)</f>
        <v>5</v>
      </c>
      <c r="J62" s="17">
        <f t="shared" si="1"/>
        <v>0</v>
      </c>
      <c r="K62" s="21">
        <f>SUM(feb!H62+mrt!N62+apr!M62+mei!O62+jun!N62+jul!L62+aug!N62+sep!M62+J62)</f>
        <v>274</v>
      </c>
    </row>
    <row r="63" spans="1:11" ht="12.75">
      <c r="A63" s="13" t="s">
        <v>113</v>
      </c>
      <c r="B63" s="11"/>
      <c r="C63" s="11"/>
      <c r="D63" s="11">
        <v>69</v>
      </c>
      <c r="E63" s="11"/>
      <c r="F63" s="11"/>
      <c r="G63" s="11">
        <v>55</v>
      </c>
      <c r="H63" s="9">
        <v>2</v>
      </c>
      <c r="I63" s="10">
        <f>SUM(feb!F63+mrt!L63+apr!K63+mei!M63+jun!L63+jul!J63+aug!L63+sep!K63+H63)</f>
        <v>37</v>
      </c>
      <c r="J63" s="17">
        <f t="shared" si="1"/>
        <v>124</v>
      </c>
      <c r="K63" s="21">
        <f>SUM(feb!H63+mrt!N63+apr!M63+mei!O63+jun!N63+jul!L63+aug!N63+sep!M63+J63)</f>
        <v>4656</v>
      </c>
    </row>
    <row r="64" spans="1:11" ht="12.75">
      <c r="A64" s="13" t="s">
        <v>16</v>
      </c>
      <c r="B64" s="11">
        <v>96</v>
      </c>
      <c r="C64" s="11">
        <v>69</v>
      </c>
      <c r="D64" s="11"/>
      <c r="E64" s="11"/>
      <c r="F64" s="11">
        <v>90</v>
      </c>
      <c r="G64" s="11">
        <v>55</v>
      </c>
      <c r="H64" s="9">
        <v>3</v>
      </c>
      <c r="I64" s="10">
        <f>SUM(feb!F64+mrt!L64+apr!K64+mei!M64+jun!L64+jul!J64+aug!L64+sep!K64+H64)</f>
        <v>38</v>
      </c>
      <c r="J64" s="17">
        <f t="shared" si="1"/>
        <v>310</v>
      </c>
      <c r="K64" s="21">
        <f>SUM(feb!H64+mrt!N64+apr!M64+mei!O64+jun!N64+jul!L64+aug!N64+sep!M64+J64)</f>
        <v>4870</v>
      </c>
    </row>
    <row r="65" spans="1:11" ht="12.75">
      <c r="A65" s="13" t="s">
        <v>73</v>
      </c>
      <c r="B65" s="11">
        <v>56</v>
      </c>
      <c r="C65" s="11">
        <v>64</v>
      </c>
      <c r="D65" s="11">
        <v>55</v>
      </c>
      <c r="E65" s="11"/>
      <c r="F65" s="11">
        <v>64</v>
      </c>
      <c r="G65" s="11">
        <v>50</v>
      </c>
      <c r="H65" s="9">
        <v>3</v>
      </c>
      <c r="I65" s="10">
        <f>SUM(feb!F65+mrt!L65+apr!K65+mei!M65+jun!L65+jul!J65+aug!L65+sep!K65+H65)</f>
        <v>35</v>
      </c>
      <c r="J65" s="17">
        <f t="shared" si="1"/>
        <v>289</v>
      </c>
      <c r="K65" s="21">
        <f>SUM(feb!H65+mrt!N65+apr!M65+mei!O65+jun!N65+jul!L65+aug!N65+sep!M65+J65)</f>
        <v>3399</v>
      </c>
    </row>
    <row r="66" spans="1:11" ht="12.75">
      <c r="A66" s="13" t="s">
        <v>17</v>
      </c>
      <c r="B66" s="11"/>
      <c r="C66" s="11"/>
      <c r="D66" s="11"/>
      <c r="E66" s="11"/>
      <c r="F66" s="11"/>
      <c r="G66" s="11">
        <v>50</v>
      </c>
      <c r="H66" s="9">
        <f t="shared" si="0"/>
        <v>1</v>
      </c>
      <c r="I66" s="10">
        <f>SUM(feb!F66+mrt!L66+apr!K66+mei!M66+jun!L66+jul!J66+aug!L66+sep!K66+H66)</f>
        <v>18</v>
      </c>
      <c r="J66" s="17">
        <f t="shared" si="1"/>
        <v>50</v>
      </c>
      <c r="K66" s="21">
        <f>SUM(feb!H66+mrt!N66+apr!M66+mei!O66+jun!N66+jul!L66+aug!N66+sep!M66+J66)</f>
        <v>1032</v>
      </c>
    </row>
    <row r="67" spans="1:11" ht="12.75">
      <c r="A67" s="13" t="s">
        <v>156</v>
      </c>
      <c r="B67" s="11"/>
      <c r="C67" s="11"/>
      <c r="D67" s="11"/>
      <c r="E67" s="11"/>
      <c r="F67" s="11"/>
      <c r="G67" s="11"/>
      <c r="H67" s="9">
        <f>COUNT(C67,E67,G67)</f>
        <v>0</v>
      </c>
      <c r="I67" s="10">
        <f>SUM(feb!F67+mrt!L67+apr!K67+mei!M67+jun!L67+jul!J67+aug!L67+sep!K67+H67)</f>
        <v>4</v>
      </c>
      <c r="J67" s="17">
        <f>SUM(B67:G67)</f>
        <v>0</v>
      </c>
      <c r="K67" s="21">
        <f>SUM(feb!H67+mrt!N67+apr!M67+mei!O67+jun!N67+jul!L67+aug!N67+sep!M67+J67)</f>
        <v>485</v>
      </c>
    </row>
    <row r="68" spans="1:11" ht="12.75">
      <c r="A68" s="13" t="s">
        <v>18</v>
      </c>
      <c r="B68" s="11"/>
      <c r="C68" s="11"/>
      <c r="D68" s="11"/>
      <c r="E68" s="11"/>
      <c r="F68" s="11"/>
      <c r="G68" s="11"/>
      <c r="H68" s="9">
        <f t="shared" si="0"/>
        <v>0</v>
      </c>
      <c r="I68" s="10">
        <f>SUM(feb!F68+mrt!L68+apr!K68+mei!M68+jun!L68+jul!J68+aug!L68+sep!K68+H68)</f>
        <v>2</v>
      </c>
      <c r="J68" s="17">
        <f t="shared" si="1"/>
        <v>0</v>
      </c>
      <c r="K68" s="21">
        <f>SUM(feb!H68+mrt!N68+apr!M68+mei!O68+jun!N68+jul!L68+aug!N68+sep!M68+J68)</f>
        <v>104</v>
      </c>
    </row>
    <row r="69" spans="1:11" ht="12.75">
      <c r="A69" s="13" t="s">
        <v>68</v>
      </c>
      <c r="B69" s="11"/>
      <c r="C69" s="11">
        <v>60</v>
      </c>
      <c r="D69" s="11"/>
      <c r="E69" s="11"/>
      <c r="F69" s="11">
        <v>70</v>
      </c>
      <c r="G69" s="11">
        <v>55</v>
      </c>
      <c r="H69" s="9">
        <v>3</v>
      </c>
      <c r="I69" s="10">
        <f>SUM(feb!F69+mrt!L69+apr!K69+mei!M69+jun!L69+jul!J69+aug!L69+sep!K69+H69)</f>
        <v>23</v>
      </c>
      <c r="J69" s="17">
        <f t="shared" si="1"/>
        <v>185</v>
      </c>
      <c r="K69" s="21">
        <f>SUM(feb!H69+mrt!N69+apr!M69+mei!O69+jun!N69+jul!L69+aug!N69+sep!M69+J69)</f>
        <v>1843</v>
      </c>
    </row>
    <row r="70" spans="1:11" ht="12.75">
      <c r="A70" s="13" t="s">
        <v>126</v>
      </c>
      <c r="B70" s="11"/>
      <c r="C70" s="11"/>
      <c r="D70" s="11"/>
      <c r="E70" s="11"/>
      <c r="F70" s="11"/>
      <c r="G70" s="11"/>
      <c r="H70" s="9">
        <f t="shared" si="0"/>
        <v>0</v>
      </c>
      <c r="I70" s="10">
        <f>SUM(feb!F70+mrt!L70+apr!K70+mei!M70+jun!L70+jul!J70+aug!L70+sep!K70+H70)</f>
        <v>0</v>
      </c>
      <c r="J70" s="17">
        <f t="shared" si="1"/>
        <v>0</v>
      </c>
      <c r="K70" s="21">
        <f>SUM(feb!H70+mrt!N70+apr!M70+mei!O70+jun!N70+jul!L70+aug!N70+sep!M70+J70)</f>
        <v>0</v>
      </c>
    </row>
    <row r="71" spans="1:11" ht="12.75">
      <c r="A71" s="13" t="s">
        <v>32</v>
      </c>
      <c r="B71" s="11"/>
      <c r="C71" s="11"/>
      <c r="D71" s="11"/>
      <c r="E71" s="11"/>
      <c r="F71" s="11"/>
      <c r="G71" s="11">
        <v>50</v>
      </c>
      <c r="H71" s="9">
        <f t="shared" si="0"/>
        <v>1</v>
      </c>
      <c r="I71" s="10">
        <f>SUM(feb!F71+mrt!L71+apr!K71+mei!M71+jun!L71+jul!J71+aug!L71+sep!K71+H71)</f>
        <v>15</v>
      </c>
      <c r="J71" s="17">
        <f t="shared" si="1"/>
        <v>50</v>
      </c>
      <c r="K71" s="21">
        <f>SUM(feb!H71+mrt!N71+apr!M71+mei!O71+jun!N71+jul!L71+aug!N71+sep!M71+J71)</f>
        <v>1029</v>
      </c>
    </row>
    <row r="72" spans="1:11" ht="12.75">
      <c r="A72" s="13" t="s">
        <v>123</v>
      </c>
      <c r="B72" s="11"/>
      <c r="C72" s="11"/>
      <c r="D72" s="11">
        <v>69</v>
      </c>
      <c r="E72" s="11"/>
      <c r="F72" s="11"/>
      <c r="G72" s="11">
        <v>50</v>
      </c>
      <c r="H72" s="9">
        <v>2</v>
      </c>
      <c r="I72" s="10">
        <f>SUM(feb!F72+mrt!L72+apr!K72+mei!M72+jun!L72+jul!J72+aug!L72+sep!K72+H72)</f>
        <v>27</v>
      </c>
      <c r="J72" s="17">
        <f t="shared" si="1"/>
        <v>119</v>
      </c>
      <c r="K72" s="21">
        <f>SUM(feb!H72+mrt!N72+apr!M72+mei!O72+jun!N72+jul!L72+aug!N72+sep!M72+J72)</f>
        <v>3537</v>
      </c>
    </row>
    <row r="73" spans="1:11" ht="12.75">
      <c r="A73" s="13" t="s">
        <v>99</v>
      </c>
      <c r="B73" s="11"/>
      <c r="C73" s="11"/>
      <c r="D73" s="11"/>
      <c r="E73" s="11"/>
      <c r="F73" s="11"/>
      <c r="G73" s="11"/>
      <c r="H73" s="9">
        <f t="shared" si="0"/>
        <v>0</v>
      </c>
      <c r="I73" s="10">
        <f>SUM(feb!F73+mrt!L73+apr!K73+mei!M73+jun!L73+jul!J73+aug!L73+sep!K73+H73)</f>
        <v>0</v>
      </c>
      <c r="J73" s="17">
        <f t="shared" si="1"/>
        <v>0</v>
      </c>
      <c r="K73" s="21">
        <f>SUM(feb!H73+mrt!N73+apr!M73+mei!O73+jun!N73+jul!L73+aug!N73+sep!M73+J73)</f>
        <v>0</v>
      </c>
    </row>
    <row r="74" spans="1:11" ht="12.75">
      <c r="A74" s="13" t="s">
        <v>100</v>
      </c>
      <c r="B74" s="11">
        <v>80</v>
      </c>
      <c r="C74" s="11">
        <v>60</v>
      </c>
      <c r="D74" s="11">
        <v>69</v>
      </c>
      <c r="E74" s="11"/>
      <c r="F74" s="11">
        <v>70</v>
      </c>
      <c r="G74" s="11">
        <v>50</v>
      </c>
      <c r="H74" s="9">
        <v>3</v>
      </c>
      <c r="I74" s="10">
        <f>SUM(feb!F74+mrt!L74+apr!K74+mei!M74+jun!L74+jul!J74+aug!L74+sep!K74+H74)</f>
        <v>31</v>
      </c>
      <c r="J74" s="17">
        <f t="shared" si="1"/>
        <v>329</v>
      </c>
      <c r="K74" s="21">
        <f>SUM(feb!H74+mrt!N74+apr!M74+mei!O74+jun!N74+jul!L74+aug!N74+sep!M74+J74)</f>
        <v>3276</v>
      </c>
    </row>
    <row r="75" spans="1:11" ht="12.75">
      <c r="A75" s="13" t="s">
        <v>79</v>
      </c>
      <c r="B75" s="11"/>
      <c r="C75" s="11"/>
      <c r="D75" s="11">
        <v>69</v>
      </c>
      <c r="E75" s="11"/>
      <c r="F75" s="11">
        <v>70</v>
      </c>
      <c r="G75" s="11">
        <v>50</v>
      </c>
      <c r="H75" s="9">
        <v>2</v>
      </c>
      <c r="I75" s="10">
        <f>SUM(feb!F75+mrt!L75+apr!K75+mei!M75+jun!L75+jul!J75+aug!L75+sep!K75+H75)</f>
        <v>26</v>
      </c>
      <c r="J75" s="17">
        <f aca="true" t="shared" si="2" ref="J75:J121">SUM(B75:G75)</f>
        <v>189</v>
      </c>
      <c r="K75" s="21">
        <f>SUM(feb!H75+mrt!N75+apr!M75+mei!O75+jun!N75+jul!L75+aug!N75+sep!M75+J75)</f>
        <v>3449</v>
      </c>
    </row>
    <row r="76" spans="1:11" ht="12.75">
      <c r="A76" s="13" t="s">
        <v>71</v>
      </c>
      <c r="B76" s="11">
        <v>74</v>
      </c>
      <c r="C76" s="11"/>
      <c r="D76" s="11">
        <v>69</v>
      </c>
      <c r="E76" s="11"/>
      <c r="F76" s="11">
        <v>70</v>
      </c>
      <c r="G76" s="11"/>
      <c r="H76" s="9">
        <v>1</v>
      </c>
      <c r="I76" s="10">
        <f>SUM(feb!F76+mrt!L76+apr!K76+mei!M76+jun!L76+jul!J76+aug!L76+sep!K76+H76)</f>
        <v>33</v>
      </c>
      <c r="J76" s="17">
        <f t="shared" si="2"/>
        <v>213</v>
      </c>
      <c r="K76" s="21">
        <f>SUM(feb!H76+mrt!N76+apr!M76+mei!O76+jun!N76+jul!L76+aug!N76+sep!M76+J76)</f>
        <v>4743</v>
      </c>
    </row>
    <row r="77" spans="1:11" ht="12.75">
      <c r="A77" s="13" t="s">
        <v>101</v>
      </c>
      <c r="B77" s="11">
        <v>80</v>
      </c>
      <c r="C77" s="11"/>
      <c r="D77" s="11">
        <v>69</v>
      </c>
      <c r="E77" s="11"/>
      <c r="F77" s="11">
        <v>70</v>
      </c>
      <c r="G77" s="11">
        <v>50</v>
      </c>
      <c r="H77" s="9">
        <v>2</v>
      </c>
      <c r="I77" s="10">
        <f>SUM(feb!F77+mrt!L77+apr!K77+mei!M77+jun!L77+jul!J77+aug!L77+sep!K77+H77)</f>
        <v>14</v>
      </c>
      <c r="J77" s="17">
        <f t="shared" si="2"/>
        <v>269</v>
      </c>
      <c r="K77" s="21">
        <f>SUM(feb!H77+mrt!N77+apr!M77+mei!O77+jun!N77+jul!L77+aug!N77+sep!M77+J77)</f>
        <v>1962</v>
      </c>
    </row>
    <row r="78" spans="1:11" ht="12.75">
      <c r="A78" s="13" t="s">
        <v>19</v>
      </c>
      <c r="B78" s="11"/>
      <c r="C78" s="11"/>
      <c r="D78" s="11"/>
      <c r="E78" s="11"/>
      <c r="F78" s="11"/>
      <c r="G78" s="11"/>
      <c r="H78" s="9">
        <f aca="true" t="shared" si="3" ref="H78:H121">COUNT(C78,E78,G78)</f>
        <v>0</v>
      </c>
      <c r="I78" s="10">
        <f>SUM(feb!F78+mrt!L78+apr!K78+mei!M78+jun!L78+jul!J78+aug!L78+sep!K78+H78)</f>
        <v>2</v>
      </c>
      <c r="J78" s="17">
        <f t="shared" si="2"/>
        <v>0</v>
      </c>
      <c r="K78" s="21">
        <f>SUM(feb!H78+mrt!N78+apr!M78+mei!O78+jun!N78+jul!L78+aug!N78+sep!M78+J78)</f>
        <v>79</v>
      </c>
    </row>
    <row r="79" spans="1:11" ht="12.75">
      <c r="A79" s="13" t="s">
        <v>20</v>
      </c>
      <c r="B79" s="11"/>
      <c r="C79" s="11">
        <v>60</v>
      </c>
      <c r="D79" s="11"/>
      <c r="E79" s="11"/>
      <c r="F79" s="11"/>
      <c r="G79" s="11">
        <v>50</v>
      </c>
      <c r="H79" s="9">
        <f t="shared" si="3"/>
        <v>2</v>
      </c>
      <c r="I79" s="10">
        <f>SUM(feb!F79+mrt!L79+apr!K79+mei!M79+jun!L79+jul!J79+aug!L79+sep!K79+H79)</f>
        <v>22</v>
      </c>
      <c r="J79" s="17">
        <f t="shared" si="2"/>
        <v>110</v>
      </c>
      <c r="K79" s="21">
        <f>SUM(feb!H79+mrt!N79+apr!M79+mei!O79+jun!N79+jul!L79+aug!N79+sep!M79+J79)</f>
        <v>2215</v>
      </c>
    </row>
    <row r="80" spans="1:11" ht="12.75">
      <c r="A80" s="13" t="s">
        <v>69</v>
      </c>
      <c r="B80" s="11"/>
      <c r="C80" s="11"/>
      <c r="D80" s="11"/>
      <c r="E80" s="11"/>
      <c r="F80" s="11"/>
      <c r="G80" s="11"/>
      <c r="H80" s="9">
        <f t="shared" si="3"/>
        <v>0</v>
      </c>
      <c r="I80" s="10">
        <f>SUM(feb!F80+mrt!L80+apr!K80+mei!M80+jun!L80+jul!J80+aug!L80+sep!K80+H80)</f>
        <v>19</v>
      </c>
      <c r="J80" s="17">
        <f t="shared" si="2"/>
        <v>0</v>
      </c>
      <c r="K80" s="21">
        <f>SUM(feb!H80+mrt!N80+apr!M80+mei!O80+jun!N80+jul!L80+aug!N80+sep!M80+J80)</f>
        <v>1059</v>
      </c>
    </row>
    <row r="81" spans="1:11" ht="12.75">
      <c r="A81" s="13" t="s">
        <v>88</v>
      </c>
      <c r="B81" s="11"/>
      <c r="C81" s="11"/>
      <c r="D81" s="11"/>
      <c r="E81" s="11"/>
      <c r="F81" s="11"/>
      <c r="G81" s="11"/>
      <c r="H81" s="9">
        <f t="shared" si="3"/>
        <v>0</v>
      </c>
      <c r="I81" s="10">
        <f>SUM(feb!F81+mrt!L81+apr!K81+mei!M81+jun!L81+jul!J81+aug!L81+sep!K81+H81)</f>
        <v>10</v>
      </c>
      <c r="J81" s="17">
        <f t="shared" si="2"/>
        <v>0</v>
      </c>
      <c r="K81" s="21">
        <f>SUM(feb!H81+mrt!N81+apr!M81+mei!O81+jun!N81+jul!L81+aug!N81+sep!M81+J81)</f>
        <v>590</v>
      </c>
    </row>
    <row r="82" spans="1:11" ht="12.75">
      <c r="A82" s="13" t="s">
        <v>104</v>
      </c>
      <c r="B82" s="11"/>
      <c r="C82" s="11"/>
      <c r="D82" s="11"/>
      <c r="E82" s="11"/>
      <c r="F82" s="11"/>
      <c r="G82" s="11"/>
      <c r="H82" s="9">
        <f t="shared" si="3"/>
        <v>0</v>
      </c>
      <c r="I82" s="10">
        <f>SUM(feb!F82+mrt!L82+apr!K82+mei!M82+jun!L82+jul!J82+aug!L82+sep!K82+H82)</f>
        <v>9</v>
      </c>
      <c r="J82" s="17">
        <f t="shared" si="2"/>
        <v>0</v>
      </c>
      <c r="K82" s="21">
        <f>SUM(feb!H82+mrt!N82+apr!M82+mei!O82+jun!N82+jul!L82+aug!N82+sep!M82+J82)</f>
        <v>853</v>
      </c>
    </row>
    <row r="83" spans="1:11" ht="12.75">
      <c r="A83" s="13" t="s">
        <v>21</v>
      </c>
      <c r="B83" s="11">
        <v>56</v>
      </c>
      <c r="C83" s="11"/>
      <c r="D83" s="11">
        <v>70</v>
      </c>
      <c r="E83" s="11"/>
      <c r="F83" s="11"/>
      <c r="G83" s="11">
        <v>50</v>
      </c>
      <c r="H83" s="9">
        <v>2</v>
      </c>
      <c r="I83" s="10">
        <f>SUM(feb!F83+mrt!L83+apr!K83+mei!M83+jun!L83+jul!J83+aug!L83+sep!K83+H83)</f>
        <v>22</v>
      </c>
      <c r="J83" s="17">
        <f t="shared" si="2"/>
        <v>176</v>
      </c>
      <c r="K83" s="21">
        <f>SUM(feb!H83+mrt!N83+apr!M83+mei!O83+jun!N83+jul!L83+aug!N83+sep!M83+J83)</f>
        <v>1635</v>
      </c>
    </row>
    <row r="84" spans="1:11" ht="12.75">
      <c r="A84" s="13" t="s">
        <v>58</v>
      </c>
      <c r="B84" s="11"/>
      <c r="C84" s="11"/>
      <c r="D84" s="11"/>
      <c r="E84" s="11"/>
      <c r="F84" s="11"/>
      <c r="G84" s="11"/>
      <c r="H84" s="9">
        <f t="shared" si="3"/>
        <v>0</v>
      </c>
      <c r="I84" s="10">
        <f>SUM(feb!F84+mrt!L84+apr!K84+mei!M84+jun!L84+jul!J84+aug!L84+sep!K84+H84)</f>
        <v>2</v>
      </c>
      <c r="J84" s="17">
        <f t="shared" si="2"/>
        <v>0</v>
      </c>
      <c r="K84" s="21">
        <f>SUM(feb!H84+mrt!N84+apr!M84+mei!O84+jun!N84+jul!L84+aug!N84+sep!M84+J84)</f>
        <v>162</v>
      </c>
    </row>
    <row r="85" spans="1:11" ht="12.75">
      <c r="A85" s="13" t="s">
        <v>63</v>
      </c>
      <c r="B85" s="11">
        <v>96</v>
      </c>
      <c r="C85" s="11">
        <v>69</v>
      </c>
      <c r="D85" s="11">
        <v>96</v>
      </c>
      <c r="E85" s="11"/>
      <c r="F85" s="11"/>
      <c r="G85" s="11"/>
      <c r="H85" s="9">
        <v>2</v>
      </c>
      <c r="I85" s="10">
        <f>SUM(feb!F85+mrt!L85+apr!K85+mei!M85+jun!L85+jul!J85+aug!L85+sep!K85+H85)</f>
        <v>39</v>
      </c>
      <c r="J85" s="17">
        <f t="shared" si="2"/>
        <v>261</v>
      </c>
      <c r="K85" s="21">
        <f>SUM(feb!H85+mrt!N85+apr!M85+mei!O85+jun!N85+jul!L85+aug!N85+sep!M85+J85)</f>
        <v>7077</v>
      </c>
    </row>
    <row r="86" spans="1:11" ht="12.75">
      <c r="A86" s="13" t="s">
        <v>127</v>
      </c>
      <c r="B86" s="11">
        <v>56</v>
      </c>
      <c r="C86" s="11">
        <v>64</v>
      </c>
      <c r="D86" s="11"/>
      <c r="E86" s="11"/>
      <c r="F86" s="11">
        <v>64</v>
      </c>
      <c r="G86" s="11">
        <v>50</v>
      </c>
      <c r="H86" s="9">
        <v>3</v>
      </c>
      <c r="I86" s="10">
        <f>SUM(feb!F86+mrt!L86+apr!K86+mei!M86+jun!L86+jul!J86+aug!L86+sep!K86+H86)</f>
        <v>27</v>
      </c>
      <c r="J86" s="17">
        <f t="shared" si="2"/>
        <v>234</v>
      </c>
      <c r="K86" s="21">
        <f>SUM(feb!H86+mrt!N86+apr!M86+mei!O86+jun!N86+jul!L86+aug!N86+sep!M86+J86)</f>
        <v>1715</v>
      </c>
    </row>
    <row r="87" spans="1:11" ht="12.75">
      <c r="A87" s="13" t="s">
        <v>22</v>
      </c>
      <c r="B87" s="11"/>
      <c r="C87" s="11">
        <v>69</v>
      </c>
      <c r="D87" s="11"/>
      <c r="E87" s="11"/>
      <c r="F87" s="11"/>
      <c r="G87" s="11">
        <v>55</v>
      </c>
      <c r="H87" s="9">
        <f t="shared" si="3"/>
        <v>2</v>
      </c>
      <c r="I87" s="10">
        <f>SUM(feb!F87+mrt!L87+apr!K87+mei!M87+jun!L87+jul!J87+aug!L87+sep!K87+H87)</f>
        <v>38</v>
      </c>
      <c r="J87" s="17">
        <f t="shared" si="2"/>
        <v>124</v>
      </c>
      <c r="K87" s="21">
        <f>SUM(feb!H87+mrt!N87+apr!M87+mei!O87+jun!N87+jul!L87+aug!N87+sep!M87+J87)</f>
        <v>4632</v>
      </c>
    </row>
    <row r="88" spans="1:11" ht="12.75">
      <c r="A88" s="13" t="s">
        <v>62</v>
      </c>
      <c r="B88" s="11"/>
      <c r="C88" s="11"/>
      <c r="D88" s="11"/>
      <c r="E88" s="11"/>
      <c r="F88" s="11"/>
      <c r="G88" s="11"/>
      <c r="H88" s="9">
        <f t="shared" si="3"/>
        <v>0</v>
      </c>
      <c r="I88" s="10">
        <f>SUM(feb!F88+mrt!L88+apr!K88+mei!M88+jun!L88+jul!J88+aug!L88+sep!K88+H88)</f>
        <v>31</v>
      </c>
      <c r="J88" s="17">
        <f t="shared" si="2"/>
        <v>0</v>
      </c>
      <c r="K88" s="21">
        <f>SUM(feb!H88+mrt!N88+apr!M88+mei!O88+jun!N88+jul!L88+aug!N88+sep!M88+J88)</f>
        <v>3183</v>
      </c>
    </row>
    <row r="89" spans="1:11" ht="12.75">
      <c r="A89" s="13" t="s">
        <v>23</v>
      </c>
      <c r="B89" s="11"/>
      <c r="C89" s="11"/>
      <c r="D89" s="11"/>
      <c r="E89" s="11"/>
      <c r="F89" s="11"/>
      <c r="G89" s="11"/>
      <c r="H89" s="9">
        <f t="shared" si="3"/>
        <v>0</v>
      </c>
      <c r="I89" s="10">
        <f>SUM(feb!F89+mrt!L89+apr!K89+mei!M89+jun!L89+jul!J89+aug!L89+sep!K89+H89)</f>
        <v>0</v>
      </c>
      <c r="J89" s="17">
        <f t="shared" si="2"/>
        <v>0</v>
      </c>
      <c r="K89" s="21">
        <f>SUM(feb!H89+mrt!N89+apr!M89+mei!O89+jun!N89+jul!L89+aug!N89+sep!M89+J89)</f>
        <v>0</v>
      </c>
    </row>
    <row r="90" spans="1:11" ht="12.75">
      <c r="A90" s="13" t="s">
        <v>76</v>
      </c>
      <c r="B90" s="11">
        <v>96</v>
      </c>
      <c r="C90" s="11"/>
      <c r="D90" s="11">
        <v>50</v>
      </c>
      <c r="E90" s="11"/>
      <c r="F90" s="11">
        <v>90</v>
      </c>
      <c r="G90" s="11"/>
      <c r="H90" s="9">
        <v>1</v>
      </c>
      <c r="I90" s="10">
        <f>SUM(feb!F90+mrt!L90+apr!K90+mei!M90+jun!L90+jul!J90+aug!L90+sep!K90+H90)</f>
        <v>31</v>
      </c>
      <c r="J90" s="17">
        <f t="shared" si="2"/>
        <v>236</v>
      </c>
      <c r="K90" s="21">
        <f>SUM(feb!H90+mrt!N90+apr!M90+mei!O90+jun!N90+jul!L90+aug!N90+sep!M90+J90)</f>
        <v>5039</v>
      </c>
    </row>
    <row r="91" spans="1:11" ht="12.75">
      <c r="A91" s="13" t="s">
        <v>77</v>
      </c>
      <c r="B91" s="11"/>
      <c r="C91" s="11"/>
      <c r="D91" s="11"/>
      <c r="E91" s="11"/>
      <c r="F91" s="11"/>
      <c r="G91" s="11"/>
      <c r="H91" s="9">
        <v>0</v>
      </c>
      <c r="I91" s="10">
        <f>SUM(feb!F91+mrt!L91+apr!K91+mei!M91+jun!L91+jul!J91+aug!L91+sep!K91+H91)</f>
        <v>4</v>
      </c>
      <c r="J91" s="17">
        <f t="shared" si="2"/>
        <v>0</v>
      </c>
      <c r="K91" s="21">
        <f>SUM(feb!H91+mrt!N91+apr!M91+mei!O91+jun!N91+jul!L91+aug!N91+sep!M91+J91)</f>
        <v>269</v>
      </c>
    </row>
    <row r="92" spans="1:11" ht="12.75">
      <c r="A92" s="13" t="s">
        <v>24</v>
      </c>
      <c r="B92" s="11"/>
      <c r="C92" s="11"/>
      <c r="D92" s="11"/>
      <c r="E92" s="11"/>
      <c r="F92" s="11"/>
      <c r="G92" s="11"/>
      <c r="H92" s="9">
        <f t="shared" si="3"/>
        <v>0</v>
      </c>
      <c r="I92" s="10">
        <f>SUM(feb!F92+mrt!L92+apr!K92+mei!M92+jun!L92+jul!J92+aug!L92+sep!K92+H92)</f>
        <v>6</v>
      </c>
      <c r="J92" s="17">
        <f t="shared" si="2"/>
        <v>0</v>
      </c>
      <c r="K92" s="21">
        <f>SUM(feb!H92+mrt!N92+apr!M92+mei!O92+jun!N92+jul!L92+aug!N92+sep!M92+J92)</f>
        <v>344</v>
      </c>
    </row>
    <row r="93" spans="1:11" ht="12.75">
      <c r="A93" s="13" t="s">
        <v>118</v>
      </c>
      <c r="B93" s="11">
        <v>96</v>
      </c>
      <c r="C93" s="11">
        <v>69</v>
      </c>
      <c r="D93" s="11">
        <v>69</v>
      </c>
      <c r="E93" s="11"/>
      <c r="F93" s="11">
        <v>70</v>
      </c>
      <c r="G93" s="11">
        <v>55</v>
      </c>
      <c r="H93" s="9">
        <v>3</v>
      </c>
      <c r="I93" s="10">
        <f>SUM(feb!F93+mrt!L93+apr!K93+mei!M93+jun!L93+jul!J93+aug!L93+sep!K93+H93)</f>
        <v>25</v>
      </c>
      <c r="J93" s="17">
        <f t="shared" si="2"/>
        <v>359</v>
      </c>
      <c r="K93" s="21">
        <f>SUM(feb!H93+mrt!N93+apr!M93+mei!O93+jun!N93+jul!L93+aug!N93+sep!M93+J93)</f>
        <v>2211</v>
      </c>
    </row>
    <row r="94" spans="1:11" ht="12.75">
      <c r="A94" s="13" t="s">
        <v>25</v>
      </c>
      <c r="B94" s="11"/>
      <c r="C94" s="11"/>
      <c r="D94" s="11"/>
      <c r="E94" s="11"/>
      <c r="F94" s="11"/>
      <c r="G94" s="11"/>
      <c r="H94" s="9">
        <f t="shared" si="3"/>
        <v>0</v>
      </c>
      <c r="I94" s="10">
        <f>SUM(feb!F94+mrt!L94+apr!K94+mei!M94+jun!L94+jul!J94+aug!L94+sep!K94+H94)</f>
        <v>22</v>
      </c>
      <c r="J94" s="17">
        <f t="shared" si="2"/>
        <v>0</v>
      </c>
      <c r="K94" s="21">
        <f>SUM(feb!H94+mrt!N94+apr!M94+mei!O94+jun!N94+jul!L94+aug!N94+sep!M94+J94)</f>
        <v>2301</v>
      </c>
    </row>
    <row r="95" spans="1:11" ht="12.75">
      <c r="A95" s="13" t="s">
        <v>26</v>
      </c>
      <c r="B95" s="11"/>
      <c r="C95" s="11"/>
      <c r="D95" s="11"/>
      <c r="E95" s="11"/>
      <c r="F95" s="11"/>
      <c r="G95" s="11">
        <v>55</v>
      </c>
      <c r="H95" s="9">
        <f t="shared" si="3"/>
        <v>1</v>
      </c>
      <c r="I95" s="10">
        <f>SUM(feb!F95+mrt!L95+apr!K95+mei!M95+jun!L95+jul!J95+aug!L95+sep!K95+H95)</f>
        <v>28</v>
      </c>
      <c r="J95" s="17">
        <f t="shared" si="2"/>
        <v>55</v>
      </c>
      <c r="K95" s="21">
        <f>SUM(feb!H95+mrt!N95+apr!M95+mei!O95+jun!N95+jul!L95+aug!N95+sep!M95+J95)</f>
        <v>2504</v>
      </c>
    </row>
    <row r="96" spans="1:11" ht="12.75">
      <c r="A96" s="13" t="s">
        <v>107</v>
      </c>
      <c r="B96" s="11"/>
      <c r="C96" s="11"/>
      <c r="D96" s="11"/>
      <c r="E96" s="11"/>
      <c r="F96" s="11"/>
      <c r="G96" s="11"/>
      <c r="H96" s="9">
        <f t="shared" si="3"/>
        <v>0</v>
      </c>
      <c r="I96" s="10">
        <f>SUM(feb!F96+mrt!L96+apr!K96+mei!M96+jun!L96+jul!J96+aug!L96+sep!K96+H96)</f>
        <v>0</v>
      </c>
      <c r="J96" s="17">
        <f t="shared" si="2"/>
        <v>0</v>
      </c>
      <c r="K96" s="21">
        <f>SUM(feb!H96+mrt!N96+apr!M96+mei!O96+jun!N96+jul!L96+aug!N96+sep!M96+J96)</f>
        <v>0</v>
      </c>
    </row>
    <row r="97" spans="1:11" ht="12.75">
      <c r="A97" s="13" t="s">
        <v>81</v>
      </c>
      <c r="B97" s="11"/>
      <c r="C97" s="11"/>
      <c r="D97" s="11"/>
      <c r="E97" s="11"/>
      <c r="F97" s="11"/>
      <c r="G97" s="11"/>
      <c r="H97" s="9">
        <f t="shared" si="3"/>
        <v>0</v>
      </c>
      <c r="I97" s="10">
        <f>SUM(feb!F97+mrt!L97+apr!K97+mei!M97+jun!L97+jul!J97+aug!L97+sep!K97+H97)</f>
        <v>3</v>
      </c>
      <c r="J97" s="17">
        <f t="shared" si="2"/>
        <v>0</v>
      </c>
      <c r="K97" s="21">
        <f>SUM(feb!H97+mrt!N97+apr!M97+mei!O97+jun!N97+jul!L97+aug!N97+sep!M97+J97)</f>
        <v>190</v>
      </c>
    </row>
    <row r="98" spans="1:11" ht="12.75">
      <c r="A98" s="13" t="s">
        <v>27</v>
      </c>
      <c r="B98" s="11"/>
      <c r="C98" s="11">
        <v>60</v>
      </c>
      <c r="D98" s="11">
        <v>69</v>
      </c>
      <c r="E98" s="11"/>
      <c r="F98" s="11"/>
      <c r="G98" s="11">
        <v>55</v>
      </c>
      <c r="H98" s="9">
        <v>3</v>
      </c>
      <c r="I98" s="10">
        <f>SUM(feb!F98+mrt!L98+apr!K98+mei!M98+jun!L98+jul!J98+aug!L98+sep!K98+H98)</f>
        <v>32</v>
      </c>
      <c r="J98" s="17">
        <f t="shared" si="2"/>
        <v>184</v>
      </c>
      <c r="K98" s="21">
        <f>SUM(feb!H98+mrt!N98+apr!M98+mei!O98+jun!N98+jul!L98+aug!N98+sep!M98+J98)</f>
        <v>4806</v>
      </c>
    </row>
    <row r="99" spans="1:11" ht="12.75">
      <c r="A99" s="13" t="s">
        <v>110</v>
      </c>
      <c r="B99" s="11"/>
      <c r="C99" s="11">
        <v>60</v>
      </c>
      <c r="D99" s="11">
        <v>69</v>
      </c>
      <c r="E99" s="11"/>
      <c r="F99" s="11"/>
      <c r="G99" s="11"/>
      <c r="H99" s="9">
        <v>2</v>
      </c>
      <c r="I99" s="10">
        <f>SUM(feb!F99+mrt!L99+apr!K99+mei!M99+jun!L99+jul!J99+aug!L99+sep!K99+H99)</f>
        <v>30</v>
      </c>
      <c r="J99" s="17">
        <f t="shared" si="2"/>
        <v>129</v>
      </c>
      <c r="K99" s="21">
        <f>SUM(feb!H99+mrt!N99+apr!M99+mei!O99+jun!N99+jul!L99+aug!N99+sep!M99+J99)</f>
        <v>3682</v>
      </c>
    </row>
    <row r="100" spans="1:11" ht="12.75">
      <c r="A100" s="13" t="s">
        <v>28</v>
      </c>
      <c r="B100" s="11"/>
      <c r="C100" s="11"/>
      <c r="D100" s="11"/>
      <c r="E100" s="11"/>
      <c r="F100" s="11"/>
      <c r="G100" s="11"/>
      <c r="H100" s="9">
        <f t="shared" si="3"/>
        <v>0</v>
      </c>
      <c r="I100" s="10">
        <f>SUM(feb!F100+mrt!L100+apr!K100+mei!M100+jun!L100+jul!J100+aug!L100+sep!K100+H100)</f>
        <v>32</v>
      </c>
      <c r="J100" s="17">
        <f t="shared" si="2"/>
        <v>0</v>
      </c>
      <c r="K100" s="21">
        <f>SUM(feb!H100+mrt!N100+apr!M100+mei!O100+jun!N100+jul!L100+aug!N100+sep!M100+J100)</f>
        <v>3174</v>
      </c>
    </row>
    <row r="101" spans="1:11" ht="12.75">
      <c r="A101" s="13" t="s">
        <v>94</v>
      </c>
      <c r="B101" s="11"/>
      <c r="C101" s="11"/>
      <c r="D101" s="11"/>
      <c r="E101" s="11"/>
      <c r="F101" s="11"/>
      <c r="G101" s="11"/>
      <c r="H101" s="9">
        <f t="shared" si="3"/>
        <v>0</v>
      </c>
      <c r="I101" s="10">
        <f>SUM(feb!F101+mrt!L101+apr!K101+mei!M101+jun!L101+jul!J101+aug!L101+sep!K101+H101)</f>
        <v>0</v>
      </c>
      <c r="J101" s="17">
        <f t="shared" si="2"/>
        <v>0</v>
      </c>
      <c r="K101" s="21">
        <f>SUM(feb!H101+mrt!N101+apr!M101+mei!O101+jun!N101+jul!L101+aug!N101+sep!M101+J101)</f>
        <v>0</v>
      </c>
    </row>
    <row r="102" spans="1:11" ht="12.75">
      <c r="A102" s="13" t="s">
        <v>35</v>
      </c>
      <c r="B102" s="11"/>
      <c r="C102" s="11"/>
      <c r="D102" s="11"/>
      <c r="E102" s="11"/>
      <c r="F102" s="11"/>
      <c r="G102" s="11">
        <v>50</v>
      </c>
      <c r="H102" s="9">
        <f t="shared" si="3"/>
        <v>1</v>
      </c>
      <c r="I102" s="10">
        <f>SUM(feb!F102+mrt!L102+apr!K102+mei!M102+jun!L102+jul!J102+aug!L102+sep!K102+H102)</f>
        <v>12</v>
      </c>
      <c r="J102" s="17">
        <f t="shared" si="2"/>
        <v>50</v>
      </c>
      <c r="K102" s="21">
        <f>SUM(feb!H102+mrt!N102+apr!M102+mei!O102+jun!N102+jul!L102+aug!N102+sep!M102+J102)</f>
        <v>938</v>
      </c>
    </row>
    <row r="103" spans="1:11" ht="12.75">
      <c r="A103" s="13" t="s">
        <v>56</v>
      </c>
      <c r="B103" s="11">
        <v>80</v>
      </c>
      <c r="C103" s="11"/>
      <c r="D103" s="11">
        <v>69</v>
      </c>
      <c r="E103" s="11"/>
      <c r="F103" s="11">
        <v>70</v>
      </c>
      <c r="G103" s="11">
        <v>50</v>
      </c>
      <c r="H103" s="9">
        <v>2</v>
      </c>
      <c r="I103" s="10">
        <f>SUM(feb!F103+mrt!L103+apr!K103+mei!M103+jun!L103+jul!J103+aug!L103+sep!K103+H103)</f>
        <v>36</v>
      </c>
      <c r="J103" s="17">
        <f t="shared" si="2"/>
        <v>269</v>
      </c>
      <c r="K103" s="21">
        <f>SUM(feb!H103+mrt!N103+apr!M103+mei!O103+jun!N103+jul!L103+aug!N103+sep!M103+J103)</f>
        <v>5208</v>
      </c>
    </row>
    <row r="104" spans="1:11" ht="12.75">
      <c r="A104" s="13" t="s">
        <v>83</v>
      </c>
      <c r="B104" s="11"/>
      <c r="C104" s="11"/>
      <c r="D104" s="11"/>
      <c r="E104" s="11"/>
      <c r="F104" s="11"/>
      <c r="G104" s="11"/>
      <c r="H104" s="9">
        <f t="shared" si="3"/>
        <v>0</v>
      </c>
      <c r="I104" s="10">
        <f>SUM(feb!F104+mrt!L104+apr!K104+mei!M104+jun!L104+jul!J104+aug!L104+sep!K104+H104)</f>
        <v>0</v>
      </c>
      <c r="J104" s="17">
        <f t="shared" si="2"/>
        <v>0</v>
      </c>
      <c r="K104" s="21">
        <f>SUM(feb!H104+mrt!N104+apr!M104+mei!O104+jun!N104+jul!L104+aug!N104+sep!M104+J104)</f>
        <v>0</v>
      </c>
    </row>
    <row r="105" spans="1:11" ht="12.75">
      <c r="A105" s="13" t="s">
        <v>67</v>
      </c>
      <c r="B105" s="11"/>
      <c r="C105" s="11"/>
      <c r="D105" s="11"/>
      <c r="E105" s="11"/>
      <c r="F105" s="11"/>
      <c r="G105" s="11"/>
      <c r="H105" s="9">
        <f t="shared" si="3"/>
        <v>0</v>
      </c>
      <c r="I105" s="10">
        <f>SUM(feb!F105+mrt!L105+apr!K105+mei!M105+jun!L105+jul!J105+aug!L105+sep!K105+H105)</f>
        <v>1</v>
      </c>
      <c r="J105" s="17">
        <f t="shared" si="2"/>
        <v>0</v>
      </c>
      <c r="K105" s="21">
        <f>SUM(feb!H105+mrt!N105+apr!M105+mei!O105+jun!N105+jul!L105+aug!N105+sep!M105+J105)</f>
        <v>58</v>
      </c>
    </row>
    <row r="106" spans="1:11" ht="12.75">
      <c r="A106" s="13" t="s">
        <v>91</v>
      </c>
      <c r="B106" s="11"/>
      <c r="C106" s="11"/>
      <c r="D106" s="11"/>
      <c r="E106" s="11"/>
      <c r="F106" s="11"/>
      <c r="G106" s="11"/>
      <c r="H106" s="9">
        <f t="shared" si="3"/>
        <v>0</v>
      </c>
      <c r="I106" s="10">
        <f>SUM(feb!F106+mrt!L106+apr!K106+mei!M106+jun!L106+jul!J106+aug!L106+sep!K106+H106)</f>
        <v>1</v>
      </c>
      <c r="J106" s="17">
        <f t="shared" si="2"/>
        <v>0</v>
      </c>
      <c r="K106" s="21">
        <f>SUM(feb!H106+mrt!N106+apr!M106+mei!O106+jun!N106+jul!L106+aug!N106+sep!M106+J106)</f>
        <v>60</v>
      </c>
    </row>
    <row r="107" spans="1:11" ht="12.75">
      <c r="A107" s="13" t="s">
        <v>61</v>
      </c>
      <c r="B107" s="11"/>
      <c r="C107" s="11"/>
      <c r="D107" s="11"/>
      <c r="E107" s="11"/>
      <c r="F107" s="11"/>
      <c r="G107" s="11"/>
      <c r="H107" s="9">
        <f t="shared" si="3"/>
        <v>0</v>
      </c>
      <c r="I107" s="10">
        <f>SUM(feb!F107+mrt!L107+apr!K107+mei!M107+jun!L107+jul!J107+aug!L107+sep!K107+H107)</f>
        <v>0</v>
      </c>
      <c r="J107" s="17">
        <f t="shared" si="2"/>
        <v>0</v>
      </c>
      <c r="K107" s="21">
        <f>SUM(feb!H107+mrt!N107+apr!M107+mei!O107+jun!N107+jul!L107+aug!N107+sep!M107+J107)</f>
        <v>0</v>
      </c>
    </row>
    <row r="108" spans="1:11" ht="12.75">
      <c r="A108" s="13" t="s">
        <v>157</v>
      </c>
      <c r="B108" s="11"/>
      <c r="C108" s="11"/>
      <c r="D108" s="11"/>
      <c r="E108" s="11"/>
      <c r="F108" s="11"/>
      <c r="G108" s="11"/>
      <c r="H108" s="9">
        <f t="shared" si="3"/>
        <v>0</v>
      </c>
      <c r="I108" s="10">
        <f>SUM(feb!F108+mrt!L108+apr!K108+mei!M108+jun!L108+jul!J108+aug!L108+sep!K108+H108)</f>
        <v>7</v>
      </c>
      <c r="J108" s="17">
        <f t="shared" si="2"/>
        <v>0</v>
      </c>
      <c r="K108" s="21">
        <f>SUM(feb!H108+mrt!N108+apr!M108+mei!O108+jun!N108+jul!L108+aug!N108+sep!M108+J108)</f>
        <v>1705</v>
      </c>
    </row>
    <row r="109" spans="1:11" ht="12.75">
      <c r="A109" s="13" t="s">
        <v>158</v>
      </c>
      <c r="B109" s="11"/>
      <c r="C109" s="11"/>
      <c r="D109" s="11"/>
      <c r="E109" s="11"/>
      <c r="F109" s="11"/>
      <c r="G109" s="11"/>
      <c r="H109" s="9">
        <f t="shared" si="3"/>
        <v>0</v>
      </c>
      <c r="I109" s="10">
        <f>SUM(feb!F109+mrt!L109+apr!K109+mei!M109+jun!L109+jul!J109+aug!L109+sep!K109+H109)</f>
        <v>3</v>
      </c>
      <c r="J109" s="17">
        <f t="shared" si="2"/>
        <v>0</v>
      </c>
      <c r="K109" s="21">
        <f>SUM(feb!H109+mrt!N109+apr!M109+mei!O109+jun!N109+jul!L109+aug!N109+sep!M109+J109)</f>
        <v>447</v>
      </c>
    </row>
    <row r="110" spans="1:11" ht="12.75">
      <c r="A110" s="13" t="s">
        <v>121</v>
      </c>
      <c r="B110" s="11"/>
      <c r="C110" s="11"/>
      <c r="D110" s="11"/>
      <c r="E110" s="11"/>
      <c r="F110" s="11"/>
      <c r="G110" s="11"/>
      <c r="H110" s="9">
        <f t="shared" si="3"/>
        <v>0</v>
      </c>
      <c r="I110" s="10">
        <f>SUM(feb!F110+mrt!L110+apr!K110+mei!M110+jun!L110+jul!J110+aug!L110+sep!K110+H110)</f>
        <v>8</v>
      </c>
      <c r="J110" s="17">
        <f t="shared" si="2"/>
        <v>0</v>
      </c>
      <c r="K110" s="21">
        <f>SUM(feb!H110+mrt!N110+apr!M110+mei!O110+jun!N110+jul!L110+aug!N110+sep!M110+J110)</f>
        <v>751</v>
      </c>
    </row>
    <row r="111" spans="1:11" ht="12.75">
      <c r="A111" s="13" t="s">
        <v>105</v>
      </c>
      <c r="B111" s="11"/>
      <c r="C111" s="11"/>
      <c r="D111" s="11"/>
      <c r="E111" s="11"/>
      <c r="F111" s="11"/>
      <c r="G111" s="11"/>
      <c r="H111" s="9">
        <f t="shared" si="3"/>
        <v>0</v>
      </c>
      <c r="I111" s="10">
        <f>SUM(feb!F111+mrt!L111+apr!K111+mei!M111+jun!L111+jul!J111+aug!L111+sep!K111+H111)</f>
        <v>0</v>
      </c>
      <c r="J111" s="17">
        <f t="shared" si="2"/>
        <v>0</v>
      </c>
      <c r="K111" s="21">
        <f>SUM(feb!H111+mrt!N111+apr!M111+mei!O111+jun!N111+jul!L111+aug!N111+sep!M111+J111)</f>
        <v>0</v>
      </c>
    </row>
    <row r="112" spans="1:11" ht="12.75">
      <c r="A112" s="13" t="s">
        <v>112</v>
      </c>
      <c r="B112" s="11"/>
      <c r="C112" s="11"/>
      <c r="D112" s="11"/>
      <c r="E112" s="11"/>
      <c r="F112" s="11"/>
      <c r="G112" s="11"/>
      <c r="H112" s="9">
        <f t="shared" si="3"/>
        <v>0</v>
      </c>
      <c r="I112" s="10">
        <f>SUM(feb!F112+mrt!L112+apr!K112+mei!M112+jun!L112+jul!J112+aug!L112+sep!K112+H112)</f>
        <v>2</v>
      </c>
      <c r="J112" s="17">
        <f t="shared" si="2"/>
        <v>0</v>
      </c>
      <c r="K112" s="21">
        <f>SUM(feb!H112+mrt!N112+apr!M112+mei!O112+jun!N112+jul!L112+aug!N112+sep!M112+J112)</f>
        <v>240</v>
      </c>
    </row>
    <row r="113" spans="1:11" ht="12.75">
      <c r="A113" s="13" t="s">
        <v>153</v>
      </c>
      <c r="B113" s="11"/>
      <c r="C113" s="11"/>
      <c r="D113" s="11"/>
      <c r="E113" s="11"/>
      <c r="F113" s="11"/>
      <c r="G113" s="11"/>
      <c r="H113" s="9">
        <f>COUNT(C113,E113,G113)</f>
        <v>0</v>
      </c>
      <c r="I113" s="10">
        <f>SUM(feb!F113+mrt!L113+apr!K113+mei!M113+jun!L113+jul!J113+aug!L113+sep!K113+H113)</f>
        <v>1</v>
      </c>
      <c r="J113" s="17">
        <f>SUM(B113:G113)</f>
        <v>0</v>
      </c>
      <c r="K113" s="21">
        <f>SUM(feb!H113+mrt!N113+apr!M113+mei!O113+jun!N113+jul!L113+aug!N113+sep!M113+J113)</f>
        <v>62</v>
      </c>
    </row>
    <row r="114" spans="1:11" ht="12.75">
      <c r="A114" s="13" t="s">
        <v>66</v>
      </c>
      <c r="B114" s="11"/>
      <c r="C114" s="11"/>
      <c r="D114" s="11"/>
      <c r="E114" s="11"/>
      <c r="F114" s="11"/>
      <c r="G114" s="11"/>
      <c r="H114" s="9">
        <f t="shared" si="3"/>
        <v>0</v>
      </c>
      <c r="I114" s="10">
        <f>SUM(feb!F114+mrt!L114+apr!K114+mei!M114+jun!L114+jul!J114+aug!L114+sep!K114+H114)</f>
        <v>2</v>
      </c>
      <c r="J114" s="17">
        <f t="shared" si="2"/>
        <v>0</v>
      </c>
      <c r="K114" s="21">
        <f>SUM(feb!H114+mrt!N114+apr!M114+mei!O114+jun!N114+jul!L114+aug!N114+sep!M114+J114)</f>
        <v>112</v>
      </c>
    </row>
    <row r="115" spans="1:11" ht="12.75">
      <c r="A115" s="25" t="s">
        <v>159</v>
      </c>
      <c r="B115" s="11">
        <v>74</v>
      </c>
      <c r="C115" s="11">
        <v>64</v>
      </c>
      <c r="D115" s="11">
        <v>70</v>
      </c>
      <c r="E115" s="11"/>
      <c r="F115" s="11"/>
      <c r="G115" s="11">
        <v>50</v>
      </c>
      <c r="H115" s="9">
        <v>3</v>
      </c>
      <c r="I115" s="10">
        <f>SUM(feb!F115+mrt!L115+apr!K115+mei!M115+jun!L115+jul!J115+aug!L115+sep!K115+H115)</f>
        <v>16</v>
      </c>
      <c r="J115" s="17">
        <f>SUM(B115:G115)</f>
        <v>258</v>
      </c>
      <c r="K115" s="21">
        <f>SUM(feb!H115+mrt!N115+apr!M115+mei!O115+jun!N115+jul!L115+aug!N115+sep!M115+J115)</f>
        <v>1078</v>
      </c>
    </row>
    <row r="116" spans="1:11" ht="12.75">
      <c r="A116" s="25" t="s">
        <v>90</v>
      </c>
      <c r="B116" s="11"/>
      <c r="C116" s="11"/>
      <c r="D116" s="11">
        <v>69</v>
      </c>
      <c r="E116" s="11"/>
      <c r="F116" s="11">
        <v>70</v>
      </c>
      <c r="G116" s="11"/>
      <c r="H116" s="9">
        <v>1</v>
      </c>
      <c r="I116" s="10">
        <f>SUM(feb!F116+mrt!L116+apr!K116+mei!M116+jun!L116+jul!J116+aug!L116+sep!K116+H116)</f>
        <v>21</v>
      </c>
      <c r="J116" s="17">
        <f t="shared" si="2"/>
        <v>139</v>
      </c>
      <c r="K116" s="21">
        <f>SUM(feb!H116+mrt!N116+apr!M116+mei!O116+jun!N116+jul!L116+aug!N116+sep!M116+J116)</f>
        <v>3149</v>
      </c>
    </row>
    <row r="117" spans="1:11" ht="12.75">
      <c r="A117" s="25" t="s">
        <v>162</v>
      </c>
      <c r="B117" s="11">
        <v>96</v>
      </c>
      <c r="C117" s="11"/>
      <c r="D117" s="11"/>
      <c r="E117" s="11"/>
      <c r="F117" s="11">
        <v>70</v>
      </c>
      <c r="G117" s="11"/>
      <c r="H117" s="9">
        <v>1</v>
      </c>
      <c r="I117" s="10">
        <f>SUM(feb!F117+mrt!L117+apr!K117+mei!M117+jun!L117+jul!J117+aug!L117+sep!K117+H117)</f>
        <v>5</v>
      </c>
      <c r="J117" s="17">
        <f>SUM(B117:G117)</f>
        <v>166</v>
      </c>
      <c r="K117" s="21">
        <f>SUM(feb!H117+mrt!N117+apr!M117+mei!O117+jun!N117+jul!L117+aug!N117+sep!M117+J117)</f>
        <v>762</v>
      </c>
    </row>
    <row r="118" spans="1:11" ht="12.75">
      <c r="A118" s="35" t="s">
        <v>108</v>
      </c>
      <c r="B118" s="11"/>
      <c r="C118" s="11"/>
      <c r="D118" s="11"/>
      <c r="E118" s="11"/>
      <c r="F118" s="11"/>
      <c r="G118" s="11"/>
      <c r="H118" s="9">
        <f t="shared" si="3"/>
        <v>0</v>
      </c>
      <c r="I118" s="10">
        <f>SUM(feb!F118+mrt!L118+apr!K118+mei!M118+jun!L118+jul!J118+aug!L118+sep!K118+H118)</f>
        <v>4</v>
      </c>
      <c r="J118" s="17">
        <f t="shared" si="2"/>
        <v>0</v>
      </c>
      <c r="K118" s="21">
        <f>SUM(feb!H118+mrt!N118+apr!M118+mei!O118+jun!N118+jul!L118+aug!N118+sep!M118+J118)</f>
        <v>260</v>
      </c>
    </row>
    <row r="119" spans="1:11" ht="12.75">
      <c r="A119" s="25" t="s">
        <v>106</v>
      </c>
      <c r="B119" s="11">
        <v>56</v>
      </c>
      <c r="C119" s="11">
        <v>64</v>
      </c>
      <c r="D119" s="11">
        <v>50</v>
      </c>
      <c r="E119" s="11"/>
      <c r="F119" s="11"/>
      <c r="G119" s="11">
        <v>50</v>
      </c>
      <c r="H119" s="9">
        <v>3</v>
      </c>
      <c r="I119" s="10">
        <f>SUM(feb!F119+mrt!L119+apr!K119+mei!M119+jun!L119+jul!J119+aug!L119+sep!K119+H119)</f>
        <v>37</v>
      </c>
      <c r="J119" s="17">
        <f t="shared" si="2"/>
        <v>220</v>
      </c>
      <c r="K119" s="21">
        <f>SUM(feb!H119+mrt!N119+apr!M119+mei!O119+jun!N119+jul!L119+aug!N119+sep!M119+J119)</f>
        <v>2863</v>
      </c>
    </row>
    <row r="120" spans="1:11" ht="12.75">
      <c r="A120" s="25" t="s">
        <v>29</v>
      </c>
      <c r="B120" s="11">
        <v>80</v>
      </c>
      <c r="C120" s="11">
        <v>56</v>
      </c>
      <c r="D120" s="11">
        <v>69</v>
      </c>
      <c r="E120" s="11"/>
      <c r="F120" s="11">
        <v>70</v>
      </c>
      <c r="G120" s="11">
        <v>50</v>
      </c>
      <c r="H120" s="9">
        <v>3</v>
      </c>
      <c r="I120" s="10">
        <f>SUM(feb!F120+mrt!L120+apr!K120+mei!M120+jun!L120+jul!J120+aug!L120+sep!K120+H120)</f>
        <v>31</v>
      </c>
      <c r="J120" s="17">
        <f t="shared" si="2"/>
        <v>325</v>
      </c>
      <c r="K120" s="21">
        <f>SUM(feb!H120+mrt!N120+apr!M120+mei!O120+jun!N120+jul!L120+aug!N120+sep!M120+J120)</f>
        <v>3612</v>
      </c>
    </row>
    <row r="121" spans="1:11" ht="13.5" thickBot="1">
      <c r="A121" s="14" t="s">
        <v>119</v>
      </c>
      <c r="B121" s="29"/>
      <c r="C121" s="29"/>
      <c r="D121" s="29"/>
      <c r="E121" s="29"/>
      <c r="F121" s="29"/>
      <c r="G121" s="29"/>
      <c r="H121" s="24">
        <f t="shared" si="3"/>
        <v>0</v>
      </c>
      <c r="I121" s="26">
        <f>SUM(feb!F121+mrt!L121+apr!K121+mei!M121+jun!L121+jul!J121+aug!L121+sep!K121+H121)</f>
        <v>0</v>
      </c>
      <c r="J121" s="27">
        <f t="shared" si="2"/>
        <v>0</v>
      </c>
      <c r="K121" s="28">
        <f>SUM(feb!H121+mrt!N121+apr!M121+mei!O121+jun!N121+jul!L121+aug!N121+sep!M121+J121)</f>
        <v>0</v>
      </c>
    </row>
  </sheetData>
  <sheetProtection/>
  <mergeCells count="4">
    <mergeCell ref="J2:J3"/>
    <mergeCell ref="K2:K3"/>
    <mergeCell ref="H2:H3"/>
    <mergeCell ref="I2:I3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zoomScale="125" zoomScaleNormal="125" zoomScalePageLayoutView="0" workbookViewId="0" topLeftCell="A1">
      <pane ySplit="3" topLeftCell="A4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18.140625" style="0" customWidth="1"/>
    <col min="2" max="2" width="4.00390625" style="0" customWidth="1"/>
    <col min="3" max="3" width="3.8515625" style="0" customWidth="1"/>
    <col min="4" max="4" width="3.57421875" style="0" customWidth="1"/>
    <col min="5" max="5" width="4.28125" style="0" customWidth="1"/>
    <col min="6" max="9" width="5.7109375" style="0" customWidth="1"/>
  </cols>
  <sheetData>
    <row r="1" spans="1:9" ht="27.75" customHeight="1" thickBot="1">
      <c r="A1" s="41" t="s">
        <v>140</v>
      </c>
      <c r="I1" s="42" t="s">
        <v>37</v>
      </c>
    </row>
    <row r="2" spans="1:9" s="1" customFormat="1" ht="48.75" customHeight="1">
      <c r="A2" s="15"/>
      <c r="B2" s="16" t="s">
        <v>2</v>
      </c>
      <c r="C2" s="16" t="s">
        <v>3</v>
      </c>
      <c r="D2" s="16" t="s">
        <v>2</v>
      </c>
      <c r="E2" s="16" t="s">
        <v>3</v>
      </c>
      <c r="F2" s="66" t="s">
        <v>40</v>
      </c>
      <c r="G2" s="68" t="s">
        <v>41</v>
      </c>
      <c r="H2" s="62" t="s">
        <v>38</v>
      </c>
      <c r="I2" s="64" t="s">
        <v>39</v>
      </c>
    </row>
    <row r="3" spans="1:9" ht="18" customHeight="1" thickBot="1">
      <c r="A3" s="12"/>
      <c r="B3" s="5">
        <v>16</v>
      </c>
      <c r="C3" s="5">
        <v>17</v>
      </c>
      <c r="D3" s="5">
        <v>23</v>
      </c>
      <c r="E3" s="5">
        <v>24</v>
      </c>
      <c r="F3" s="67"/>
      <c r="G3" s="69"/>
      <c r="H3" s="63"/>
      <c r="I3" s="65"/>
    </row>
    <row r="4" spans="1:9" ht="12.75">
      <c r="A4" s="13" t="s">
        <v>122</v>
      </c>
      <c r="B4" s="11"/>
      <c r="C4" s="11"/>
      <c r="D4" s="11"/>
      <c r="E4" s="11"/>
      <c r="F4" s="30">
        <f>COUNT(C4,E4)</f>
        <v>0</v>
      </c>
      <c r="G4" s="10">
        <f>SUM(F4)</f>
        <v>0</v>
      </c>
      <c r="H4" s="17">
        <f>SUM(B4:E4)</f>
        <v>0</v>
      </c>
      <c r="I4" s="21">
        <f>SUM(H4)</f>
        <v>0</v>
      </c>
    </row>
    <row r="5" spans="1:9" ht="12.75">
      <c r="A5" s="13" t="s">
        <v>5</v>
      </c>
      <c r="B5" s="11"/>
      <c r="C5" s="11"/>
      <c r="D5" s="11"/>
      <c r="E5" s="11"/>
      <c r="F5" s="30">
        <f aca="true" t="shared" si="0" ref="F5:F73">COUNT(C5,E5)</f>
        <v>0</v>
      </c>
      <c r="G5" s="10">
        <f aca="true" t="shared" si="1" ref="G5:G74">SUM(F5)</f>
        <v>0</v>
      </c>
      <c r="H5" s="17">
        <f aca="true" t="shared" si="2" ref="H5:H74">SUM(B5:E5)</f>
        <v>0</v>
      </c>
      <c r="I5" s="21">
        <f aca="true" t="shared" si="3" ref="I5:I74">SUM(H5)</f>
        <v>0</v>
      </c>
    </row>
    <row r="6" spans="1:9" ht="12.75">
      <c r="A6" s="13" t="s">
        <v>30</v>
      </c>
      <c r="B6" s="11"/>
      <c r="C6" s="11"/>
      <c r="D6" s="11"/>
      <c r="E6" s="11"/>
      <c r="F6" s="30">
        <f t="shared" si="0"/>
        <v>0</v>
      </c>
      <c r="G6" s="10">
        <f t="shared" si="1"/>
        <v>0</v>
      </c>
      <c r="H6" s="17">
        <f t="shared" si="2"/>
        <v>0</v>
      </c>
      <c r="I6" s="21">
        <f t="shared" si="3"/>
        <v>0</v>
      </c>
    </row>
    <row r="7" spans="1:9" ht="12.75">
      <c r="A7" s="13" t="s">
        <v>92</v>
      </c>
      <c r="B7" s="11"/>
      <c r="C7" s="11"/>
      <c r="D7" s="11"/>
      <c r="E7" s="11"/>
      <c r="F7" s="30">
        <f t="shared" si="0"/>
        <v>0</v>
      </c>
      <c r="G7" s="10">
        <f t="shared" si="1"/>
        <v>0</v>
      </c>
      <c r="H7" s="17">
        <f t="shared" si="2"/>
        <v>0</v>
      </c>
      <c r="I7" s="21">
        <f t="shared" si="3"/>
        <v>0</v>
      </c>
    </row>
    <row r="8" spans="1:9" ht="12.75">
      <c r="A8" s="13" t="s">
        <v>78</v>
      </c>
      <c r="B8" s="11"/>
      <c r="C8" s="11"/>
      <c r="D8" s="11"/>
      <c r="E8" s="11"/>
      <c r="F8" s="30">
        <f t="shared" si="0"/>
        <v>0</v>
      </c>
      <c r="G8" s="10">
        <f t="shared" si="1"/>
        <v>0</v>
      </c>
      <c r="H8" s="17">
        <f t="shared" si="2"/>
        <v>0</v>
      </c>
      <c r="I8" s="21">
        <f t="shared" si="3"/>
        <v>0</v>
      </c>
    </row>
    <row r="9" spans="1:9" ht="12.75">
      <c r="A9" s="13" t="s">
        <v>87</v>
      </c>
      <c r="B9" s="11"/>
      <c r="C9" s="11"/>
      <c r="D9" s="11"/>
      <c r="E9" s="11"/>
      <c r="F9" s="30">
        <f t="shared" si="0"/>
        <v>0</v>
      </c>
      <c r="G9" s="10">
        <f t="shared" si="1"/>
        <v>0</v>
      </c>
      <c r="H9" s="17">
        <f t="shared" si="2"/>
        <v>0</v>
      </c>
      <c r="I9" s="21">
        <f t="shared" si="3"/>
        <v>0</v>
      </c>
    </row>
    <row r="10" spans="1:9" ht="12.75">
      <c r="A10" s="13" t="s">
        <v>6</v>
      </c>
      <c r="B10" s="11"/>
      <c r="C10" s="11">
        <v>63</v>
      </c>
      <c r="D10" s="11"/>
      <c r="E10" s="11"/>
      <c r="F10" s="30">
        <f t="shared" si="0"/>
        <v>1</v>
      </c>
      <c r="G10" s="10">
        <f t="shared" si="1"/>
        <v>1</v>
      </c>
      <c r="H10" s="17">
        <f t="shared" si="2"/>
        <v>63</v>
      </c>
      <c r="I10" s="21">
        <f t="shared" si="3"/>
        <v>63</v>
      </c>
    </row>
    <row r="11" spans="1:9" ht="12.75">
      <c r="A11" s="13" t="s">
        <v>82</v>
      </c>
      <c r="B11" s="11">
        <v>76</v>
      </c>
      <c r="C11" s="11"/>
      <c r="D11" s="11">
        <v>81</v>
      </c>
      <c r="E11" s="11"/>
      <c r="F11" s="30">
        <v>1</v>
      </c>
      <c r="G11" s="10">
        <f t="shared" si="1"/>
        <v>1</v>
      </c>
      <c r="H11" s="17">
        <f t="shared" si="2"/>
        <v>157</v>
      </c>
      <c r="I11" s="21">
        <f t="shared" si="3"/>
        <v>157</v>
      </c>
    </row>
    <row r="12" spans="1:9" ht="12.75">
      <c r="A12" s="13" t="s">
        <v>59</v>
      </c>
      <c r="B12" s="11"/>
      <c r="C12" s="11">
        <v>50</v>
      </c>
      <c r="D12" s="11"/>
      <c r="E12" s="11"/>
      <c r="F12" s="30">
        <f t="shared" si="0"/>
        <v>1</v>
      </c>
      <c r="G12" s="10">
        <f t="shared" si="1"/>
        <v>1</v>
      </c>
      <c r="H12" s="17">
        <f t="shared" si="2"/>
        <v>50</v>
      </c>
      <c r="I12" s="21">
        <f t="shared" si="3"/>
        <v>50</v>
      </c>
    </row>
    <row r="13" spans="1:9" ht="12.75">
      <c r="A13" s="13" t="s">
        <v>7</v>
      </c>
      <c r="B13" s="11">
        <v>51</v>
      </c>
      <c r="C13" s="11"/>
      <c r="D13" s="11"/>
      <c r="E13" s="11"/>
      <c r="F13" s="30">
        <v>1</v>
      </c>
      <c r="G13" s="10">
        <f t="shared" si="1"/>
        <v>1</v>
      </c>
      <c r="H13" s="17">
        <f t="shared" si="2"/>
        <v>51</v>
      </c>
      <c r="I13" s="21">
        <f t="shared" si="3"/>
        <v>51</v>
      </c>
    </row>
    <row r="14" spans="1:9" ht="12.75">
      <c r="A14" s="13" t="s">
        <v>124</v>
      </c>
      <c r="B14" s="11"/>
      <c r="C14" s="11"/>
      <c r="D14" s="11"/>
      <c r="E14" s="11"/>
      <c r="F14" s="30">
        <f t="shared" si="0"/>
        <v>0</v>
      </c>
      <c r="G14" s="10">
        <f t="shared" si="1"/>
        <v>0</v>
      </c>
      <c r="H14" s="17">
        <f t="shared" si="2"/>
        <v>0</v>
      </c>
      <c r="I14" s="21">
        <f t="shared" si="3"/>
        <v>0</v>
      </c>
    </row>
    <row r="15" spans="1:9" ht="12.75">
      <c r="A15" s="13" t="s">
        <v>64</v>
      </c>
      <c r="B15" s="11">
        <v>76</v>
      </c>
      <c r="C15" s="11">
        <v>63</v>
      </c>
      <c r="D15" s="11">
        <v>81</v>
      </c>
      <c r="E15" s="11"/>
      <c r="F15" s="30">
        <v>2</v>
      </c>
      <c r="G15" s="10">
        <f t="shared" si="1"/>
        <v>2</v>
      </c>
      <c r="H15" s="17">
        <f t="shared" si="2"/>
        <v>220</v>
      </c>
      <c r="I15" s="21">
        <f t="shared" si="3"/>
        <v>220</v>
      </c>
    </row>
    <row r="16" spans="1:9" ht="12.75">
      <c r="A16" s="13" t="s">
        <v>60</v>
      </c>
      <c r="B16" s="11"/>
      <c r="C16" s="11"/>
      <c r="D16" s="11"/>
      <c r="E16" s="11"/>
      <c r="F16" s="30">
        <f t="shared" si="0"/>
        <v>0</v>
      </c>
      <c r="G16" s="10">
        <f t="shared" si="1"/>
        <v>0</v>
      </c>
      <c r="H16" s="17">
        <f t="shared" si="2"/>
        <v>0</v>
      </c>
      <c r="I16" s="21">
        <f t="shared" si="3"/>
        <v>0</v>
      </c>
    </row>
    <row r="17" spans="1:9" ht="12.75">
      <c r="A17" s="13" t="s">
        <v>72</v>
      </c>
      <c r="B17" s="11"/>
      <c r="C17" s="11"/>
      <c r="D17" s="11"/>
      <c r="E17" s="11"/>
      <c r="F17" s="30">
        <f t="shared" si="0"/>
        <v>0</v>
      </c>
      <c r="G17" s="10">
        <f t="shared" si="1"/>
        <v>0</v>
      </c>
      <c r="H17" s="17">
        <f t="shared" si="2"/>
        <v>0</v>
      </c>
      <c r="I17" s="21">
        <f t="shared" si="3"/>
        <v>0</v>
      </c>
    </row>
    <row r="18" spans="1:9" ht="12.75">
      <c r="A18" s="36" t="s">
        <v>31</v>
      </c>
      <c r="B18" s="11"/>
      <c r="C18" s="11"/>
      <c r="D18" s="11"/>
      <c r="E18" s="11"/>
      <c r="F18" s="30">
        <f t="shared" si="0"/>
        <v>0</v>
      </c>
      <c r="G18" s="10">
        <f t="shared" si="1"/>
        <v>0</v>
      </c>
      <c r="H18" s="17">
        <f t="shared" si="2"/>
        <v>0</v>
      </c>
      <c r="I18" s="21">
        <f t="shared" si="3"/>
        <v>0</v>
      </c>
    </row>
    <row r="19" spans="1:9" ht="12.75">
      <c r="A19" s="13" t="s">
        <v>84</v>
      </c>
      <c r="B19" s="11"/>
      <c r="C19" s="11"/>
      <c r="D19" s="11"/>
      <c r="E19" s="11"/>
      <c r="F19" s="30">
        <f t="shared" si="0"/>
        <v>0</v>
      </c>
      <c r="G19" s="10">
        <f t="shared" si="1"/>
        <v>0</v>
      </c>
      <c r="H19" s="17">
        <f t="shared" si="2"/>
        <v>0</v>
      </c>
      <c r="I19" s="21">
        <f t="shared" si="3"/>
        <v>0</v>
      </c>
    </row>
    <row r="20" spans="1:9" ht="12.75">
      <c r="A20" s="13" t="s">
        <v>85</v>
      </c>
      <c r="B20" s="11"/>
      <c r="C20" s="11"/>
      <c r="D20" s="11"/>
      <c r="E20" s="11"/>
      <c r="F20" s="30">
        <f t="shared" si="0"/>
        <v>0</v>
      </c>
      <c r="G20" s="10">
        <f t="shared" si="1"/>
        <v>0</v>
      </c>
      <c r="H20" s="17">
        <f t="shared" si="2"/>
        <v>0</v>
      </c>
      <c r="I20" s="21">
        <f t="shared" si="3"/>
        <v>0</v>
      </c>
    </row>
    <row r="21" spans="1:9" ht="12.75">
      <c r="A21" s="13" t="s">
        <v>86</v>
      </c>
      <c r="B21" s="11"/>
      <c r="C21" s="11"/>
      <c r="D21" s="11"/>
      <c r="E21" s="11"/>
      <c r="F21" s="30">
        <f t="shared" si="0"/>
        <v>0</v>
      </c>
      <c r="G21" s="10">
        <f t="shared" si="1"/>
        <v>0</v>
      </c>
      <c r="H21" s="17">
        <f t="shared" si="2"/>
        <v>0</v>
      </c>
      <c r="I21" s="21">
        <f t="shared" si="3"/>
        <v>0</v>
      </c>
    </row>
    <row r="22" spans="1:9" ht="12.75">
      <c r="A22" s="13" t="s">
        <v>115</v>
      </c>
      <c r="B22" s="11"/>
      <c r="C22" s="11"/>
      <c r="D22" s="11"/>
      <c r="E22" s="11"/>
      <c r="F22" s="30">
        <f t="shared" si="0"/>
        <v>0</v>
      </c>
      <c r="G22" s="10">
        <f t="shared" si="1"/>
        <v>0</v>
      </c>
      <c r="H22" s="17">
        <f t="shared" si="2"/>
        <v>0</v>
      </c>
      <c r="I22" s="21">
        <f t="shared" si="3"/>
        <v>0</v>
      </c>
    </row>
    <row r="23" spans="1:9" ht="12.75">
      <c r="A23" s="13" t="s">
        <v>36</v>
      </c>
      <c r="B23" s="11"/>
      <c r="C23" s="11"/>
      <c r="D23" s="11"/>
      <c r="E23" s="11"/>
      <c r="F23" s="30">
        <f t="shared" si="0"/>
        <v>0</v>
      </c>
      <c r="G23" s="10">
        <f t="shared" si="1"/>
        <v>0</v>
      </c>
      <c r="H23" s="17">
        <f t="shared" si="2"/>
        <v>0</v>
      </c>
      <c r="I23" s="21">
        <f t="shared" si="3"/>
        <v>0</v>
      </c>
    </row>
    <row r="24" spans="1:9" ht="12.75">
      <c r="A24" s="13" t="s">
        <v>95</v>
      </c>
      <c r="B24" s="11"/>
      <c r="C24" s="11">
        <v>42</v>
      </c>
      <c r="D24" s="11"/>
      <c r="E24" s="11"/>
      <c r="F24" s="30">
        <f t="shared" si="0"/>
        <v>1</v>
      </c>
      <c r="G24" s="10">
        <f t="shared" si="1"/>
        <v>1</v>
      </c>
      <c r="H24" s="17">
        <f t="shared" si="2"/>
        <v>42</v>
      </c>
      <c r="I24" s="21">
        <f t="shared" si="3"/>
        <v>42</v>
      </c>
    </row>
    <row r="25" spans="1:9" ht="12.75">
      <c r="A25" s="13" t="s">
        <v>125</v>
      </c>
      <c r="B25" s="11"/>
      <c r="C25" s="11"/>
      <c r="D25" s="11"/>
      <c r="E25" s="11"/>
      <c r="F25" s="30">
        <f t="shared" si="0"/>
        <v>0</v>
      </c>
      <c r="G25" s="10">
        <f t="shared" si="1"/>
        <v>0</v>
      </c>
      <c r="H25" s="17">
        <f t="shared" si="2"/>
        <v>0</v>
      </c>
      <c r="I25" s="21">
        <f t="shared" si="3"/>
        <v>0</v>
      </c>
    </row>
    <row r="26" spans="1:9" ht="12.75">
      <c r="A26" s="13" t="s">
        <v>154</v>
      </c>
      <c r="B26" s="11"/>
      <c r="C26" s="11"/>
      <c r="D26" s="11"/>
      <c r="E26" s="11"/>
      <c r="F26" s="30">
        <f>COUNT(C26,E26)</f>
        <v>0</v>
      </c>
      <c r="G26" s="10">
        <f>SUM(F26)</f>
        <v>0</v>
      </c>
      <c r="H26" s="17">
        <f>SUM(B26:E26)</f>
        <v>0</v>
      </c>
      <c r="I26" s="21">
        <f>SUM(H26)</f>
        <v>0</v>
      </c>
    </row>
    <row r="27" spans="1:9" ht="12.75">
      <c r="A27" s="13" t="s">
        <v>8</v>
      </c>
      <c r="B27" s="11"/>
      <c r="C27" s="11"/>
      <c r="D27" s="11"/>
      <c r="E27" s="11"/>
      <c r="F27" s="30">
        <f t="shared" si="0"/>
        <v>0</v>
      </c>
      <c r="G27" s="10">
        <f t="shared" si="1"/>
        <v>0</v>
      </c>
      <c r="H27" s="17">
        <f t="shared" si="2"/>
        <v>0</v>
      </c>
      <c r="I27" s="21">
        <f t="shared" si="3"/>
        <v>0</v>
      </c>
    </row>
    <row r="28" spans="1:9" ht="12.75">
      <c r="A28" s="13" t="s">
        <v>102</v>
      </c>
      <c r="B28" s="11"/>
      <c r="C28" s="11"/>
      <c r="D28" s="11"/>
      <c r="E28" s="11"/>
      <c r="F28" s="30">
        <f>COUNT(C28,E28)</f>
        <v>0</v>
      </c>
      <c r="G28" s="10">
        <f>SUM(F28)</f>
        <v>0</v>
      </c>
      <c r="H28" s="17">
        <f>SUM(B28:E28)</f>
        <v>0</v>
      </c>
      <c r="I28" s="21">
        <f>SUM(H28)</f>
        <v>0</v>
      </c>
    </row>
    <row r="29" spans="1:9" ht="12.75">
      <c r="A29" s="13" t="s">
        <v>151</v>
      </c>
      <c r="B29" s="11"/>
      <c r="C29" s="11"/>
      <c r="D29" s="11"/>
      <c r="E29" s="11"/>
      <c r="F29" s="30">
        <f>COUNT(C29,E29)</f>
        <v>0</v>
      </c>
      <c r="G29" s="10">
        <f>SUM(F29)</f>
        <v>0</v>
      </c>
      <c r="H29" s="17">
        <f>SUM(B29:E29)</f>
        <v>0</v>
      </c>
      <c r="I29" s="21">
        <f>SUM(H29)</f>
        <v>0</v>
      </c>
    </row>
    <row r="30" spans="1:9" ht="12.75">
      <c r="A30" s="13" t="s">
        <v>120</v>
      </c>
      <c r="B30" s="11">
        <v>76</v>
      </c>
      <c r="C30" s="11">
        <v>63</v>
      </c>
      <c r="D30" s="11">
        <v>81</v>
      </c>
      <c r="E30" s="11"/>
      <c r="F30" s="30">
        <f>COUNT(C30,E30)</f>
        <v>1</v>
      </c>
      <c r="G30" s="10">
        <f>SUM(F30)</f>
        <v>1</v>
      </c>
      <c r="H30" s="17">
        <f>SUM(B30:E30)</f>
        <v>220</v>
      </c>
      <c r="I30" s="21">
        <f>SUM(H30)</f>
        <v>220</v>
      </c>
    </row>
    <row r="31" spans="1:9" ht="12.75">
      <c r="A31" s="13" t="s">
        <v>9</v>
      </c>
      <c r="B31" s="11">
        <v>76</v>
      </c>
      <c r="C31" s="11">
        <v>63</v>
      </c>
      <c r="D31" s="11">
        <v>81</v>
      </c>
      <c r="E31" s="11"/>
      <c r="F31" s="30">
        <v>2</v>
      </c>
      <c r="G31" s="10">
        <f t="shared" si="1"/>
        <v>2</v>
      </c>
      <c r="H31" s="17">
        <f t="shared" si="2"/>
        <v>220</v>
      </c>
      <c r="I31" s="21">
        <f t="shared" si="3"/>
        <v>220</v>
      </c>
    </row>
    <row r="32" spans="1:9" ht="12.75">
      <c r="A32" s="13" t="s">
        <v>128</v>
      </c>
      <c r="B32" s="11"/>
      <c r="C32" s="11">
        <v>42</v>
      </c>
      <c r="D32" s="11"/>
      <c r="E32" s="11"/>
      <c r="F32" s="30">
        <f t="shared" si="0"/>
        <v>1</v>
      </c>
      <c r="G32" s="10">
        <f t="shared" si="1"/>
        <v>1</v>
      </c>
      <c r="H32" s="17">
        <f t="shared" si="2"/>
        <v>42</v>
      </c>
      <c r="I32" s="21">
        <f t="shared" si="3"/>
        <v>42</v>
      </c>
    </row>
    <row r="33" spans="1:9" ht="12.75">
      <c r="A33" s="13" t="s">
        <v>34</v>
      </c>
      <c r="B33" s="11"/>
      <c r="C33" s="11"/>
      <c r="D33" s="11"/>
      <c r="E33" s="11"/>
      <c r="F33" s="30">
        <f t="shared" si="0"/>
        <v>0</v>
      </c>
      <c r="G33" s="10">
        <f t="shared" si="1"/>
        <v>0</v>
      </c>
      <c r="H33" s="17">
        <f t="shared" si="2"/>
        <v>0</v>
      </c>
      <c r="I33" s="21">
        <f t="shared" si="3"/>
        <v>0</v>
      </c>
    </row>
    <row r="34" spans="1:9" ht="12.75">
      <c r="A34" s="13" t="s">
        <v>164</v>
      </c>
      <c r="B34" s="11"/>
      <c r="C34" s="11"/>
      <c r="D34" s="11"/>
      <c r="E34" s="11"/>
      <c r="F34" s="30"/>
      <c r="G34" s="10"/>
      <c r="H34" s="17"/>
      <c r="I34" s="21"/>
    </row>
    <row r="35" spans="1:9" ht="12.75">
      <c r="A35" s="13" t="s">
        <v>96</v>
      </c>
      <c r="B35" s="11"/>
      <c r="C35" s="11"/>
      <c r="D35" s="11"/>
      <c r="E35" s="11"/>
      <c r="F35" s="30">
        <f t="shared" si="0"/>
        <v>0</v>
      </c>
      <c r="G35" s="10">
        <f t="shared" si="1"/>
        <v>0</v>
      </c>
      <c r="H35" s="17">
        <f t="shared" si="2"/>
        <v>0</v>
      </c>
      <c r="I35" s="21">
        <f t="shared" si="3"/>
        <v>0</v>
      </c>
    </row>
    <row r="36" spans="1:9" ht="12.75">
      <c r="A36" s="13" t="s">
        <v>57</v>
      </c>
      <c r="B36" s="11"/>
      <c r="C36" s="11">
        <v>63</v>
      </c>
      <c r="D36" s="11"/>
      <c r="E36" s="11">
        <v>60</v>
      </c>
      <c r="F36" s="30">
        <f t="shared" si="0"/>
        <v>2</v>
      </c>
      <c r="G36" s="10">
        <f t="shared" si="1"/>
        <v>2</v>
      </c>
      <c r="H36" s="17">
        <f t="shared" si="2"/>
        <v>123</v>
      </c>
      <c r="I36" s="21">
        <f t="shared" si="3"/>
        <v>123</v>
      </c>
    </row>
    <row r="37" spans="1:9" ht="12.75">
      <c r="A37" s="13" t="s">
        <v>160</v>
      </c>
      <c r="B37" s="11"/>
      <c r="C37" s="11"/>
      <c r="D37" s="11"/>
      <c r="E37" s="11"/>
      <c r="F37" s="30"/>
      <c r="G37" s="10"/>
      <c r="H37" s="17"/>
      <c r="I37" s="21"/>
    </row>
    <row r="38" spans="1:9" ht="12.75">
      <c r="A38" s="13" t="s">
        <v>97</v>
      </c>
      <c r="B38" s="11"/>
      <c r="C38" s="11"/>
      <c r="D38" s="11">
        <v>60</v>
      </c>
      <c r="E38" s="11"/>
      <c r="F38" s="30">
        <v>1</v>
      </c>
      <c r="G38" s="10">
        <f t="shared" si="1"/>
        <v>1</v>
      </c>
      <c r="H38" s="17">
        <f t="shared" si="2"/>
        <v>60</v>
      </c>
      <c r="I38" s="21">
        <f t="shared" si="3"/>
        <v>60</v>
      </c>
    </row>
    <row r="39" spans="1:9" ht="12.75">
      <c r="A39" s="13" t="s">
        <v>10</v>
      </c>
      <c r="B39" s="11">
        <v>63</v>
      </c>
      <c r="C39" s="11">
        <v>63</v>
      </c>
      <c r="D39" s="11"/>
      <c r="E39" s="11"/>
      <c r="F39" s="30">
        <v>2</v>
      </c>
      <c r="G39" s="10">
        <f t="shared" si="1"/>
        <v>2</v>
      </c>
      <c r="H39" s="17">
        <f t="shared" si="2"/>
        <v>126</v>
      </c>
      <c r="I39" s="21">
        <f t="shared" si="3"/>
        <v>126</v>
      </c>
    </row>
    <row r="40" spans="1:9" ht="12.75">
      <c r="A40" s="13" t="s">
        <v>11</v>
      </c>
      <c r="B40" s="11"/>
      <c r="C40" s="11"/>
      <c r="D40" s="11"/>
      <c r="E40" s="11"/>
      <c r="F40" s="30">
        <f t="shared" si="0"/>
        <v>0</v>
      </c>
      <c r="G40" s="10">
        <f t="shared" si="1"/>
        <v>0</v>
      </c>
      <c r="H40" s="17">
        <f t="shared" si="2"/>
        <v>0</v>
      </c>
      <c r="I40" s="21">
        <f t="shared" si="3"/>
        <v>0</v>
      </c>
    </row>
    <row r="41" spans="1:9" ht="12.75">
      <c r="A41" s="13" t="s">
        <v>80</v>
      </c>
      <c r="B41" s="11"/>
      <c r="C41" s="11"/>
      <c r="D41" s="11"/>
      <c r="E41" s="11"/>
      <c r="F41" s="30">
        <f t="shared" si="0"/>
        <v>0</v>
      </c>
      <c r="G41" s="10">
        <f t="shared" si="1"/>
        <v>0</v>
      </c>
      <c r="H41" s="17">
        <f t="shared" si="2"/>
        <v>0</v>
      </c>
      <c r="I41" s="21">
        <f t="shared" si="3"/>
        <v>0</v>
      </c>
    </row>
    <row r="42" spans="1:9" ht="12.75">
      <c r="A42" s="34" t="s">
        <v>109</v>
      </c>
      <c r="B42" s="11"/>
      <c r="C42" s="11"/>
      <c r="D42" s="11"/>
      <c r="E42" s="11"/>
      <c r="F42" s="30">
        <f t="shared" si="0"/>
        <v>0</v>
      </c>
      <c r="G42" s="10">
        <f t="shared" si="1"/>
        <v>0</v>
      </c>
      <c r="H42" s="17">
        <f t="shared" si="2"/>
        <v>0</v>
      </c>
      <c r="I42" s="21">
        <f t="shared" si="3"/>
        <v>0</v>
      </c>
    </row>
    <row r="43" spans="1:9" ht="12.75">
      <c r="A43" s="13" t="s">
        <v>12</v>
      </c>
      <c r="B43" s="11">
        <v>76</v>
      </c>
      <c r="C43" s="11">
        <v>63</v>
      </c>
      <c r="D43" s="11">
        <v>81</v>
      </c>
      <c r="E43" s="11"/>
      <c r="F43" s="30">
        <v>2</v>
      </c>
      <c r="G43" s="10">
        <f t="shared" si="1"/>
        <v>2</v>
      </c>
      <c r="H43" s="17">
        <f t="shared" si="2"/>
        <v>220</v>
      </c>
      <c r="I43" s="21">
        <f t="shared" si="3"/>
        <v>220</v>
      </c>
    </row>
    <row r="44" spans="1:9" ht="12.75">
      <c r="A44" s="34" t="s">
        <v>116</v>
      </c>
      <c r="B44" s="11">
        <v>76</v>
      </c>
      <c r="C44" s="11">
        <v>63</v>
      </c>
      <c r="D44" s="11"/>
      <c r="E44" s="11"/>
      <c r="F44" s="30">
        <v>2</v>
      </c>
      <c r="G44" s="10">
        <f t="shared" si="1"/>
        <v>2</v>
      </c>
      <c r="H44" s="17">
        <f t="shared" si="2"/>
        <v>139</v>
      </c>
      <c r="I44" s="21">
        <f t="shared" si="3"/>
        <v>139</v>
      </c>
    </row>
    <row r="45" spans="1:9" ht="12.75">
      <c r="A45" s="34" t="s">
        <v>152</v>
      </c>
      <c r="B45" s="11"/>
      <c r="C45" s="11"/>
      <c r="D45" s="11"/>
      <c r="E45" s="11"/>
      <c r="F45" s="30">
        <v>0</v>
      </c>
      <c r="G45" s="10">
        <f>SUM(F45)</f>
        <v>0</v>
      </c>
      <c r="H45" s="17">
        <f>SUM(B45:E45)</f>
        <v>0</v>
      </c>
      <c r="I45" s="21">
        <f>SUM(H45)</f>
        <v>0</v>
      </c>
    </row>
    <row r="46" spans="1:9" ht="12.75">
      <c r="A46" s="34" t="s">
        <v>155</v>
      </c>
      <c r="B46" s="11"/>
      <c r="C46" s="11"/>
      <c r="D46" s="11"/>
      <c r="E46" s="11"/>
      <c r="F46" s="30">
        <v>0</v>
      </c>
      <c r="G46" s="10">
        <f>SUM(F46)</f>
        <v>0</v>
      </c>
      <c r="H46" s="17">
        <f>SUM(B46:E46)</f>
        <v>0</v>
      </c>
      <c r="I46" s="21">
        <f>SUM(H46)</f>
        <v>0</v>
      </c>
    </row>
    <row r="47" spans="1:9" ht="12.75">
      <c r="A47" s="13" t="s">
        <v>89</v>
      </c>
      <c r="B47" s="11"/>
      <c r="C47" s="11"/>
      <c r="D47" s="11"/>
      <c r="E47" s="11"/>
      <c r="F47" s="30">
        <f t="shared" si="0"/>
        <v>0</v>
      </c>
      <c r="G47" s="10">
        <f t="shared" si="1"/>
        <v>0</v>
      </c>
      <c r="H47" s="17">
        <f t="shared" si="2"/>
        <v>0</v>
      </c>
      <c r="I47" s="21">
        <f t="shared" si="3"/>
        <v>0</v>
      </c>
    </row>
    <row r="48" spans="1:9" ht="12.75">
      <c r="A48" s="34" t="s">
        <v>103</v>
      </c>
      <c r="B48" s="11"/>
      <c r="C48" s="11"/>
      <c r="D48" s="11"/>
      <c r="E48" s="11"/>
      <c r="F48" s="30">
        <f t="shared" si="0"/>
        <v>0</v>
      </c>
      <c r="G48" s="10">
        <f t="shared" si="1"/>
        <v>0</v>
      </c>
      <c r="H48" s="17">
        <f t="shared" si="2"/>
        <v>0</v>
      </c>
      <c r="I48" s="21">
        <f t="shared" si="3"/>
        <v>0</v>
      </c>
    </row>
    <row r="49" spans="1:9" ht="12.75">
      <c r="A49" s="34" t="s">
        <v>133</v>
      </c>
      <c r="B49" s="11"/>
      <c r="C49" s="11"/>
      <c r="D49" s="11"/>
      <c r="E49" s="11"/>
      <c r="F49" s="30">
        <f t="shared" si="0"/>
        <v>0</v>
      </c>
      <c r="G49" s="10">
        <f t="shared" si="1"/>
        <v>0</v>
      </c>
      <c r="H49" s="17">
        <f t="shared" si="2"/>
        <v>0</v>
      </c>
      <c r="I49" s="21">
        <f t="shared" si="3"/>
        <v>0</v>
      </c>
    </row>
    <row r="50" spans="1:9" ht="12.75">
      <c r="A50" s="13" t="s">
        <v>13</v>
      </c>
      <c r="B50" s="11">
        <v>76</v>
      </c>
      <c r="C50" s="11"/>
      <c r="D50" s="11">
        <v>81</v>
      </c>
      <c r="E50" s="11"/>
      <c r="F50" s="30">
        <v>1</v>
      </c>
      <c r="G50" s="10">
        <f t="shared" si="1"/>
        <v>1</v>
      </c>
      <c r="H50" s="17">
        <f t="shared" si="2"/>
        <v>157</v>
      </c>
      <c r="I50" s="21">
        <f t="shared" si="3"/>
        <v>157</v>
      </c>
    </row>
    <row r="51" spans="1:9" ht="12.75">
      <c r="A51" s="13" t="s">
        <v>114</v>
      </c>
      <c r="B51" s="11"/>
      <c r="C51" s="11">
        <v>42</v>
      </c>
      <c r="D51" s="11"/>
      <c r="E51" s="11"/>
      <c r="F51" s="30">
        <f t="shared" si="0"/>
        <v>1</v>
      </c>
      <c r="G51" s="10">
        <f t="shared" si="1"/>
        <v>1</v>
      </c>
      <c r="H51" s="17">
        <f t="shared" si="2"/>
        <v>42</v>
      </c>
      <c r="I51" s="21">
        <f t="shared" si="3"/>
        <v>42</v>
      </c>
    </row>
    <row r="52" spans="1:9" ht="12.75">
      <c r="A52" s="13" t="s">
        <v>111</v>
      </c>
      <c r="B52" s="11"/>
      <c r="C52" s="11"/>
      <c r="D52" s="11"/>
      <c r="E52" s="11"/>
      <c r="F52" s="30">
        <f t="shared" si="0"/>
        <v>0</v>
      </c>
      <c r="G52" s="10">
        <f t="shared" si="1"/>
        <v>0</v>
      </c>
      <c r="H52" s="17">
        <f t="shared" si="2"/>
        <v>0</v>
      </c>
      <c r="I52" s="21">
        <f t="shared" si="3"/>
        <v>0</v>
      </c>
    </row>
    <row r="53" spans="1:9" ht="12.75">
      <c r="A53" s="13" t="s">
        <v>14</v>
      </c>
      <c r="B53" s="11">
        <v>51</v>
      </c>
      <c r="C53" s="11"/>
      <c r="D53" s="11"/>
      <c r="E53" s="11"/>
      <c r="F53" s="30">
        <v>1</v>
      </c>
      <c r="G53" s="10">
        <f t="shared" si="1"/>
        <v>1</v>
      </c>
      <c r="H53" s="17">
        <f t="shared" si="2"/>
        <v>51</v>
      </c>
      <c r="I53" s="21">
        <f t="shared" si="3"/>
        <v>51</v>
      </c>
    </row>
    <row r="54" spans="1:9" ht="12.75">
      <c r="A54" s="13" t="s">
        <v>75</v>
      </c>
      <c r="B54" s="11"/>
      <c r="C54" s="11"/>
      <c r="D54" s="11"/>
      <c r="E54" s="11"/>
      <c r="F54" s="30">
        <f t="shared" si="0"/>
        <v>0</v>
      </c>
      <c r="G54" s="10">
        <f t="shared" si="1"/>
        <v>0</v>
      </c>
      <c r="H54" s="17">
        <f t="shared" si="2"/>
        <v>0</v>
      </c>
      <c r="I54" s="21">
        <f t="shared" si="3"/>
        <v>0</v>
      </c>
    </row>
    <row r="55" spans="1:9" ht="12.75">
      <c r="A55" s="13" t="s">
        <v>65</v>
      </c>
      <c r="B55" s="11"/>
      <c r="C55" s="11"/>
      <c r="D55" s="11"/>
      <c r="E55" s="11"/>
      <c r="F55" s="30">
        <f t="shared" si="0"/>
        <v>0</v>
      </c>
      <c r="G55" s="10">
        <f t="shared" si="1"/>
        <v>0</v>
      </c>
      <c r="H55" s="17">
        <f t="shared" si="2"/>
        <v>0</v>
      </c>
      <c r="I55" s="21">
        <f t="shared" si="3"/>
        <v>0</v>
      </c>
    </row>
    <row r="56" spans="1:9" ht="12.75">
      <c r="A56" s="13" t="s">
        <v>70</v>
      </c>
      <c r="B56" s="11"/>
      <c r="C56" s="11"/>
      <c r="D56" s="11"/>
      <c r="E56" s="11"/>
      <c r="F56" s="30">
        <f t="shared" si="0"/>
        <v>0</v>
      </c>
      <c r="G56" s="10">
        <f t="shared" si="1"/>
        <v>0</v>
      </c>
      <c r="H56" s="17">
        <f t="shared" si="2"/>
        <v>0</v>
      </c>
      <c r="I56" s="21">
        <f t="shared" si="3"/>
        <v>0</v>
      </c>
    </row>
    <row r="57" spans="1:9" ht="12.75">
      <c r="A57" s="13" t="s">
        <v>117</v>
      </c>
      <c r="B57" s="11">
        <v>76</v>
      </c>
      <c r="C57" s="11">
        <v>63</v>
      </c>
      <c r="D57" s="11"/>
      <c r="E57" s="11"/>
      <c r="F57" s="30">
        <v>2</v>
      </c>
      <c r="G57" s="10">
        <f t="shared" si="1"/>
        <v>2</v>
      </c>
      <c r="H57" s="17">
        <f t="shared" si="2"/>
        <v>139</v>
      </c>
      <c r="I57" s="21">
        <f t="shared" si="3"/>
        <v>139</v>
      </c>
    </row>
    <row r="58" spans="1:9" ht="12.75">
      <c r="A58" s="13" t="s">
        <v>98</v>
      </c>
      <c r="B58" s="11"/>
      <c r="C58" s="11"/>
      <c r="D58" s="11"/>
      <c r="E58" s="11"/>
      <c r="F58" s="30">
        <f t="shared" si="0"/>
        <v>0</v>
      </c>
      <c r="G58" s="10">
        <f t="shared" si="1"/>
        <v>0</v>
      </c>
      <c r="H58" s="17">
        <f t="shared" si="2"/>
        <v>0</v>
      </c>
      <c r="I58" s="21">
        <f t="shared" si="3"/>
        <v>0</v>
      </c>
    </row>
    <row r="59" spans="1:9" ht="12.75">
      <c r="A59" s="13" t="s">
        <v>33</v>
      </c>
      <c r="B59" s="11"/>
      <c r="C59" s="11"/>
      <c r="D59" s="11"/>
      <c r="E59" s="11"/>
      <c r="F59" s="30">
        <f t="shared" si="0"/>
        <v>0</v>
      </c>
      <c r="G59" s="10">
        <f t="shared" si="1"/>
        <v>0</v>
      </c>
      <c r="H59" s="17">
        <f t="shared" si="2"/>
        <v>0</v>
      </c>
      <c r="I59" s="21">
        <f t="shared" si="3"/>
        <v>0</v>
      </c>
    </row>
    <row r="60" spans="1:9" ht="12.75">
      <c r="A60" s="13" t="s">
        <v>74</v>
      </c>
      <c r="B60" s="11"/>
      <c r="C60" s="11"/>
      <c r="D60" s="11"/>
      <c r="E60" s="11"/>
      <c r="F60" s="30">
        <f t="shared" si="0"/>
        <v>0</v>
      </c>
      <c r="G60" s="10">
        <f t="shared" si="1"/>
        <v>0</v>
      </c>
      <c r="H60" s="17">
        <f t="shared" si="2"/>
        <v>0</v>
      </c>
      <c r="I60" s="21">
        <f t="shared" si="3"/>
        <v>0</v>
      </c>
    </row>
    <row r="61" spans="1:9" ht="12.75">
      <c r="A61" s="13" t="s">
        <v>93</v>
      </c>
      <c r="B61" s="11"/>
      <c r="C61" s="11"/>
      <c r="D61" s="11"/>
      <c r="E61" s="11"/>
      <c r="F61" s="30">
        <f t="shared" si="0"/>
        <v>0</v>
      </c>
      <c r="G61" s="10">
        <f t="shared" si="1"/>
        <v>0</v>
      </c>
      <c r="H61" s="17">
        <f t="shared" si="2"/>
        <v>0</v>
      </c>
      <c r="I61" s="21">
        <f t="shared" si="3"/>
        <v>0</v>
      </c>
    </row>
    <row r="62" spans="1:9" ht="12.75">
      <c r="A62" s="13" t="s">
        <v>15</v>
      </c>
      <c r="B62" s="11"/>
      <c r="C62" s="11"/>
      <c r="D62" s="11"/>
      <c r="E62" s="11"/>
      <c r="F62" s="30">
        <f t="shared" si="0"/>
        <v>0</v>
      </c>
      <c r="G62" s="10">
        <f t="shared" si="1"/>
        <v>0</v>
      </c>
      <c r="H62" s="17">
        <f t="shared" si="2"/>
        <v>0</v>
      </c>
      <c r="I62" s="21">
        <f t="shared" si="3"/>
        <v>0</v>
      </c>
    </row>
    <row r="63" spans="1:9" ht="12.75">
      <c r="A63" s="13" t="s">
        <v>113</v>
      </c>
      <c r="B63" s="11">
        <v>63</v>
      </c>
      <c r="C63" s="11">
        <v>50</v>
      </c>
      <c r="D63" s="11"/>
      <c r="E63" s="11"/>
      <c r="F63" s="30">
        <v>2</v>
      </c>
      <c r="G63" s="10">
        <f t="shared" si="1"/>
        <v>2</v>
      </c>
      <c r="H63" s="17">
        <f t="shared" si="2"/>
        <v>113</v>
      </c>
      <c r="I63" s="21">
        <f t="shared" si="3"/>
        <v>113</v>
      </c>
    </row>
    <row r="64" spans="1:9" ht="12.75">
      <c r="A64" s="13" t="s">
        <v>16</v>
      </c>
      <c r="B64" s="11"/>
      <c r="C64" s="11">
        <v>63</v>
      </c>
      <c r="D64" s="11"/>
      <c r="E64" s="11"/>
      <c r="F64" s="30">
        <f t="shared" si="0"/>
        <v>1</v>
      </c>
      <c r="G64" s="10">
        <f t="shared" si="1"/>
        <v>1</v>
      </c>
      <c r="H64" s="17">
        <f t="shared" si="2"/>
        <v>63</v>
      </c>
      <c r="I64" s="21">
        <f t="shared" si="3"/>
        <v>63</v>
      </c>
    </row>
    <row r="65" spans="1:9" ht="12.75">
      <c r="A65" s="13" t="s">
        <v>73</v>
      </c>
      <c r="B65" s="11"/>
      <c r="C65" s="11">
        <v>42</v>
      </c>
      <c r="D65" s="11">
        <v>60</v>
      </c>
      <c r="E65" s="11"/>
      <c r="F65" s="30">
        <v>2</v>
      </c>
      <c r="G65" s="10">
        <f t="shared" si="1"/>
        <v>2</v>
      </c>
      <c r="H65" s="17">
        <f t="shared" si="2"/>
        <v>102</v>
      </c>
      <c r="I65" s="21">
        <f t="shared" si="3"/>
        <v>102</v>
      </c>
    </row>
    <row r="66" spans="1:9" ht="12.75">
      <c r="A66" s="13" t="s">
        <v>17</v>
      </c>
      <c r="B66" s="11"/>
      <c r="C66" s="11"/>
      <c r="D66" s="11"/>
      <c r="E66" s="11"/>
      <c r="F66" s="30">
        <f t="shared" si="0"/>
        <v>0</v>
      </c>
      <c r="G66" s="10">
        <f t="shared" si="1"/>
        <v>0</v>
      </c>
      <c r="H66" s="17">
        <f t="shared" si="2"/>
        <v>0</v>
      </c>
      <c r="I66" s="21">
        <f t="shared" si="3"/>
        <v>0</v>
      </c>
    </row>
    <row r="67" spans="1:9" ht="12.75">
      <c r="A67" s="13" t="s">
        <v>156</v>
      </c>
      <c r="B67" s="11"/>
      <c r="C67" s="11"/>
      <c r="D67" s="11"/>
      <c r="E67" s="11"/>
      <c r="F67" s="30">
        <f>COUNT(C67,E67)</f>
        <v>0</v>
      </c>
      <c r="G67" s="10">
        <f>SUM(F67)</f>
        <v>0</v>
      </c>
      <c r="H67" s="17">
        <f>SUM(B67:E67)</f>
        <v>0</v>
      </c>
      <c r="I67" s="21">
        <f>SUM(H67)</f>
        <v>0</v>
      </c>
    </row>
    <row r="68" spans="1:9" ht="12.75">
      <c r="A68" s="13" t="s">
        <v>18</v>
      </c>
      <c r="B68" s="11"/>
      <c r="C68" s="11"/>
      <c r="D68" s="11"/>
      <c r="E68" s="11"/>
      <c r="F68" s="30">
        <f t="shared" si="0"/>
        <v>0</v>
      </c>
      <c r="G68" s="10">
        <f t="shared" si="1"/>
        <v>0</v>
      </c>
      <c r="H68" s="17">
        <f t="shared" si="2"/>
        <v>0</v>
      </c>
      <c r="I68" s="21">
        <f t="shared" si="3"/>
        <v>0</v>
      </c>
    </row>
    <row r="69" spans="1:9" ht="12.75">
      <c r="A69" s="13" t="s">
        <v>68</v>
      </c>
      <c r="B69" s="11">
        <v>76</v>
      </c>
      <c r="C69" s="11">
        <v>63</v>
      </c>
      <c r="D69" s="11"/>
      <c r="E69" s="11"/>
      <c r="F69" s="30">
        <v>2</v>
      </c>
      <c r="G69" s="10">
        <f t="shared" si="1"/>
        <v>2</v>
      </c>
      <c r="H69" s="17">
        <f t="shared" si="2"/>
        <v>139</v>
      </c>
      <c r="I69" s="21">
        <f t="shared" si="3"/>
        <v>139</v>
      </c>
    </row>
    <row r="70" spans="1:9" ht="12.75">
      <c r="A70" s="13" t="s">
        <v>126</v>
      </c>
      <c r="B70" s="11"/>
      <c r="C70" s="11"/>
      <c r="D70" s="11"/>
      <c r="E70" s="11"/>
      <c r="F70" s="30">
        <f t="shared" si="0"/>
        <v>0</v>
      </c>
      <c r="G70" s="10">
        <f t="shared" si="1"/>
        <v>0</v>
      </c>
      <c r="H70" s="17">
        <f t="shared" si="2"/>
        <v>0</v>
      </c>
      <c r="I70" s="21">
        <f t="shared" si="3"/>
        <v>0</v>
      </c>
    </row>
    <row r="71" spans="1:9" ht="12.75">
      <c r="A71" s="13" t="s">
        <v>32</v>
      </c>
      <c r="B71" s="11"/>
      <c r="C71" s="11">
        <v>50</v>
      </c>
      <c r="D71" s="11"/>
      <c r="E71" s="11"/>
      <c r="F71" s="30">
        <f t="shared" si="0"/>
        <v>1</v>
      </c>
      <c r="G71" s="10">
        <f t="shared" si="1"/>
        <v>1</v>
      </c>
      <c r="H71" s="17">
        <f t="shared" si="2"/>
        <v>50</v>
      </c>
      <c r="I71" s="21">
        <f t="shared" si="3"/>
        <v>50</v>
      </c>
    </row>
    <row r="72" spans="1:9" ht="12.75">
      <c r="A72" s="13" t="s">
        <v>123</v>
      </c>
      <c r="B72" s="11"/>
      <c r="C72" s="11">
        <v>50</v>
      </c>
      <c r="D72" s="11">
        <v>60</v>
      </c>
      <c r="E72" s="11"/>
      <c r="F72" s="30">
        <v>2</v>
      </c>
      <c r="G72" s="10">
        <f t="shared" si="1"/>
        <v>2</v>
      </c>
      <c r="H72" s="17">
        <f t="shared" si="2"/>
        <v>110</v>
      </c>
      <c r="I72" s="21">
        <f t="shared" si="3"/>
        <v>110</v>
      </c>
    </row>
    <row r="73" spans="1:9" ht="12.75">
      <c r="A73" s="13" t="s">
        <v>99</v>
      </c>
      <c r="B73" s="11"/>
      <c r="C73" s="11"/>
      <c r="D73" s="11"/>
      <c r="E73" s="11"/>
      <c r="F73" s="30">
        <f t="shared" si="0"/>
        <v>0</v>
      </c>
      <c r="G73" s="10">
        <f t="shared" si="1"/>
        <v>0</v>
      </c>
      <c r="H73" s="17">
        <f t="shared" si="2"/>
        <v>0</v>
      </c>
      <c r="I73" s="21">
        <f t="shared" si="3"/>
        <v>0</v>
      </c>
    </row>
    <row r="74" spans="1:9" ht="12.75">
      <c r="A74" s="13" t="s">
        <v>100</v>
      </c>
      <c r="B74" s="11">
        <v>63</v>
      </c>
      <c r="C74" s="11">
        <v>50</v>
      </c>
      <c r="D74" s="11"/>
      <c r="E74" s="11"/>
      <c r="F74" s="30">
        <v>2</v>
      </c>
      <c r="G74" s="10">
        <f t="shared" si="1"/>
        <v>2</v>
      </c>
      <c r="H74" s="17">
        <f t="shared" si="2"/>
        <v>113</v>
      </c>
      <c r="I74" s="21">
        <f t="shared" si="3"/>
        <v>113</v>
      </c>
    </row>
    <row r="75" spans="1:9" ht="12.75">
      <c r="A75" s="13" t="s">
        <v>79</v>
      </c>
      <c r="B75" s="11">
        <v>63</v>
      </c>
      <c r="C75" s="11">
        <v>50</v>
      </c>
      <c r="D75" s="11">
        <v>60</v>
      </c>
      <c r="E75" s="11"/>
      <c r="F75" s="30">
        <v>2</v>
      </c>
      <c r="G75" s="10">
        <f aca="true" t="shared" si="4" ref="G75:G121">SUM(F75)</f>
        <v>2</v>
      </c>
      <c r="H75" s="17">
        <f aca="true" t="shared" si="5" ref="H75:H121">SUM(B75:E75)</f>
        <v>173</v>
      </c>
      <c r="I75" s="21">
        <f aca="true" t="shared" si="6" ref="I75:I121">SUM(H75)</f>
        <v>173</v>
      </c>
    </row>
    <row r="76" spans="1:9" ht="12.75">
      <c r="A76" s="13" t="s">
        <v>71</v>
      </c>
      <c r="B76" s="11">
        <v>63</v>
      </c>
      <c r="C76" s="11">
        <v>50</v>
      </c>
      <c r="D76" s="11">
        <v>60</v>
      </c>
      <c r="E76" s="11"/>
      <c r="F76" s="30">
        <v>2</v>
      </c>
      <c r="G76" s="10">
        <f t="shared" si="4"/>
        <v>2</v>
      </c>
      <c r="H76" s="17">
        <f t="shared" si="5"/>
        <v>173</v>
      </c>
      <c r="I76" s="21">
        <f t="shared" si="6"/>
        <v>173</v>
      </c>
    </row>
    <row r="77" spans="1:9" ht="12.75">
      <c r="A77" s="13" t="s">
        <v>101</v>
      </c>
      <c r="B77" s="11"/>
      <c r="C77" s="11"/>
      <c r="D77" s="11"/>
      <c r="E77" s="11"/>
      <c r="F77" s="30">
        <f aca="true" t="shared" si="7" ref="F77:F121">COUNT(C77,E77)</f>
        <v>0</v>
      </c>
      <c r="G77" s="10">
        <f t="shared" si="4"/>
        <v>0</v>
      </c>
      <c r="H77" s="17">
        <f t="shared" si="5"/>
        <v>0</v>
      </c>
      <c r="I77" s="21">
        <f t="shared" si="6"/>
        <v>0</v>
      </c>
    </row>
    <row r="78" spans="1:9" ht="12.75">
      <c r="A78" s="13" t="s">
        <v>19</v>
      </c>
      <c r="B78" s="11"/>
      <c r="C78" s="11"/>
      <c r="D78" s="11"/>
      <c r="E78" s="11"/>
      <c r="F78" s="30">
        <f t="shared" si="7"/>
        <v>0</v>
      </c>
      <c r="G78" s="10">
        <f t="shared" si="4"/>
        <v>0</v>
      </c>
      <c r="H78" s="17">
        <f t="shared" si="5"/>
        <v>0</v>
      </c>
      <c r="I78" s="21">
        <f t="shared" si="6"/>
        <v>0</v>
      </c>
    </row>
    <row r="79" spans="1:9" ht="12.75">
      <c r="A79" s="13" t="s">
        <v>20</v>
      </c>
      <c r="B79" s="11"/>
      <c r="C79" s="11"/>
      <c r="D79" s="11"/>
      <c r="E79" s="11"/>
      <c r="F79" s="30">
        <f t="shared" si="7"/>
        <v>0</v>
      </c>
      <c r="G79" s="10">
        <f t="shared" si="4"/>
        <v>0</v>
      </c>
      <c r="H79" s="17">
        <f t="shared" si="5"/>
        <v>0</v>
      </c>
      <c r="I79" s="21">
        <f t="shared" si="6"/>
        <v>0</v>
      </c>
    </row>
    <row r="80" spans="1:9" ht="12.75">
      <c r="A80" s="13" t="s">
        <v>69</v>
      </c>
      <c r="B80" s="11"/>
      <c r="C80" s="11">
        <v>42</v>
      </c>
      <c r="D80" s="11"/>
      <c r="E80" s="11"/>
      <c r="F80" s="30">
        <f t="shared" si="7"/>
        <v>1</v>
      </c>
      <c r="G80" s="10">
        <f t="shared" si="4"/>
        <v>1</v>
      </c>
      <c r="H80" s="17">
        <f t="shared" si="5"/>
        <v>42</v>
      </c>
      <c r="I80" s="21">
        <f t="shared" si="6"/>
        <v>42</v>
      </c>
    </row>
    <row r="81" spans="1:9" ht="12.75">
      <c r="A81" s="13" t="s">
        <v>88</v>
      </c>
      <c r="B81" s="11"/>
      <c r="C81" s="11"/>
      <c r="D81" s="11"/>
      <c r="E81" s="11"/>
      <c r="F81" s="30">
        <f t="shared" si="7"/>
        <v>0</v>
      </c>
      <c r="G81" s="10">
        <f t="shared" si="4"/>
        <v>0</v>
      </c>
      <c r="H81" s="17">
        <f t="shared" si="5"/>
        <v>0</v>
      </c>
      <c r="I81" s="21">
        <f t="shared" si="6"/>
        <v>0</v>
      </c>
    </row>
    <row r="82" spans="1:9" ht="12.75">
      <c r="A82" s="13" t="s">
        <v>104</v>
      </c>
      <c r="B82" s="11"/>
      <c r="C82" s="11"/>
      <c r="D82" s="11"/>
      <c r="E82" s="11"/>
      <c r="F82" s="30">
        <f t="shared" si="7"/>
        <v>0</v>
      </c>
      <c r="G82" s="10">
        <f t="shared" si="4"/>
        <v>0</v>
      </c>
      <c r="H82" s="17">
        <f t="shared" si="5"/>
        <v>0</v>
      </c>
      <c r="I82" s="21">
        <f t="shared" si="6"/>
        <v>0</v>
      </c>
    </row>
    <row r="83" spans="1:9" ht="12.75">
      <c r="A83" s="13" t="s">
        <v>21</v>
      </c>
      <c r="B83" s="11"/>
      <c r="C83" s="11"/>
      <c r="D83" s="11"/>
      <c r="E83" s="11"/>
      <c r="F83" s="30">
        <f t="shared" si="7"/>
        <v>0</v>
      </c>
      <c r="G83" s="10">
        <f t="shared" si="4"/>
        <v>0</v>
      </c>
      <c r="H83" s="17">
        <f t="shared" si="5"/>
        <v>0</v>
      </c>
      <c r="I83" s="21">
        <f t="shared" si="6"/>
        <v>0</v>
      </c>
    </row>
    <row r="84" spans="1:9" ht="12.75">
      <c r="A84" s="13" t="s">
        <v>58</v>
      </c>
      <c r="B84" s="11"/>
      <c r="C84" s="11"/>
      <c r="D84" s="11"/>
      <c r="E84" s="11"/>
      <c r="F84" s="30">
        <f t="shared" si="7"/>
        <v>0</v>
      </c>
      <c r="G84" s="10">
        <f t="shared" si="4"/>
        <v>0</v>
      </c>
      <c r="H84" s="17">
        <f t="shared" si="5"/>
        <v>0</v>
      </c>
      <c r="I84" s="21">
        <f t="shared" si="6"/>
        <v>0</v>
      </c>
    </row>
    <row r="85" spans="1:9" ht="12.75">
      <c r="A85" s="13" t="s">
        <v>63</v>
      </c>
      <c r="B85" s="11">
        <v>76</v>
      </c>
      <c r="C85" s="11">
        <v>63</v>
      </c>
      <c r="D85" s="11">
        <v>81</v>
      </c>
      <c r="E85" s="11">
        <v>60</v>
      </c>
      <c r="F85" s="30">
        <f t="shared" si="7"/>
        <v>2</v>
      </c>
      <c r="G85" s="10">
        <f t="shared" si="4"/>
        <v>2</v>
      </c>
      <c r="H85" s="17">
        <f t="shared" si="5"/>
        <v>280</v>
      </c>
      <c r="I85" s="21">
        <f t="shared" si="6"/>
        <v>280</v>
      </c>
    </row>
    <row r="86" spans="1:9" ht="12.75">
      <c r="A86" s="13" t="s">
        <v>127</v>
      </c>
      <c r="B86" s="11"/>
      <c r="C86" s="11">
        <v>42</v>
      </c>
      <c r="D86" s="11"/>
      <c r="E86" s="11"/>
      <c r="F86" s="30">
        <f t="shared" si="7"/>
        <v>1</v>
      </c>
      <c r="G86" s="10">
        <f t="shared" si="4"/>
        <v>1</v>
      </c>
      <c r="H86" s="17">
        <f t="shared" si="5"/>
        <v>42</v>
      </c>
      <c r="I86" s="21">
        <f t="shared" si="6"/>
        <v>42</v>
      </c>
    </row>
    <row r="87" spans="1:9" ht="12.75">
      <c r="A87" s="13" t="s">
        <v>22</v>
      </c>
      <c r="B87" s="11">
        <v>76</v>
      </c>
      <c r="C87" s="11">
        <v>63</v>
      </c>
      <c r="D87" s="11">
        <v>60</v>
      </c>
      <c r="E87" s="11"/>
      <c r="F87" s="30">
        <v>2</v>
      </c>
      <c r="G87" s="10">
        <f t="shared" si="4"/>
        <v>2</v>
      </c>
      <c r="H87" s="17">
        <f t="shared" si="5"/>
        <v>199</v>
      </c>
      <c r="I87" s="21">
        <f t="shared" si="6"/>
        <v>199</v>
      </c>
    </row>
    <row r="88" spans="1:9" ht="12.75">
      <c r="A88" s="13" t="s">
        <v>62</v>
      </c>
      <c r="B88" s="11">
        <v>63</v>
      </c>
      <c r="C88" s="11">
        <v>50</v>
      </c>
      <c r="D88" s="11"/>
      <c r="E88" s="11"/>
      <c r="F88" s="30">
        <v>2</v>
      </c>
      <c r="G88" s="10">
        <f t="shared" si="4"/>
        <v>2</v>
      </c>
      <c r="H88" s="17">
        <f t="shared" si="5"/>
        <v>113</v>
      </c>
      <c r="I88" s="21">
        <f t="shared" si="6"/>
        <v>113</v>
      </c>
    </row>
    <row r="89" spans="1:9" ht="12.75">
      <c r="A89" s="13" t="s">
        <v>23</v>
      </c>
      <c r="B89" s="11"/>
      <c r="C89" s="11"/>
      <c r="D89" s="11"/>
      <c r="E89" s="11"/>
      <c r="F89" s="30">
        <f t="shared" si="7"/>
        <v>0</v>
      </c>
      <c r="G89" s="10">
        <f t="shared" si="4"/>
        <v>0</v>
      </c>
      <c r="H89" s="17">
        <f t="shared" si="5"/>
        <v>0</v>
      </c>
      <c r="I89" s="21">
        <f t="shared" si="6"/>
        <v>0</v>
      </c>
    </row>
    <row r="90" spans="1:9" ht="12.75">
      <c r="A90" s="13" t="s">
        <v>76</v>
      </c>
      <c r="B90" s="11"/>
      <c r="C90" s="11"/>
      <c r="D90" s="11"/>
      <c r="E90" s="11"/>
      <c r="F90" s="30">
        <f t="shared" si="7"/>
        <v>0</v>
      </c>
      <c r="G90" s="10">
        <f t="shared" si="4"/>
        <v>0</v>
      </c>
      <c r="H90" s="17">
        <f t="shared" si="5"/>
        <v>0</v>
      </c>
      <c r="I90" s="21">
        <f t="shared" si="6"/>
        <v>0</v>
      </c>
    </row>
    <row r="91" spans="1:9" ht="12.75">
      <c r="A91" s="13" t="s">
        <v>77</v>
      </c>
      <c r="B91" s="11"/>
      <c r="C91" s="11"/>
      <c r="D91" s="11"/>
      <c r="E91" s="11"/>
      <c r="F91" s="30">
        <f t="shared" si="7"/>
        <v>0</v>
      </c>
      <c r="G91" s="10">
        <f t="shared" si="4"/>
        <v>0</v>
      </c>
      <c r="H91" s="17">
        <f t="shared" si="5"/>
        <v>0</v>
      </c>
      <c r="I91" s="21">
        <f t="shared" si="6"/>
        <v>0</v>
      </c>
    </row>
    <row r="92" spans="1:9" ht="12.75">
      <c r="A92" s="13" t="s">
        <v>24</v>
      </c>
      <c r="B92" s="11"/>
      <c r="C92" s="11"/>
      <c r="D92" s="11"/>
      <c r="E92" s="11"/>
      <c r="F92" s="30">
        <f t="shared" si="7"/>
        <v>0</v>
      </c>
      <c r="G92" s="10">
        <f t="shared" si="4"/>
        <v>0</v>
      </c>
      <c r="H92" s="17">
        <f t="shared" si="5"/>
        <v>0</v>
      </c>
      <c r="I92" s="21">
        <f t="shared" si="6"/>
        <v>0</v>
      </c>
    </row>
    <row r="93" spans="1:9" ht="12.75">
      <c r="A93" s="13" t="s">
        <v>118</v>
      </c>
      <c r="B93" s="11">
        <v>63</v>
      </c>
      <c r="C93" s="11"/>
      <c r="D93" s="11"/>
      <c r="E93" s="11"/>
      <c r="F93" s="30">
        <v>1</v>
      </c>
      <c r="G93" s="10">
        <f t="shared" si="4"/>
        <v>1</v>
      </c>
      <c r="H93" s="17">
        <f t="shared" si="5"/>
        <v>63</v>
      </c>
      <c r="I93" s="21">
        <f t="shared" si="6"/>
        <v>63</v>
      </c>
    </row>
    <row r="94" spans="1:9" ht="12.75">
      <c r="A94" s="13" t="s">
        <v>25</v>
      </c>
      <c r="B94" s="11">
        <v>76</v>
      </c>
      <c r="C94" s="11">
        <v>63</v>
      </c>
      <c r="D94" s="11">
        <v>60</v>
      </c>
      <c r="E94" s="11"/>
      <c r="F94" s="30">
        <v>2</v>
      </c>
      <c r="G94" s="10">
        <f t="shared" si="4"/>
        <v>2</v>
      </c>
      <c r="H94" s="17">
        <f t="shared" si="5"/>
        <v>199</v>
      </c>
      <c r="I94" s="21">
        <f t="shared" si="6"/>
        <v>199</v>
      </c>
    </row>
    <row r="95" spans="1:9" ht="12.75">
      <c r="A95" s="13" t="s">
        <v>26</v>
      </c>
      <c r="B95" s="11"/>
      <c r="C95" s="11"/>
      <c r="D95" s="11"/>
      <c r="E95" s="11">
        <v>60</v>
      </c>
      <c r="F95" s="30">
        <f t="shared" si="7"/>
        <v>1</v>
      </c>
      <c r="G95" s="10">
        <f t="shared" si="4"/>
        <v>1</v>
      </c>
      <c r="H95" s="17">
        <f t="shared" si="5"/>
        <v>60</v>
      </c>
      <c r="I95" s="21">
        <f t="shared" si="6"/>
        <v>60</v>
      </c>
    </row>
    <row r="96" spans="1:9" ht="12.75">
      <c r="A96" s="13" t="s">
        <v>107</v>
      </c>
      <c r="B96" s="11"/>
      <c r="C96" s="11"/>
      <c r="D96" s="11"/>
      <c r="E96" s="11"/>
      <c r="F96" s="30">
        <f t="shared" si="7"/>
        <v>0</v>
      </c>
      <c r="G96" s="10">
        <f t="shared" si="4"/>
        <v>0</v>
      </c>
      <c r="H96" s="17">
        <f t="shared" si="5"/>
        <v>0</v>
      </c>
      <c r="I96" s="21">
        <f t="shared" si="6"/>
        <v>0</v>
      </c>
    </row>
    <row r="97" spans="1:9" ht="12.75">
      <c r="A97" s="13" t="s">
        <v>81</v>
      </c>
      <c r="B97" s="11"/>
      <c r="C97" s="11"/>
      <c r="D97" s="11"/>
      <c r="E97" s="11"/>
      <c r="F97" s="30">
        <f t="shared" si="7"/>
        <v>0</v>
      </c>
      <c r="G97" s="10">
        <f t="shared" si="4"/>
        <v>0</v>
      </c>
      <c r="H97" s="17">
        <f t="shared" si="5"/>
        <v>0</v>
      </c>
      <c r="I97" s="21">
        <f t="shared" si="6"/>
        <v>0</v>
      </c>
    </row>
    <row r="98" spans="1:9" ht="12.75">
      <c r="A98" s="13" t="s">
        <v>27</v>
      </c>
      <c r="B98" s="11">
        <v>76</v>
      </c>
      <c r="C98" s="11">
        <v>63</v>
      </c>
      <c r="D98" s="11">
        <v>60</v>
      </c>
      <c r="E98" s="11"/>
      <c r="F98" s="30">
        <v>2</v>
      </c>
      <c r="G98" s="10">
        <f t="shared" si="4"/>
        <v>2</v>
      </c>
      <c r="H98" s="17">
        <f t="shared" si="5"/>
        <v>199</v>
      </c>
      <c r="I98" s="21">
        <f t="shared" si="6"/>
        <v>199</v>
      </c>
    </row>
    <row r="99" spans="1:9" ht="12.75">
      <c r="A99" s="13" t="s">
        <v>110</v>
      </c>
      <c r="B99" s="11"/>
      <c r="C99" s="11">
        <v>50</v>
      </c>
      <c r="D99" s="11"/>
      <c r="E99" s="11"/>
      <c r="F99" s="30">
        <f t="shared" si="7"/>
        <v>1</v>
      </c>
      <c r="G99" s="10">
        <f t="shared" si="4"/>
        <v>1</v>
      </c>
      <c r="H99" s="17">
        <f t="shared" si="5"/>
        <v>50</v>
      </c>
      <c r="I99" s="21">
        <f t="shared" si="6"/>
        <v>50</v>
      </c>
    </row>
    <row r="100" spans="1:9" ht="12.75">
      <c r="A100" s="13" t="s">
        <v>28</v>
      </c>
      <c r="B100" s="11">
        <v>51</v>
      </c>
      <c r="C100" s="11">
        <v>50</v>
      </c>
      <c r="D100" s="11"/>
      <c r="E100" s="11"/>
      <c r="F100" s="30">
        <v>2</v>
      </c>
      <c r="G100" s="10">
        <f t="shared" si="4"/>
        <v>2</v>
      </c>
      <c r="H100" s="17">
        <f t="shared" si="5"/>
        <v>101</v>
      </c>
      <c r="I100" s="21">
        <f t="shared" si="6"/>
        <v>101</v>
      </c>
    </row>
    <row r="101" spans="1:9" ht="12.75">
      <c r="A101" s="13" t="s">
        <v>94</v>
      </c>
      <c r="B101" s="11"/>
      <c r="C101" s="11"/>
      <c r="D101" s="11"/>
      <c r="E101" s="11"/>
      <c r="F101" s="30">
        <f t="shared" si="7"/>
        <v>0</v>
      </c>
      <c r="G101" s="10">
        <f t="shared" si="4"/>
        <v>0</v>
      </c>
      <c r="H101" s="17">
        <f t="shared" si="5"/>
        <v>0</v>
      </c>
      <c r="I101" s="21">
        <f t="shared" si="6"/>
        <v>0</v>
      </c>
    </row>
    <row r="102" spans="1:9" ht="12.75">
      <c r="A102" s="13" t="s">
        <v>35</v>
      </c>
      <c r="B102" s="11"/>
      <c r="C102" s="11">
        <v>50</v>
      </c>
      <c r="D102" s="11"/>
      <c r="E102" s="11"/>
      <c r="F102" s="30">
        <f t="shared" si="7"/>
        <v>1</v>
      </c>
      <c r="G102" s="10">
        <f t="shared" si="4"/>
        <v>1</v>
      </c>
      <c r="H102" s="17">
        <f t="shared" si="5"/>
        <v>50</v>
      </c>
      <c r="I102" s="21">
        <f t="shared" si="6"/>
        <v>50</v>
      </c>
    </row>
    <row r="103" spans="1:9" ht="12.75">
      <c r="A103" s="13" t="s">
        <v>56</v>
      </c>
      <c r="B103" s="11">
        <v>63</v>
      </c>
      <c r="C103" s="11">
        <v>63</v>
      </c>
      <c r="D103" s="11"/>
      <c r="E103" s="11"/>
      <c r="F103" s="30">
        <v>2</v>
      </c>
      <c r="G103" s="10">
        <f t="shared" si="4"/>
        <v>2</v>
      </c>
      <c r="H103" s="17">
        <f t="shared" si="5"/>
        <v>126</v>
      </c>
      <c r="I103" s="21">
        <f t="shared" si="6"/>
        <v>126</v>
      </c>
    </row>
    <row r="104" spans="1:9" ht="12.75">
      <c r="A104" s="13" t="s">
        <v>83</v>
      </c>
      <c r="B104" s="11"/>
      <c r="C104" s="11"/>
      <c r="D104" s="11"/>
      <c r="E104" s="11"/>
      <c r="F104" s="30">
        <f t="shared" si="7"/>
        <v>0</v>
      </c>
      <c r="G104" s="10">
        <f t="shared" si="4"/>
        <v>0</v>
      </c>
      <c r="H104" s="17">
        <f t="shared" si="5"/>
        <v>0</v>
      </c>
      <c r="I104" s="21">
        <f t="shared" si="6"/>
        <v>0</v>
      </c>
    </row>
    <row r="105" spans="1:9" ht="12.75">
      <c r="A105" s="13" t="s">
        <v>67</v>
      </c>
      <c r="B105" s="11"/>
      <c r="C105" s="11"/>
      <c r="D105" s="11"/>
      <c r="E105" s="11"/>
      <c r="F105" s="30">
        <f t="shared" si="7"/>
        <v>0</v>
      </c>
      <c r="G105" s="10">
        <f t="shared" si="4"/>
        <v>0</v>
      </c>
      <c r="H105" s="17">
        <f t="shared" si="5"/>
        <v>0</v>
      </c>
      <c r="I105" s="21">
        <f t="shared" si="6"/>
        <v>0</v>
      </c>
    </row>
    <row r="106" spans="1:9" ht="12.75">
      <c r="A106" s="13" t="s">
        <v>91</v>
      </c>
      <c r="B106" s="11"/>
      <c r="C106" s="11"/>
      <c r="D106" s="11"/>
      <c r="E106" s="11"/>
      <c r="F106" s="30">
        <f t="shared" si="7"/>
        <v>0</v>
      </c>
      <c r="G106" s="10">
        <f t="shared" si="4"/>
        <v>0</v>
      </c>
      <c r="H106" s="17">
        <f t="shared" si="5"/>
        <v>0</v>
      </c>
      <c r="I106" s="21">
        <f t="shared" si="6"/>
        <v>0</v>
      </c>
    </row>
    <row r="107" spans="1:9" ht="12.75">
      <c r="A107" s="13" t="s">
        <v>61</v>
      </c>
      <c r="B107" s="11"/>
      <c r="C107" s="11"/>
      <c r="D107" s="11"/>
      <c r="E107" s="11"/>
      <c r="F107" s="30">
        <f t="shared" si="7"/>
        <v>0</v>
      </c>
      <c r="G107" s="10">
        <f t="shared" si="4"/>
        <v>0</v>
      </c>
      <c r="H107" s="17">
        <f t="shared" si="5"/>
        <v>0</v>
      </c>
      <c r="I107" s="21">
        <f t="shared" si="6"/>
        <v>0</v>
      </c>
    </row>
    <row r="108" spans="1:9" ht="12.75">
      <c r="A108" s="13" t="s">
        <v>157</v>
      </c>
      <c r="B108" s="11"/>
      <c r="C108" s="11"/>
      <c r="D108" s="11">
        <v>81</v>
      </c>
      <c r="E108" s="11"/>
      <c r="F108" s="30">
        <v>1</v>
      </c>
      <c r="G108" s="10">
        <f t="shared" si="4"/>
        <v>1</v>
      </c>
      <c r="H108" s="17">
        <f t="shared" si="5"/>
        <v>81</v>
      </c>
      <c r="I108" s="21">
        <f t="shared" si="6"/>
        <v>81</v>
      </c>
    </row>
    <row r="109" spans="1:9" ht="12.75">
      <c r="A109" s="13" t="s">
        <v>158</v>
      </c>
      <c r="B109" s="11"/>
      <c r="C109" s="11"/>
      <c r="D109" s="11"/>
      <c r="E109" s="11"/>
      <c r="F109" s="30">
        <f t="shared" si="7"/>
        <v>0</v>
      </c>
      <c r="G109" s="10">
        <f t="shared" si="4"/>
        <v>0</v>
      </c>
      <c r="H109" s="17">
        <f t="shared" si="5"/>
        <v>0</v>
      </c>
      <c r="I109" s="21">
        <f t="shared" si="6"/>
        <v>0</v>
      </c>
    </row>
    <row r="110" spans="1:9" ht="12.75">
      <c r="A110" s="13" t="s">
        <v>121</v>
      </c>
      <c r="B110" s="11">
        <v>76</v>
      </c>
      <c r="C110" s="11"/>
      <c r="D110" s="11"/>
      <c r="E110" s="11"/>
      <c r="F110" s="30">
        <v>1</v>
      </c>
      <c r="G110" s="10">
        <f t="shared" si="4"/>
        <v>1</v>
      </c>
      <c r="H110" s="17">
        <f t="shared" si="5"/>
        <v>76</v>
      </c>
      <c r="I110" s="21">
        <f t="shared" si="6"/>
        <v>76</v>
      </c>
    </row>
    <row r="111" spans="1:9" ht="12.75">
      <c r="A111" s="13" t="s">
        <v>105</v>
      </c>
      <c r="B111" s="11"/>
      <c r="C111" s="11"/>
      <c r="D111" s="11"/>
      <c r="E111" s="11"/>
      <c r="F111" s="30">
        <f t="shared" si="7"/>
        <v>0</v>
      </c>
      <c r="G111" s="10">
        <f t="shared" si="4"/>
        <v>0</v>
      </c>
      <c r="H111" s="17">
        <f t="shared" si="5"/>
        <v>0</v>
      </c>
      <c r="I111" s="21">
        <f t="shared" si="6"/>
        <v>0</v>
      </c>
    </row>
    <row r="112" spans="1:9" ht="12.75">
      <c r="A112" s="13" t="s">
        <v>112</v>
      </c>
      <c r="B112" s="11"/>
      <c r="C112" s="11"/>
      <c r="D112" s="11"/>
      <c r="E112" s="11"/>
      <c r="F112" s="30">
        <f t="shared" si="7"/>
        <v>0</v>
      </c>
      <c r="G112" s="10">
        <f t="shared" si="4"/>
        <v>0</v>
      </c>
      <c r="H112" s="17">
        <f t="shared" si="5"/>
        <v>0</v>
      </c>
      <c r="I112" s="21">
        <f t="shared" si="6"/>
        <v>0</v>
      </c>
    </row>
    <row r="113" spans="1:9" ht="12.75">
      <c r="A113" s="13" t="s">
        <v>153</v>
      </c>
      <c r="B113" s="11"/>
      <c r="C113" s="11"/>
      <c r="D113" s="11"/>
      <c r="E113" s="11"/>
      <c r="F113" s="30"/>
      <c r="G113" s="10"/>
      <c r="H113" s="17"/>
      <c r="I113" s="21"/>
    </row>
    <row r="114" spans="1:9" ht="12.75">
      <c r="A114" s="13" t="s">
        <v>66</v>
      </c>
      <c r="B114" s="11"/>
      <c r="C114" s="11"/>
      <c r="D114" s="11"/>
      <c r="E114" s="11"/>
      <c r="F114" s="30">
        <f t="shared" si="7"/>
        <v>0</v>
      </c>
      <c r="G114" s="10">
        <f t="shared" si="4"/>
        <v>0</v>
      </c>
      <c r="H114" s="17">
        <f t="shared" si="5"/>
        <v>0</v>
      </c>
      <c r="I114" s="21">
        <f t="shared" si="6"/>
        <v>0</v>
      </c>
    </row>
    <row r="115" spans="1:9" ht="12.75">
      <c r="A115" s="25" t="s">
        <v>159</v>
      </c>
      <c r="B115" s="11"/>
      <c r="C115" s="11"/>
      <c r="D115" s="11"/>
      <c r="E115" s="11"/>
      <c r="F115" s="30">
        <f>COUNT(C115,E115)</f>
        <v>0</v>
      </c>
      <c r="G115" s="10">
        <f>SUM(F115)</f>
        <v>0</v>
      </c>
      <c r="H115" s="17">
        <f>SUM(B115:E115)</f>
        <v>0</v>
      </c>
      <c r="I115" s="21">
        <f>SUM(H115)</f>
        <v>0</v>
      </c>
    </row>
    <row r="116" spans="1:9" ht="12.75">
      <c r="A116" s="25" t="s">
        <v>90</v>
      </c>
      <c r="B116" s="11">
        <v>63</v>
      </c>
      <c r="C116" s="11">
        <v>50</v>
      </c>
      <c r="D116" s="11"/>
      <c r="E116" s="11"/>
      <c r="F116" s="30">
        <v>2</v>
      </c>
      <c r="G116" s="10">
        <f t="shared" si="4"/>
        <v>2</v>
      </c>
      <c r="H116" s="17">
        <f t="shared" si="5"/>
        <v>113</v>
      </c>
      <c r="I116" s="21">
        <f t="shared" si="6"/>
        <v>113</v>
      </c>
    </row>
    <row r="117" spans="1:9" ht="12.75">
      <c r="A117" s="25" t="s">
        <v>162</v>
      </c>
      <c r="B117" s="11"/>
      <c r="C117" s="11"/>
      <c r="D117" s="11"/>
      <c r="E117" s="11"/>
      <c r="F117" s="30">
        <f>COUNT(C117,E117)</f>
        <v>0</v>
      </c>
      <c r="G117" s="10">
        <f>SUM(F117)</f>
        <v>0</v>
      </c>
      <c r="H117" s="17">
        <f>SUM(B117:E117)</f>
        <v>0</v>
      </c>
      <c r="I117" s="21">
        <f>SUM(H117)</f>
        <v>0</v>
      </c>
    </row>
    <row r="118" spans="1:9" ht="12.75">
      <c r="A118" s="35" t="s">
        <v>108</v>
      </c>
      <c r="B118" s="11"/>
      <c r="C118" s="11"/>
      <c r="D118" s="11"/>
      <c r="E118" s="11"/>
      <c r="F118" s="30">
        <f t="shared" si="7"/>
        <v>0</v>
      </c>
      <c r="G118" s="10">
        <f t="shared" si="4"/>
        <v>0</v>
      </c>
      <c r="H118" s="17">
        <f t="shared" si="5"/>
        <v>0</v>
      </c>
      <c r="I118" s="21">
        <f t="shared" si="6"/>
        <v>0</v>
      </c>
    </row>
    <row r="119" spans="1:9" ht="12.75">
      <c r="A119" s="25" t="s">
        <v>106</v>
      </c>
      <c r="B119" s="11"/>
      <c r="C119" s="11">
        <v>50</v>
      </c>
      <c r="D119" s="11"/>
      <c r="E119" s="11"/>
      <c r="F119" s="30">
        <f t="shared" si="7"/>
        <v>1</v>
      </c>
      <c r="G119" s="10">
        <f t="shared" si="4"/>
        <v>1</v>
      </c>
      <c r="H119" s="17">
        <f t="shared" si="5"/>
        <v>50</v>
      </c>
      <c r="I119" s="21">
        <f t="shared" si="6"/>
        <v>50</v>
      </c>
    </row>
    <row r="120" spans="1:9" ht="12.75">
      <c r="A120" s="25" t="s">
        <v>29</v>
      </c>
      <c r="B120" s="11">
        <v>63</v>
      </c>
      <c r="C120" s="11">
        <v>50</v>
      </c>
      <c r="D120" s="11"/>
      <c r="E120" s="11"/>
      <c r="F120" s="30">
        <v>2</v>
      </c>
      <c r="G120" s="10">
        <f t="shared" si="4"/>
        <v>2</v>
      </c>
      <c r="H120" s="17">
        <f t="shared" si="5"/>
        <v>113</v>
      </c>
      <c r="I120" s="21">
        <f t="shared" si="6"/>
        <v>113</v>
      </c>
    </row>
    <row r="121" spans="1:9" ht="13.5" thickBot="1">
      <c r="A121" s="14" t="s">
        <v>119</v>
      </c>
      <c r="B121" s="29"/>
      <c r="C121" s="29"/>
      <c r="D121" s="29"/>
      <c r="E121" s="29"/>
      <c r="F121" s="26">
        <f t="shared" si="7"/>
        <v>0</v>
      </c>
      <c r="G121" s="26">
        <f t="shared" si="4"/>
        <v>0</v>
      </c>
      <c r="H121" s="27">
        <f t="shared" si="5"/>
        <v>0</v>
      </c>
      <c r="I121" s="28">
        <f t="shared" si="6"/>
        <v>0</v>
      </c>
    </row>
    <row r="123" spans="8:9" ht="12.75">
      <c r="H123" s="7"/>
      <c r="I123" s="7"/>
    </row>
  </sheetData>
  <sheetProtection/>
  <mergeCells count="4">
    <mergeCell ref="H2:H3"/>
    <mergeCell ref="I2:I3"/>
    <mergeCell ref="F2:F3"/>
    <mergeCell ref="G2:G3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1"/>
  <sheetViews>
    <sheetView zoomScale="125" zoomScaleNormal="125" zoomScalePageLayoutView="0" workbookViewId="0" topLeftCell="A1">
      <pane ySplit="3" topLeftCell="A28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17.421875" style="6" customWidth="1"/>
    <col min="2" max="2" width="3.8515625" style="6" customWidth="1"/>
    <col min="3" max="3" width="4.00390625" style="6" customWidth="1"/>
    <col min="4" max="7" width="3.8515625" style="6" customWidth="1"/>
    <col min="8" max="9" width="3.7109375" style="6" customWidth="1"/>
    <col min="10" max="10" width="4.00390625" style="6" customWidth="1"/>
    <col min="11" max="11" width="4.140625" style="6" customWidth="1"/>
    <col min="12" max="15" width="5.7109375" style="6" customWidth="1"/>
    <col min="16" max="16384" width="9.140625" style="6" customWidth="1"/>
  </cols>
  <sheetData>
    <row r="1" spans="1:15" ht="27.75" customHeight="1" thickBot="1">
      <c r="A1" s="43" t="s">
        <v>141</v>
      </c>
      <c r="O1" s="44" t="s">
        <v>37</v>
      </c>
    </row>
    <row r="2" spans="1:15" s="8" customFormat="1" ht="54.75" customHeight="1">
      <c r="A2" s="19"/>
      <c r="B2" s="18" t="s">
        <v>2</v>
      </c>
      <c r="C2" s="18" t="s">
        <v>3</v>
      </c>
      <c r="D2" s="18" t="s">
        <v>2</v>
      </c>
      <c r="E2" s="18" t="s">
        <v>3</v>
      </c>
      <c r="F2" s="18" t="s">
        <v>2</v>
      </c>
      <c r="G2" s="18" t="s">
        <v>3</v>
      </c>
      <c r="H2" s="18" t="s">
        <v>2</v>
      </c>
      <c r="I2" s="18" t="s">
        <v>3</v>
      </c>
      <c r="J2" s="18" t="s">
        <v>2</v>
      </c>
      <c r="K2" s="18" t="s">
        <v>3</v>
      </c>
      <c r="L2" s="70" t="s">
        <v>40</v>
      </c>
      <c r="M2" s="68" t="s">
        <v>41</v>
      </c>
      <c r="N2" s="62" t="s">
        <v>38</v>
      </c>
      <c r="O2" s="64" t="s">
        <v>39</v>
      </c>
    </row>
    <row r="3" spans="1:15" ht="18" customHeight="1" thickBot="1">
      <c r="A3" s="20"/>
      <c r="B3" s="5">
        <v>2</v>
      </c>
      <c r="C3" s="5">
        <v>3</v>
      </c>
      <c r="D3" s="5">
        <v>9</v>
      </c>
      <c r="E3" s="5">
        <v>10</v>
      </c>
      <c r="F3" s="5">
        <v>16</v>
      </c>
      <c r="G3" s="5">
        <v>17</v>
      </c>
      <c r="H3" s="5">
        <v>23</v>
      </c>
      <c r="I3" s="5">
        <v>24</v>
      </c>
      <c r="J3" s="5">
        <v>30</v>
      </c>
      <c r="K3" s="5">
        <v>31</v>
      </c>
      <c r="L3" s="71"/>
      <c r="M3" s="69"/>
      <c r="N3" s="63"/>
      <c r="O3" s="65"/>
    </row>
    <row r="4" spans="1:15" ht="12.75">
      <c r="A4" s="13" t="s">
        <v>122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9">
        <f aca="true" t="shared" si="0" ref="L4:L73">COUNT(C4,E4,G4,I4,K4)</f>
        <v>0</v>
      </c>
      <c r="M4" s="10">
        <f>SUM(feb!F4+L4)</f>
        <v>0</v>
      </c>
      <c r="N4" s="17">
        <f>SUM(B4:K4)</f>
        <v>0</v>
      </c>
      <c r="O4" s="21">
        <f>SUM(feb!H4+N4)</f>
        <v>0</v>
      </c>
    </row>
    <row r="5" spans="1:15" ht="12.75">
      <c r="A5" s="13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9">
        <f t="shared" si="0"/>
        <v>0</v>
      </c>
      <c r="M5" s="10">
        <f>SUM(feb!F5+L5)</f>
        <v>0</v>
      </c>
      <c r="N5" s="17">
        <f aca="true" t="shared" si="1" ref="N5:N74">SUM(B5:K5)</f>
        <v>0</v>
      </c>
      <c r="O5" s="21">
        <f>SUM(feb!H5+N5)</f>
        <v>0</v>
      </c>
    </row>
    <row r="6" spans="1:15" ht="12.75">
      <c r="A6" s="13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9">
        <f t="shared" si="0"/>
        <v>0</v>
      </c>
      <c r="M6" s="10">
        <f>SUM(feb!F6+L6)</f>
        <v>0</v>
      </c>
      <c r="N6" s="17">
        <f t="shared" si="1"/>
        <v>0</v>
      </c>
      <c r="O6" s="21">
        <f>SUM(feb!H6+N6)</f>
        <v>0</v>
      </c>
    </row>
    <row r="7" spans="1:15" ht="12.75">
      <c r="A7" s="13" t="s">
        <v>92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9">
        <f t="shared" si="0"/>
        <v>0</v>
      </c>
      <c r="M7" s="10">
        <f>SUM(feb!F7+L7)</f>
        <v>0</v>
      </c>
      <c r="N7" s="17">
        <f t="shared" si="1"/>
        <v>0</v>
      </c>
      <c r="O7" s="21">
        <f>SUM(feb!H7+N7)</f>
        <v>0</v>
      </c>
    </row>
    <row r="8" spans="1:15" ht="12.75">
      <c r="A8" s="13" t="s">
        <v>78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9">
        <f t="shared" si="0"/>
        <v>0</v>
      </c>
      <c r="M8" s="10">
        <f>SUM(feb!F8+L8)</f>
        <v>0</v>
      </c>
      <c r="N8" s="17">
        <f t="shared" si="1"/>
        <v>0</v>
      </c>
      <c r="O8" s="21">
        <f>SUM(feb!H8+N8)</f>
        <v>0</v>
      </c>
    </row>
    <row r="9" spans="1:15" ht="12.75">
      <c r="A9" s="13" t="s">
        <v>87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9">
        <f t="shared" si="0"/>
        <v>0</v>
      </c>
      <c r="M9" s="10">
        <f>SUM(feb!F9+L9)</f>
        <v>0</v>
      </c>
      <c r="N9" s="17">
        <f t="shared" si="1"/>
        <v>0</v>
      </c>
      <c r="O9" s="21">
        <f>SUM(feb!H9+N9)</f>
        <v>0</v>
      </c>
    </row>
    <row r="10" spans="1:15" ht="12.75">
      <c r="A10" s="13" t="s">
        <v>6</v>
      </c>
      <c r="B10" s="11"/>
      <c r="C10" s="11">
        <v>64</v>
      </c>
      <c r="D10" s="11"/>
      <c r="E10" s="11"/>
      <c r="F10" s="11"/>
      <c r="G10" s="11"/>
      <c r="H10" s="11"/>
      <c r="I10" s="11"/>
      <c r="J10" s="11"/>
      <c r="K10" s="11"/>
      <c r="L10" s="9">
        <f t="shared" si="0"/>
        <v>1</v>
      </c>
      <c r="M10" s="10">
        <f>SUM(feb!F10+L10)</f>
        <v>2</v>
      </c>
      <c r="N10" s="17">
        <f t="shared" si="1"/>
        <v>64</v>
      </c>
      <c r="O10" s="21">
        <f>SUM(feb!H10+N10)</f>
        <v>127</v>
      </c>
    </row>
    <row r="11" spans="1:15" ht="12.75">
      <c r="A11" s="13" t="s">
        <v>82</v>
      </c>
      <c r="B11" s="11"/>
      <c r="C11" s="11"/>
      <c r="D11" s="11"/>
      <c r="E11" s="11"/>
      <c r="F11" s="11"/>
      <c r="G11" s="11">
        <v>66</v>
      </c>
      <c r="H11" s="11">
        <v>83</v>
      </c>
      <c r="I11" s="11"/>
      <c r="J11" s="11">
        <v>117</v>
      </c>
      <c r="K11" s="11"/>
      <c r="L11" s="9">
        <v>2</v>
      </c>
      <c r="M11" s="10">
        <f>SUM(feb!F11+L11)</f>
        <v>3</v>
      </c>
      <c r="N11" s="17">
        <f t="shared" si="1"/>
        <v>266</v>
      </c>
      <c r="O11" s="21">
        <f>SUM(feb!H11+N11)</f>
        <v>423</v>
      </c>
    </row>
    <row r="12" spans="1:15" ht="12.75">
      <c r="A12" s="13" t="s">
        <v>59</v>
      </c>
      <c r="B12" s="11">
        <v>83</v>
      </c>
      <c r="C12" s="11">
        <v>53</v>
      </c>
      <c r="D12" s="11"/>
      <c r="E12" s="11"/>
      <c r="F12" s="11"/>
      <c r="G12" s="11">
        <v>56</v>
      </c>
      <c r="H12" s="11"/>
      <c r="I12" s="11"/>
      <c r="J12" s="11">
        <v>93</v>
      </c>
      <c r="K12" s="11">
        <v>62</v>
      </c>
      <c r="L12" s="9">
        <v>4</v>
      </c>
      <c r="M12" s="10">
        <f>SUM(feb!F12+L12)</f>
        <v>5</v>
      </c>
      <c r="N12" s="17">
        <f t="shared" si="1"/>
        <v>347</v>
      </c>
      <c r="O12" s="21">
        <f>SUM(feb!H12+N12)</f>
        <v>397</v>
      </c>
    </row>
    <row r="13" spans="1:15" ht="12.75">
      <c r="A13" s="13" t="s">
        <v>7</v>
      </c>
      <c r="B13" s="11">
        <v>53</v>
      </c>
      <c r="C13" s="11">
        <v>53</v>
      </c>
      <c r="D13" s="11"/>
      <c r="E13" s="11"/>
      <c r="F13" s="11"/>
      <c r="G13" s="11"/>
      <c r="H13" s="11"/>
      <c r="I13" s="11"/>
      <c r="J13" s="11"/>
      <c r="K13" s="11">
        <v>62</v>
      </c>
      <c r="L13" s="9">
        <v>3</v>
      </c>
      <c r="M13" s="10">
        <f>SUM(feb!F13+L13)</f>
        <v>4</v>
      </c>
      <c r="N13" s="17">
        <f t="shared" si="1"/>
        <v>168</v>
      </c>
      <c r="O13" s="21">
        <f>SUM(feb!H13+N13)</f>
        <v>219</v>
      </c>
    </row>
    <row r="14" spans="1:15" ht="12.75">
      <c r="A14" s="13" t="s">
        <v>124</v>
      </c>
      <c r="B14" s="11">
        <v>53</v>
      </c>
      <c r="C14" s="11"/>
      <c r="D14" s="11"/>
      <c r="E14" s="11"/>
      <c r="F14" s="11"/>
      <c r="G14" s="11"/>
      <c r="H14" s="11"/>
      <c r="I14" s="11"/>
      <c r="J14" s="11"/>
      <c r="K14" s="11"/>
      <c r="L14" s="9">
        <v>1</v>
      </c>
      <c r="M14" s="10">
        <f>SUM(feb!F14+L14)</f>
        <v>1</v>
      </c>
      <c r="N14" s="17">
        <f t="shared" si="1"/>
        <v>53</v>
      </c>
      <c r="O14" s="21">
        <f>SUM(feb!H14+N14)</f>
        <v>53</v>
      </c>
    </row>
    <row r="15" spans="1:15" ht="12.75">
      <c r="A15" s="13" t="s">
        <v>64</v>
      </c>
      <c r="B15" s="11">
        <v>93</v>
      </c>
      <c r="C15" s="11"/>
      <c r="D15" s="11"/>
      <c r="E15" s="11"/>
      <c r="F15" s="11">
        <v>97</v>
      </c>
      <c r="G15" s="11">
        <v>66</v>
      </c>
      <c r="H15" s="11"/>
      <c r="I15" s="11"/>
      <c r="J15" s="11">
        <v>117</v>
      </c>
      <c r="K15" s="11"/>
      <c r="L15" s="9">
        <v>2</v>
      </c>
      <c r="M15" s="10">
        <f>SUM(feb!F15+L15)</f>
        <v>4</v>
      </c>
      <c r="N15" s="17">
        <f t="shared" si="1"/>
        <v>373</v>
      </c>
      <c r="O15" s="21">
        <f>SUM(feb!H15+N15)</f>
        <v>593</v>
      </c>
    </row>
    <row r="16" spans="1:15" ht="12.75">
      <c r="A16" s="13" t="s">
        <v>60</v>
      </c>
      <c r="B16" s="11"/>
      <c r="C16" s="11"/>
      <c r="D16" s="11"/>
      <c r="E16" s="11"/>
      <c r="F16" s="11"/>
      <c r="G16" s="11">
        <v>56</v>
      </c>
      <c r="H16" s="11"/>
      <c r="I16" s="11"/>
      <c r="J16" s="11"/>
      <c r="K16" s="11"/>
      <c r="L16" s="9">
        <f t="shared" si="0"/>
        <v>1</v>
      </c>
      <c r="M16" s="10">
        <f>SUM(feb!F16+L16)</f>
        <v>1</v>
      </c>
      <c r="N16" s="17">
        <f t="shared" si="1"/>
        <v>56</v>
      </c>
      <c r="O16" s="21">
        <f>SUM(feb!H16+N16)</f>
        <v>56</v>
      </c>
    </row>
    <row r="17" spans="1:15" ht="12.75">
      <c r="A17" s="13" t="s">
        <v>72</v>
      </c>
      <c r="B17" s="11">
        <v>93</v>
      </c>
      <c r="C17" s="11"/>
      <c r="D17" s="11"/>
      <c r="E17" s="11"/>
      <c r="F17" s="11">
        <v>97</v>
      </c>
      <c r="G17" s="11"/>
      <c r="H17" s="11"/>
      <c r="I17" s="11"/>
      <c r="J17" s="11"/>
      <c r="K17" s="11"/>
      <c r="L17" s="9">
        <v>1</v>
      </c>
      <c r="M17" s="10">
        <f>SUM(feb!F17+L17)</f>
        <v>1</v>
      </c>
      <c r="N17" s="17">
        <f t="shared" si="1"/>
        <v>190</v>
      </c>
      <c r="O17" s="21">
        <f>SUM(feb!H17+N17)</f>
        <v>190</v>
      </c>
    </row>
    <row r="18" spans="1:15" ht="12.75">
      <c r="A18" s="36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9">
        <f t="shared" si="0"/>
        <v>0</v>
      </c>
      <c r="M18" s="10">
        <f>SUM(feb!F18+L18)</f>
        <v>0</v>
      </c>
      <c r="N18" s="17">
        <f t="shared" si="1"/>
        <v>0</v>
      </c>
      <c r="O18" s="21">
        <f>SUM(feb!H18+N18)</f>
        <v>0</v>
      </c>
    </row>
    <row r="19" spans="1:15" ht="12.75">
      <c r="A19" s="13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9">
        <f t="shared" si="0"/>
        <v>0</v>
      </c>
      <c r="M19" s="10">
        <f>SUM(feb!F19+L19)</f>
        <v>0</v>
      </c>
      <c r="N19" s="17">
        <f t="shared" si="1"/>
        <v>0</v>
      </c>
      <c r="O19" s="21">
        <f>SUM(feb!H19+N19)</f>
        <v>0</v>
      </c>
    </row>
    <row r="20" spans="1:15" ht="12.75">
      <c r="A20" s="13" t="s">
        <v>85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9">
        <f t="shared" si="0"/>
        <v>0</v>
      </c>
      <c r="M20" s="10">
        <f>SUM(feb!F20+L20)</f>
        <v>0</v>
      </c>
      <c r="N20" s="17">
        <f t="shared" si="1"/>
        <v>0</v>
      </c>
      <c r="O20" s="21">
        <f>SUM(feb!H20+N20)</f>
        <v>0</v>
      </c>
    </row>
    <row r="21" spans="1:15" ht="12.75">
      <c r="A21" s="13" t="s">
        <v>86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9">
        <f t="shared" si="0"/>
        <v>0</v>
      </c>
      <c r="M21" s="10">
        <f>SUM(feb!F21+L21)</f>
        <v>0</v>
      </c>
      <c r="N21" s="17">
        <f t="shared" si="1"/>
        <v>0</v>
      </c>
      <c r="O21" s="21">
        <f>SUM(feb!H21+N21)</f>
        <v>0</v>
      </c>
    </row>
    <row r="22" spans="1:15" ht="12.75">
      <c r="A22" s="13" t="s">
        <v>115</v>
      </c>
      <c r="B22" s="11"/>
      <c r="C22" s="11">
        <v>64</v>
      </c>
      <c r="D22" s="11"/>
      <c r="E22" s="11"/>
      <c r="F22" s="11"/>
      <c r="G22" s="11"/>
      <c r="H22" s="11"/>
      <c r="I22" s="11"/>
      <c r="J22" s="11"/>
      <c r="K22" s="11"/>
      <c r="L22" s="9">
        <f t="shared" si="0"/>
        <v>1</v>
      </c>
      <c r="M22" s="10">
        <f>SUM(feb!F22+L22)</f>
        <v>1</v>
      </c>
      <c r="N22" s="17">
        <f t="shared" si="1"/>
        <v>64</v>
      </c>
      <c r="O22" s="21">
        <f>SUM(feb!H22+N22)</f>
        <v>64</v>
      </c>
    </row>
    <row r="23" spans="1:15" ht="12.75">
      <c r="A23" s="13" t="s">
        <v>36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9">
        <f t="shared" si="0"/>
        <v>0</v>
      </c>
      <c r="M23" s="10">
        <f>SUM(feb!F23+L23)</f>
        <v>0</v>
      </c>
      <c r="N23" s="17">
        <f t="shared" si="1"/>
        <v>0</v>
      </c>
      <c r="O23" s="21">
        <f>SUM(feb!H23+N23)</f>
        <v>0</v>
      </c>
    </row>
    <row r="24" spans="1:15" ht="12.75">
      <c r="A24" s="13" t="s">
        <v>95</v>
      </c>
      <c r="B24" s="11"/>
      <c r="C24" s="11">
        <v>48</v>
      </c>
      <c r="D24" s="11"/>
      <c r="E24" s="11"/>
      <c r="F24" s="11"/>
      <c r="G24" s="11">
        <v>49</v>
      </c>
      <c r="H24" s="11"/>
      <c r="I24" s="11"/>
      <c r="J24" s="11"/>
      <c r="K24" s="11"/>
      <c r="L24" s="9">
        <f t="shared" si="0"/>
        <v>2</v>
      </c>
      <c r="M24" s="10">
        <f>SUM(feb!F24+L24)</f>
        <v>3</v>
      </c>
      <c r="N24" s="17">
        <f t="shared" si="1"/>
        <v>97</v>
      </c>
      <c r="O24" s="21">
        <f>SUM(feb!H24+N24)</f>
        <v>139</v>
      </c>
    </row>
    <row r="25" spans="1:15" ht="12.75">
      <c r="A25" s="13" t="s">
        <v>125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9">
        <f t="shared" si="0"/>
        <v>0</v>
      </c>
      <c r="M25" s="10">
        <f>SUM(feb!F25+L25)</f>
        <v>0</v>
      </c>
      <c r="N25" s="17">
        <f t="shared" si="1"/>
        <v>0</v>
      </c>
      <c r="O25" s="21">
        <f>SUM(feb!H25+N25)</f>
        <v>0</v>
      </c>
    </row>
    <row r="26" spans="1:15" ht="12.75">
      <c r="A26" s="13" t="s">
        <v>154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9">
        <f>COUNT(C26,E26,G26,I26,K26)</f>
        <v>0</v>
      </c>
      <c r="M26" s="10">
        <f>SUM(feb!F26+L26)</f>
        <v>0</v>
      </c>
      <c r="N26" s="17">
        <f>SUM(B26:K26)</f>
        <v>0</v>
      </c>
      <c r="O26" s="21">
        <f>SUM(feb!H26+N26)</f>
        <v>0</v>
      </c>
    </row>
    <row r="27" spans="1:15" ht="12.75">
      <c r="A27" s="13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>
        <f t="shared" si="0"/>
        <v>0</v>
      </c>
      <c r="M27" s="10">
        <f>SUM(feb!F27+L27)</f>
        <v>0</v>
      </c>
      <c r="N27" s="17">
        <f t="shared" si="1"/>
        <v>0</v>
      </c>
      <c r="O27" s="21">
        <f>SUM(feb!H27+N27)</f>
        <v>0</v>
      </c>
    </row>
    <row r="28" spans="1:15" ht="12.75">
      <c r="A28" s="13" t="s">
        <v>102</v>
      </c>
      <c r="B28" s="11"/>
      <c r="C28" s="11"/>
      <c r="D28" s="11"/>
      <c r="E28" s="11"/>
      <c r="F28" s="11">
        <v>63</v>
      </c>
      <c r="G28" s="11"/>
      <c r="H28" s="11"/>
      <c r="I28" s="11"/>
      <c r="J28" s="11"/>
      <c r="K28" s="11"/>
      <c r="L28" s="9">
        <v>1</v>
      </c>
      <c r="M28" s="10">
        <f>SUM(feb!F28+L28)</f>
        <v>1</v>
      </c>
      <c r="N28" s="17">
        <f>SUM(B28:K28)</f>
        <v>63</v>
      </c>
      <c r="O28" s="21">
        <f>SUM(feb!H28+N28)</f>
        <v>63</v>
      </c>
    </row>
    <row r="29" spans="1:15" ht="12.75">
      <c r="A29" s="13" t="s">
        <v>151</v>
      </c>
      <c r="B29" s="11"/>
      <c r="C29" s="11"/>
      <c r="D29" s="11"/>
      <c r="E29" s="11"/>
      <c r="F29" s="11"/>
      <c r="G29" s="11"/>
      <c r="H29" s="11"/>
      <c r="I29" s="11"/>
      <c r="J29" s="11"/>
      <c r="K29" s="11">
        <v>62</v>
      </c>
      <c r="L29" s="9">
        <f>COUNT(C29,E29,G29,I29,K29)</f>
        <v>1</v>
      </c>
      <c r="M29" s="10">
        <f>SUM(feb!F29+L29)</f>
        <v>1</v>
      </c>
      <c r="N29" s="17">
        <f>SUM(B29:K29)</f>
        <v>62</v>
      </c>
      <c r="O29" s="21">
        <f>SUM(feb!H29+N29)</f>
        <v>62</v>
      </c>
    </row>
    <row r="30" spans="1:15" ht="12.75">
      <c r="A30" s="13" t="s">
        <v>120</v>
      </c>
      <c r="B30" s="11"/>
      <c r="C30" s="11">
        <v>64</v>
      </c>
      <c r="D30" s="11">
        <v>96</v>
      </c>
      <c r="E30" s="11">
        <v>70</v>
      </c>
      <c r="F30" s="11">
        <v>97</v>
      </c>
      <c r="G30" s="11"/>
      <c r="H30" s="11">
        <v>83</v>
      </c>
      <c r="I30" s="11"/>
      <c r="J30" s="11">
        <v>117</v>
      </c>
      <c r="K30" s="11"/>
      <c r="L30" s="9">
        <v>3</v>
      </c>
      <c r="M30" s="10">
        <f>SUM(feb!F30+L30)</f>
        <v>4</v>
      </c>
      <c r="N30" s="17">
        <f t="shared" si="1"/>
        <v>527</v>
      </c>
      <c r="O30" s="21">
        <f>SUM(feb!H30+N30)</f>
        <v>747</v>
      </c>
    </row>
    <row r="31" spans="1:15" ht="12.75">
      <c r="A31" s="13" t="s">
        <v>9</v>
      </c>
      <c r="B31" s="11">
        <v>93</v>
      </c>
      <c r="C31" s="11">
        <v>64</v>
      </c>
      <c r="D31" s="11"/>
      <c r="E31" s="11"/>
      <c r="F31" s="11">
        <v>97</v>
      </c>
      <c r="G31" s="11">
        <v>72</v>
      </c>
      <c r="H31" s="11"/>
      <c r="I31" s="11">
        <v>50</v>
      </c>
      <c r="J31" s="11">
        <v>117</v>
      </c>
      <c r="K31" s="11">
        <v>72</v>
      </c>
      <c r="L31" s="9">
        <v>5</v>
      </c>
      <c r="M31" s="10">
        <f>SUM(feb!F31+L31)</f>
        <v>7</v>
      </c>
      <c r="N31" s="17">
        <f t="shared" si="1"/>
        <v>565</v>
      </c>
      <c r="O31" s="21">
        <f>SUM(feb!H31+N31)</f>
        <v>785</v>
      </c>
    </row>
    <row r="32" spans="1:15" ht="12.75">
      <c r="A32" s="13" t="s">
        <v>128</v>
      </c>
      <c r="B32" s="11"/>
      <c r="C32" s="11">
        <v>48</v>
      </c>
      <c r="D32" s="11"/>
      <c r="E32" s="11"/>
      <c r="F32" s="11"/>
      <c r="G32" s="11">
        <v>49</v>
      </c>
      <c r="H32" s="11"/>
      <c r="I32" s="11"/>
      <c r="J32" s="11"/>
      <c r="K32" s="11">
        <v>62</v>
      </c>
      <c r="L32" s="9">
        <f t="shared" si="0"/>
        <v>3</v>
      </c>
      <c r="M32" s="10">
        <f>SUM(feb!F32+L32)</f>
        <v>4</v>
      </c>
      <c r="N32" s="17">
        <f t="shared" si="1"/>
        <v>159</v>
      </c>
      <c r="O32" s="21">
        <f>SUM(feb!H32+N32)</f>
        <v>201</v>
      </c>
    </row>
    <row r="33" spans="1:15" ht="12.75">
      <c r="A33" s="13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9">
        <f t="shared" si="0"/>
        <v>0</v>
      </c>
      <c r="M33" s="10">
        <f>SUM(feb!F33+L33)</f>
        <v>0</v>
      </c>
      <c r="N33" s="17">
        <f t="shared" si="1"/>
        <v>0</v>
      </c>
      <c r="O33" s="21">
        <f>SUM(feb!H33+N33)</f>
        <v>0</v>
      </c>
    </row>
    <row r="34" spans="1:15" ht="12.75">
      <c r="A34" s="13" t="s">
        <v>164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9"/>
      <c r="M34" s="10"/>
      <c r="N34" s="17"/>
      <c r="O34" s="21"/>
    </row>
    <row r="35" spans="1:15" ht="12.75">
      <c r="A35" s="13" t="s">
        <v>96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9">
        <f t="shared" si="0"/>
        <v>0</v>
      </c>
      <c r="M35" s="10">
        <f>SUM(feb!F35+L35)</f>
        <v>0</v>
      </c>
      <c r="N35" s="17">
        <f t="shared" si="1"/>
        <v>0</v>
      </c>
      <c r="O35" s="21">
        <f>SUM(feb!H35+N35)</f>
        <v>0</v>
      </c>
    </row>
    <row r="36" spans="1:15" ht="12.75">
      <c r="A36" s="13" t="s">
        <v>57</v>
      </c>
      <c r="B36" s="11"/>
      <c r="C36" s="11">
        <v>64</v>
      </c>
      <c r="D36" s="11"/>
      <c r="E36" s="11"/>
      <c r="F36" s="11"/>
      <c r="G36" s="11">
        <v>66</v>
      </c>
      <c r="H36" s="11"/>
      <c r="I36" s="11"/>
      <c r="J36" s="11"/>
      <c r="K36" s="11">
        <v>62</v>
      </c>
      <c r="L36" s="9">
        <f t="shared" si="0"/>
        <v>3</v>
      </c>
      <c r="M36" s="10">
        <f>SUM(feb!F36+L36)</f>
        <v>5</v>
      </c>
      <c r="N36" s="17">
        <f t="shared" si="1"/>
        <v>192</v>
      </c>
      <c r="O36" s="21">
        <f>SUM(feb!H36+N36)</f>
        <v>315</v>
      </c>
    </row>
    <row r="37" spans="1:15" ht="12.75">
      <c r="A37" s="13" t="s">
        <v>160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9"/>
      <c r="M37" s="10"/>
      <c r="N37" s="17"/>
      <c r="O37" s="21"/>
    </row>
    <row r="38" spans="1:15" ht="12.75">
      <c r="A38" s="13" t="s">
        <v>97</v>
      </c>
      <c r="B38" s="11">
        <v>83</v>
      </c>
      <c r="C38" s="11">
        <v>53</v>
      </c>
      <c r="D38" s="11"/>
      <c r="E38" s="11"/>
      <c r="F38" s="11">
        <v>63</v>
      </c>
      <c r="G38" s="11">
        <v>56</v>
      </c>
      <c r="H38" s="11"/>
      <c r="I38" s="11"/>
      <c r="J38" s="11">
        <v>93</v>
      </c>
      <c r="K38" s="11"/>
      <c r="L38" s="9">
        <v>3</v>
      </c>
      <c r="M38" s="10">
        <f>SUM(feb!F38+L38)</f>
        <v>4</v>
      </c>
      <c r="N38" s="17">
        <f t="shared" si="1"/>
        <v>348</v>
      </c>
      <c r="O38" s="21">
        <f>SUM(feb!H38+N38)</f>
        <v>408</v>
      </c>
    </row>
    <row r="39" spans="1:15" ht="12.75">
      <c r="A39" s="13" t="s">
        <v>10</v>
      </c>
      <c r="B39" s="11"/>
      <c r="C39" s="11">
        <v>64</v>
      </c>
      <c r="D39" s="11"/>
      <c r="E39" s="11"/>
      <c r="F39" s="11"/>
      <c r="G39" s="11"/>
      <c r="H39" s="11"/>
      <c r="I39" s="11"/>
      <c r="J39" s="11"/>
      <c r="K39" s="11">
        <v>62</v>
      </c>
      <c r="L39" s="9">
        <f t="shared" si="0"/>
        <v>2</v>
      </c>
      <c r="M39" s="10">
        <f>SUM(feb!F39+L39)</f>
        <v>4</v>
      </c>
      <c r="N39" s="17">
        <f t="shared" si="1"/>
        <v>126</v>
      </c>
      <c r="O39" s="21">
        <f>SUM(feb!H39+N39)</f>
        <v>252</v>
      </c>
    </row>
    <row r="40" spans="1:15" ht="12.75">
      <c r="A40" s="13" t="s">
        <v>11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9">
        <f t="shared" si="0"/>
        <v>0</v>
      </c>
      <c r="M40" s="10">
        <f>SUM(feb!F40+L40)</f>
        <v>0</v>
      </c>
      <c r="N40" s="17">
        <f t="shared" si="1"/>
        <v>0</v>
      </c>
      <c r="O40" s="21">
        <f>SUM(feb!H40+N40)</f>
        <v>0</v>
      </c>
    </row>
    <row r="41" spans="1:15" ht="12.75">
      <c r="A41" s="13" t="s">
        <v>80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9">
        <f t="shared" si="0"/>
        <v>0</v>
      </c>
      <c r="M41" s="10">
        <f>SUM(feb!F41+L41)</f>
        <v>0</v>
      </c>
      <c r="N41" s="17">
        <f t="shared" si="1"/>
        <v>0</v>
      </c>
      <c r="O41" s="21">
        <f>SUM(feb!H41+N41)</f>
        <v>0</v>
      </c>
    </row>
    <row r="42" spans="1:15" ht="12.75">
      <c r="A42" s="34" t="s">
        <v>109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9">
        <f t="shared" si="0"/>
        <v>0</v>
      </c>
      <c r="M42" s="10">
        <f>SUM(feb!F42+L42)</f>
        <v>0</v>
      </c>
      <c r="N42" s="17">
        <f t="shared" si="1"/>
        <v>0</v>
      </c>
      <c r="O42" s="21">
        <f>SUM(feb!H42+N42)</f>
        <v>0</v>
      </c>
    </row>
    <row r="43" spans="1:15" ht="12.75">
      <c r="A43" s="13" t="s">
        <v>12</v>
      </c>
      <c r="B43" s="11">
        <v>93</v>
      </c>
      <c r="C43" s="11">
        <v>64</v>
      </c>
      <c r="D43" s="11">
        <v>96</v>
      </c>
      <c r="E43" s="11"/>
      <c r="F43" s="11">
        <v>97</v>
      </c>
      <c r="G43" s="11">
        <v>66</v>
      </c>
      <c r="H43" s="11"/>
      <c r="I43" s="11"/>
      <c r="J43" s="11"/>
      <c r="K43" s="11"/>
      <c r="L43" s="9">
        <v>3</v>
      </c>
      <c r="M43" s="10">
        <f>SUM(feb!F43+L43)</f>
        <v>5</v>
      </c>
      <c r="N43" s="17">
        <f t="shared" si="1"/>
        <v>416</v>
      </c>
      <c r="O43" s="21">
        <f>SUM(feb!H43+N43)</f>
        <v>636</v>
      </c>
    </row>
    <row r="44" spans="1:15" ht="12.75">
      <c r="A44" s="34" t="s">
        <v>116</v>
      </c>
      <c r="B44" s="11">
        <v>93</v>
      </c>
      <c r="C44" s="11">
        <v>64</v>
      </c>
      <c r="D44" s="11"/>
      <c r="E44" s="11">
        <v>70</v>
      </c>
      <c r="F44" s="11">
        <v>97</v>
      </c>
      <c r="G44" s="11"/>
      <c r="H44" s="11"/>
      <c r="I44" s="11"/>
      <c r="J44" s="11">
        <v>117</v>
      </c>
      <c r="K44" s="11">
        <v>72</v>
      </c>
      <c r="L44" s="9">
        <v>4</v>
      </c>
      <c r="M44" s="10">
        <f>SUM(feb!F44+L44)</f>
        <v>6</v>
      </c>
      <c r="N44" s="17">
        <f t="shared" si="1"/>
        <v>513</v>
      </c>
      <c r="O44" s="21">
        <f>SUM(feb!H44+N44)</f>
        <v>652</v>
      </c>
    </row>
    <row r="45" spans="1:15" ht="12.75">
      <c r="A45" s="34" t="s">
        <v>152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9">
        <v>0</v>
      </c>
      <c r="M45" s="10">
        <f>SUM(feb!F45+L45)</f>
        <v>0</v>
      </c>
      <c r="N45" s="17">
        <f>SUM(B45:K45)</f>
        <v>0</v>
      </c>
      <c r="O45" s="21">
        <f>SUM(feb!H45+N45)</f>
        <v>0</v>
      </c>
    </row>
    <row r="46" spans="1:15" ht="12.75">
      <c r="A46" s="34" t="s">
        <v>155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9">
        <v>0</v>
      </c>
      <c r="M46" s="10">
        <f>SUM(feb!F46+L46)</f>
        <v>0</v>
      </c>
      <c r="N46" s="17">
        <f>SUM(B46:K46)</f>
        <v>0</v>
      </c>
      <c r="O46" s="21">
        <f>SUM(feb!H46+N46)</f>
        <v>0</v>
      </c>
    </row>
    <row r="47" spans="1:15" ht="12.75">
      <c r="A47" s="13" t="s">
        <v>89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9">
        <f t="shared" si="0"/>
        <v>0</v>
      </c>
      <c r="M47" s="10">
        <f>SUM(feb!F47+L47)</f>
        <v>0</v>
      </c>
      <c r="N47" s="17">
        <f t="shared" si="1"/>
        <v>0</v>
      </c>
      <c r="O47" s="21">
        <f>SUM(feb!H47+N47)</f>
        <v>0</v>
      </c>
    </row>
    <row r="48" spans="1:15" ht="12.75">
      <c r="A48" s="34" t="s">
        <v>103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9">
        <f t="shared" si="0"/>
        <v>0</v>
      </c>
      <c r="M48" s="10">
        <f>SUM(feb!F48+L48)</f>
        <v>0</v>
      </c>
      <c r="N48" s="17">
        <f t="shared" si="1"/>
        <v>0</v>
      </c>
      <c r="O48" s="21">
        <f>SUM(feb!H48+N48)</f>
        <v>0</v>
      </c>
    </row>
    <row r="49" spans="1:15" ht="12.75">
      <c r="A49" s="34" t="s">
        <v>133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9">
        <f t="shared" si="0"/>
        <v>0</v>
      </c>
      <c r="M49" s="10">
        <f>SUM(feb!F49+L49)</f>
        <v>0</v>
      </c>
      <c r="N49" s="17">
        <f t="shared" si="1"/>
        <v>0</v>
      </c>
      <c r="O49" s="21">
        <f>SUM(feb!H49+N49)</f>
        <v>0</v>
      </c>
    </row>
    <row r="50" spans="1:15" ht="12.75">
      <c r="A50" s="13" t="s">
        <v>13</v>
      </c>
      <c r="B50" s="11">
        <v>93</v>
      </c>
      <c r="C50" s="11"/>
      <c r="D50" s="11"/>
      <c r="E50" s="11"/>
      <c r="F50" s="11">
        <v>97</v>
      </c>
      <c r="G50" s="11">
        <v>66</v>
      </c>
      <c r="H50" s="11"/>
      <c r="I50" s="11"/>
      <c r="J50" s="11">
        <v>117</v>
      </c>
      <c r="K50" s="11">
        <v>72</v>
      </c>
      <c r="L50" s="9">
        <v>3</v>
      </c>
      <c r="M50" s="10">
        <f>SUM(feb!F50+L50)</f>
        <v>4</v>
      </c>
      <c r="N50" s="17">
        <f t="shared" si="1"/>
        <v>445</v>
      </c>
      <c r="O50" s="21">
        <f>SUM(feb!H50+N50)</f>
        <v>602</v>
      </c>
    </row>
    <row r="51" spans="1:15" ht="12.75">
      <c r="A51" s="13" t="s">
        <v>114</v>
      </c>
      <c r="B51" s="11"/>
      <c r="C51" s="11">
        <v>48</v>
      </c>
      <c r="D51" s="11"/>
      <c r="E51" s="11"/>
      <c r="F51" s="11"/>
      <c r="G51" s="11">
        <v>49</v>
      </c>
      <c r="H51" s="11"/>
      <c r="I51" s="11"/>
      <c r="J51" s="11"/>
      <c r="K51" s="11"/>
      <c r="L51" s="9">
        <f t="shared" si="0"/>
        <v>2</v>
      </c>
      <c r="M51" s="10">
        <f>SUM(feb!F51+L51)</f>
        <v>3</v>
      </c>
      <c r="N51" s="17">
        <f t="shared" si="1"/>
        <v>97</v>
      </c>
      <c r="O51" s="21">
        <f>SUM(feb!H51+N51)</f>
        <v>139</v>
      </c>
    </row>
    <row r="52" spans="1:15" ht="12.75">
      <c r="A52" s="13" t="s">
        <v>111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9">
        <f t="shared" si="0"/>
        <v>0</v>
      </c>
      <c r="M52" s="10">
        <f>SUM(feb!F52+L52)</f>
        <v>0</v>
      </c>
      <c r="N52" s="17">
        <f t="shared" si="1"/>
        <v>0</v>
      </c>
      <c r="O52" s="21">
        <f>SUM(feb!H52+N52)</f>
        <v>0</v>
      </c>
    </row>
    <row r="53" spans="1:15" ht="12.75">
      <c r="A53" s="13" t="s">
        <v>14</v>
      </c>
      <c r="B53" s="11">
        <v>53</v>
      </c>
      <c r="C53" s="11"/>
      <c r="D53" s="11"/>
      <c r="E53" s="11"/>
      <c r="F53" s="11"/>
      <c r="G53" s="11"/>
      <c r="H53" s="11"/>
      <c r="I53" s="11"/>
      <c r="J53" s="11"/>
      <c r="K53" s="11"/>
      <c r="L53" s="9">
        <f t="shared" si="0"/>
        <v>0</v>
      </c>
      <c r="M53" s="10">
        <f>SUM(feb!F53+L53)</f>
        <v>1</v>
      </c>
      <c r="N53" s="17">
        <f t="shared" si="1"/>
        <v>53</v>
      </c>
      <c r="O53" s="21">
        <f>SUM(feb!H53+N53)</f>
        <v>104</v>
      </c>
    </row>
    <row r="54" spans="1:15" ht="12.75">
      <c r="A54" s="13" t="s">
        <v>75</v>
      </c>
      <c r="B54" s="11"/>
      <c r="C54" s="11"/>
      <c r="D54" s="11">
        <v>60</v>
      </c>
      <c r="E54" s="11">
        <v>70</v>
      </c>
      <c r="F54" s="11">
        <v>60</v>
      </c>
      <c r="G54" s="11">
        <v>66</v>
      </c>
      <c r="H54" s="11">
        <v>83</v>
      </c>
      <c r="I54" s="11"/>
      <c r="J54" s="11"/>
      <c r="K54" s="11"/>
      <c r="L54" s="9">
        <v>3</v>
      </c>
      <c r="M54" s="10">
        <f>SUM(feb!F54+L54)</f>
        <v>3</v>
      </c>
      <c r="N54" s="17">
        <f t="shared" si="1"/>
        <v>339</v>
      </c>
      <c r="O54" s="21">
        <f>SUM(feb!H54+N54)</f>
        <v>339</v>
      </c>
    </row>
    <row r="55" spans="1:15" ht="12.75">
      <c r="A55" s="13" t="s">
        <v>65</v>
      </c>
      <c r="B55" s="11"/>
      <c r="C55" s="11"/>
      <c r="D55" s="11"/>
      <c r="E55" s="11"/>
      <c r="F55" s="11"/>
      <c r="G55" s="11"/>
      <c r="H55" s="11"/>
      <c r="I55" s="11"/>
      <c r="J55" s="11"/>
      <c r="K55" s="11">
        <v>62</v>
      </c>
      <c r="L55" s="9">
        <f t="shared" si="0"/>
        <v>1</v>
      </c>
      <c r="M55" s="10">
        <f>SUM(feb!F55+L55)</f>
        <v>1</v>
      </c>
      <c r="N55" s="17">
        <f t="shared" si="1"/>
        <v>62</v>
      </c>
      <c r="O55" s="21">
        <f>SUM(feb!H55+N55)</f>
        <v>62</v>
      </c>
    </row>
    <row r="56" spans="1:15" ht="12.75">
      <c r="A56" s="13" t="s">
        <v>70</v>
      </c>
      <c r="B56" s="11">
        <v>53</v>
      </c>
      <c r="C56" s="11"/>
      <c r="D56" s="11"/>
      <c r="E56" s="11"/>
      <c r="F56" s="11"/>
      <c r="G56" s="11">
        <v>49</v>
      </c>
      <c r="H56" s="11"/>
      <c r="I56" s="11"/>
      <c r="J56" s="11">
        <v>65</v>
      </c>
      <c r="K56" s="11"/>
      <c r="L56" s="9">
        <v>2</v>
      </c>
      <c r="M56" s="10">
        <f>SUM(feb!F56+L56)</f>
        <v>2</v>
      </c>
      <c r="N56" s="17">
        <f t="shared" si="1"/>
        <v>167</v>
      </c>
      <c r="O56" s="21">
        <f>SUM(feb!H56+N56)</f>
        <v>167</v>
      </c>
    </row>
    <row r="57" spans="1:15" ht="12.75">
      <c r="A57" s="13" t="s">
        <v>117</v>
      </c>
      <c r="B57" s="11">
        <v>93</v>
      </c>
      <c r="C57" s="11"/>
      <c r="D57" s="11"/>
      <c r="E57" s="11">
        <v>70</v>
      </c>
      <c r="F57" s="11">
        <v>97</v>
      </c>
      <c r="G57" s="11"/>
      <c r="H57" s="11"/>
      <c r="I57" s="11"/>
      <c r="J57" s="11"/>
      <c r="K57" s="11"/>
      <c r="L57" s="9">
        <v>2</v>
      </c>
      <c r="M57" s="10">
        <f>SUM(feb!F57+L57)</f>
        <v>4</v>
      </c>
      <c r="N57" s="17">
        <f t="shared" si="1"/>
        <v>260</v>
      </c>
      <c r="O57" s="21">
        <f>SUM(feb!H57+N57)</f>
        <v>399</v>
      </c>
    </row>
    <row r="58" spans="1:15" ht="12.75">
      <c r="A58" s="13" t="s">
        <v>98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9">
        <f t="shared" si="0"/>
        <v>0</v>
      </c>
      <c r="M58" s="10">
        <f>SUM(feb!F58+L58)</f>
        <v>0</v>
      </c>
      <c r="N58" s="17">
        <f t="shared" si="1"/>
        <v>0</v>
      </c>
      <c r="O58" s="21">
        <f>SUM(feb!H58+N58)</f>
        <v>0</v>
      </c>
    </row>
    <row r="59" spans="1:15" ht="12.75">
      <c r="A59" s="13" t="s">
        <v>33</v>
      </c>
      <c r="B59" s="11"/>
      <c r="C59" s="11"/>
      <c r="D59" s="11"/>
      <c r="E59" s="11"/>
      <c r="F59" s="11"/>
      <c r="G59" s="11">
        <v>56</v>
      </c>
      <c r="H59" s="11"/>
      <c r="I59" s="11"/>
      <c r="J59" s="11"/>
      <c r="K59" s="11">
        <v>62</v>
      </c>
      <c r="L59" s="9">
        <f t="shared" si="0"/>
        <v>2</v>
      </c>
      <c r="M59" s="10">
        <f>SUM(feb!F59+L59)</f>
        <v>2</v>
      </c>
      <c r="N59" s="17">
        <f t="shared" si="1"/>
        <v>118</v>
      </c>
      <c r="O59" s="21">
        <f>SUM(feb!H59+N59)</f>
        <v>118</v>
      </c>
    </row>
    <row r="60" spans="1:15" ht="12.75">
      <c r="A60" s="13" t="s">
        <v>74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9">
        <f t="shared" si="0"/>
        <v>0</v>
      </c>
      <c r="M60" s="10">
        <f>SUM(feb!F60+L60)</f>
        <v>0</v>
      </c>
      <c r="N60" s="17">
        <f t="shared" si="1"/>
        <v>0</v>
      </c>
      <c r="O60" s="21">
        <f>SUM(feb!H60+N60)</f>
        <v>0</v>
      </c>
    </row>
    <row r="61" spans="1:15" ht="12.75">
      <c r="A61" s="13" t="s">
        <v>93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9">
        <f t="shared" si="0"/>
        <v>0</v>
      </c>
      <c r="M61" s="10">
        <f>SUM(feb!F61+L61)</f>
        <v>0</v>
      </c>
      <c r="N61" s="17">
        <f t="shared" si="1"/>
        <v>0</v>
      </c>
      <c r="O61" s="21">
        <f>SUM(feb!H61+N61)</f>
        <v>0</v>
      </c>
    </row>
    <row r="62" spans="1:15" ht="12.75">
      <c r="A62" s="13" t="s">
        <v>15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9">
        <f t="shared" si="0"/>
        <v>0</v>
      </c>
      <c r="M62" s="10">
        <f>SUM(feb!F62+L62)</f>
        <v>0</v>
      </c>
      <c r="N62" s="17">
        <f t="shared" si="1"/>
        <v>0</v>
      </c>
      <c r="O62" s="21">
        <f>SUM(feb!H62+N62)</f>
        <v>0</v>
      </c>
    </row>
    <row r="63" spans="1:15" ht="12.75">
      <c r="A63" s="13" t="s">
        <v>113</v>
      </c>
      <c r="B63" s="11">
        <v>83</v>
      </c>
      <c r="C63" s="11">
        <v>53</v>
      </c>
      <c r="D63" s="11"/>
      <c r="E63" s="11"/>
      <c r="F63" s="11">
        <v>80</v>
      </c>
      <c r="G63" s="11">
        <v>56</v>
      </c>
      <c r="H63" s="11"/>
      <c r="I63" s="11"/>
      <c r="J63" s="11"/>
      <c r="K63" s="11"/>
      <c r="L63" s="9">
        <v>3</v>
      </c>
      <c r="M63" s="10">
        <f>SUM(feb!F63+L63)</f>
        <v>5</v>
      </c>
      <c r="N63" s="17">
        <f t="shared" si="1"/>
        <v>272</v>
      </c>
      <c r="O63" s="21">
        <f>SUM(feb!H63+N63)</f>
        <v>385</v>
      </c>
    </row>
    <row r="64" spans="1:15" ht="12.75">
      <c r="A64" s="13" t="s">
        <v>16</v>
      </c>
      <c r="B64" s="11"/>
      <c r="C64" s="11">
        <v>64</v>
      </c>
      <c r="D64" s="11">
        <v>96</v>
      </c>
      <c r="E64" s="11"/>
      <c r="F64" s="11"/>
      <c r="G64" s="11">
        <v>66</v>
      </c>
      <c r="H64" s="11"/>
      <c r="I64" s="11">
        <v>50</v>
      </c>
      <c r="J64" s="11">
        <v>117</v>
      </c>
      <c r="K64" s="11">
        <v>72</v>
      </c>
      <c r="L64" s="9">
        <v>5</v>
      </c>
      <c r="M64" s="10">
        <f>SUM(feb!F64+L64)</f>
        <v>6</v>
      </c>
      <c r="N64" s="17">
        <f t="shared" si="1"/>
        <v>465</v>
      </c>
      <c r="O64" s="21">
        <f>SUM(feb!H64+N64)</f>
        <v>528</v>
      </c>
    </row>
    <row r="65" spans="1:15" ht="12.75">
      <c r="A65" s="13" t="s">
        <v>73</v>
      </c>
      <c r="B65" s="11">
        <v>53</v>
      </c>
      <c r="C65" s="11">
        <v>48</v>
      </c>
      <c r="D65" s="11"/>
      <c r="E65" s="11"/>
      <c r="F65" s="11">
        <v>63</v>
      </c>
      <c r="G65" s="11">
        <v>49</v>
      </c>
      <c r="H65" s="11"/>
      <c r="I65" s="11"/>
      <c r="J65" s="11">
        <v>65</v>
      </c>
      <c r="K65" s="11">
        <v>62</v>
      </c>
      <c r="L65" s="9">
        <v>4</v>
      </c>
      <c r="M65" s="10">
        <f>SUM(feb!F65+L65)</f>
        <v>6</v>
      </c>
      <c r="N65" s="17">
        <f t="shared" si="1"/>
        <v>340</v>
      </c>
      <c r="O65" s="21">
        <f>SUM(feb!H65+N65)</f>
        <v>442</v>
      </c>
    </row>
    <row r="66" spans="1:15" ht="12.75">
      <c r="A66" s="13" t="s">
        <v>17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9">
        <f t="shared" si="0"/>
        <v>0</v>
      </c>
      <c r="M66" s="10">
        <f>SUM(feb!F66+L66)</f>
        <v>0</v>
      </c>
      <c r="N66" s="17">
        <f t="shared" si="1"/>
        <v>0</v>
      </c>
      <c r="O66" s="21">
        <f>SUM(feb!H66+N66)</f>
        <v>0</v>
      </c>
    </row>
    <row r="67" spans="1:15" ht="12.75">
      <c r="A67" s="13" t="s">
        <v>156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9">
        <f>COUNT(C67,E67,G67,I67,K67)</f>
        <v>0</v>
      </c>
      <c r="M67" s="10">
        <f>SUM(feb!F67+L67)</f>
        <v>0</v>
      </c>
      <c r="N67" s="17">
        <f>SUM(B67:K67)</f>
        <v>0</v>
      </c>
      <c r="O67" s="21">
        <f>SUM(feb!H67+N67)</f>
        <v>0</v>
      </c>
    </row>
    <row r="68" spans="1:15" ht="12.75">
      <c r="A68" s="13" t="s">
        <v>18</v>
      </c>
      <c r="B68" s="11"/>
      <c r="C68" s="11">
        <v>48</v>
      </c>
      <c r="D68" s="11"/>
      <c r="E68" s="11"/>
      <c r="F68" s="11"/>
      <c r="G68" s="11"/>
      <c r="H68" s="11"/>
      <c r="I68" s="11"/>
      <c r="J68" s="11"/>
      <c r="K68" s="11"/>
      <c r="L68" s="9">
        <f t="shared" si="0"/>
        <v>1</v>
      </c>
      <c r="M68" s="10">
        <f>SUM(feb!F68+L68)</f>
        <v>1</v>
      </c>
      <c r="N68" s="17">
        <f t="shared" si="1"/>
        <v>48</v>
      </c>
      <c r="O68" s="21">
        <f>SUM(feb!H68+N68)</f>
        <v>48</v>
      </c>
    </row>
    <row r="69" spans="1:15" ht="12.75">
      <c r="A69" s="13" t="s">
        <v>68</v>
      </c>
      <c r="B69" s="11"/>
      <c r="C69" s="11">
        <v>64</v>
      </c>
      <c r="D69" s="11"/>
      <c r="E69" s="11"/>
      <c r="F69" s="11"/>
      <c r="G69" s="11"/>
      <c r="H69" s="11"/>
      <c r="I69" s="11"/>
      <c r="J69" s="11"/>
      <c r="K69" s="11">
        <v>62</v>
      </c>
      <c r="L69" s="9">
        <f t="shared" si="0"/>
        <v>2</v>
      </c>
      <c r="M69" s="10">
        <f>SUM(feb!F69+L69)</f>
        <v>4</v>
      </c>
      <c r="N69" s="17">
        <f t="shared" si="1"/>
        <v>126</v>
      </c>
      <c r="O69" s="21">
        <f>SUM(feb!H69+N69)</f>
        <v>265</v>
      </c>
    </row>
    <row r="70" spans="1:15" ht="12.75">
      <c r="A70" s="13" t="s">
        <v>126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9">
        <f t="shared" si="0"/>
        <v>0</v>
      </c>
      <c r="M70" s="10">
        <f>SUM(feb!F70+L70)</f>
        <v>0</v>
      </c>
      <c r="N70" s="17">
        <f t="shared" si="1"/>
        <v>0</v>
      </c>
      <c r="O70" s="21">
        <f>SUM(feb!H70+N70)</f>
        <v>0</v>
      </c>
    </row>
    <row r="71" spans="1:15" ht="12.75">
      <c r="A71" s="13" t="s">
        <v>32</v>
      </c>
      <c r="B71" s="11"/>
      <c r="C71" s="11">
        <v>53</v>
      </c>
      <c r="D71" s="11"/>
      <c r="E71" s="11"/>
      <c r="F71" s="11"/>
      <c r="G71" s="11"/>
      <c r="H71" s="11"/>
      <c r="I71" s="11"/>
      <c r="J71" s="11"/>
      <c r="K71" s="11"/>
      <c r="L71" s="9">
        <f t="shared" si="0"/>
        <v>1</v>
      </c>
      <c r="M71" s="10">
        <f>SUM(feb!F71+L71)</f>
        <v>2</v>
      </c>
      <c r="N71" s="17">
        <f t="shared" si="1"/>
        <v>53</v>
      </c>
      <c r="O71" s="21">
        <f>SUM(feb!H71+N71)</f>
        <v>103</v>
      </c>
    </row>
    <row r="72" spans="1:15" ht="12.75">
      <c r="A72" s="13" t="s">
        <v>123</v>
      </c>
      <c r="B72" s="11">
        <v>83</v>
      </c>
      <c r="C72" s="11">
        <v>53</v>
      </c>
      <c r="D72" s="11">
        <v>65</v>
      </c>
      <c r="E72" s="11"/>
      <c r="F72" s="11">
        <v>80</v>
      </c>
      <c r="G72" s="11">
        <v>56</v>
      </c>
      <c r="H72" s="11"/>
      <c r="I72" s="11"/>
      <c r="J72" s="11"/>
      <c r="K72" s="11"/>
      <c r="L72" s="9">
        <v>3</v>
      </c>
      <c r="M72" s="10">
        <f>SUM(feb!F72+L72)</f>
        <v>5</v>
      </c>
      <c r="N72" s="17">
        <f t="shared" si="1"/>
        <v>337</v>
      </c>
      <c r="O72" s="21">
        <f>SUM(feb!H72+N72)</f>
        <v>447</v>
      </c>
    </row>
    <row r="73" spans="1:15" ht="12.75">
      <c r="A73" s="13" t="s">
        <v>99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9">
        <f t="shared" si="0"/>
        <v>0</v>
      </c>
      <c r="M73" s="10">
        <f>SUM(feb!F73+L73)</f>
        <v>0</v>
      </c>
      <c r="N73" s="17">
        <f t="shared" si="1"/>
        <v>0</v>
      </c>
      <c r="O73" s="21">
        <f>SUM(feb!H73+N73)</f>
        <v>0</v>
      </c>
    </row>
    <row r="74" spans="1:15" ht="12.75">
      <c r="A74" s="13" t="s">
        <v>100</v>
      </c>
      <c r="B74" s="11"/>
      <c r="C74" s="11">
        <v>53</v>
      </c>
      <c r="D74" s="11"/>
      <c r="E74" s="11"/>
      <c r="F74" s="11"/>
      <c r="G74" s="11"/>
      <c r="H74" s="11"/>
      <c r="I74" s="11"/>
      <c r="J74" s="11">
        <v>93</v>
      </c>
      <c r="K74" s="11"/>
      <c r="L74" s="9">
        <v>2</v>
      </c>
      <c r="M74" s="10">
        <f>SUM(feb!F74+L74)</f>
        <v>4</v>
      </c>
      <c r="N74" s="17">
        <f t="shared" si="1"/>
        <v>146</v>
      </c>
      <c r="O74" s="21">
        <f>SUM(feb!H74+N74)</f>
        <v>259</v>
      </c>
    </row>
    <row r="75" spans="1:15" ht="12.75">
      <c r="A75" s="13" t="s">
        <v>79</v>
      </c>
      <c r="B75" s="11">
        <v>83</v>
      </c>
      <c r="C75" s="11">
        <v>53</v>
      </c>
      <c r="D75" s="11">
        <v>65</v>
      </c>
      <c r="E75" s="11"/>
      <c r="F75" s="11">
        <v>80</v>
      </c>
      <c r="G75" s="11">
        <v>56</v>
      </c>
      <c r="H75" s="11"/>
      <c r="I75" s="11"/>
      <c r="J75" s="11">
        <v>93</v>
      </c>
      <c r="K75" s="11">
        <v>62</v>
      </c>
      <c r="L75" s="9">
        <v>4</v>
      </c>
      <c r="M75" s="10">
        <f>SUM(feb!F75+L75)</f>
        <v>6</v>
      </c>
      <c r="N75" s="17">
        <f aca="true" t="shared" si="2" ref="N75:N121">SUM(B75:K75)</f>
        <v>492</v>
      </c>
      <c r="O75" s="21">
        <f>SUM(feb!H75+N75)</f>
        <v>665</v>
      </c>
    </row>
    <row r="76" spans="1:15" ht="12.75">
      <c r="A76" s="13" t="s">
        <v>71</v>
      </c>
      <c r="B76" s="11">
        <v>83</v>
      </c>
      <c r="C76" s="11">
        <v>53</v>
      </c>
      <c r="D76" s="11">
        <v>65</v>
      </c>
      <c r="E76" s="11"/>
      <c r="F76" s="11">
        <v>80</v>
      </c>
      <c r="G76" s="11">
        <v>56</v>
      </c>
      <c r="H76" s="11"/>
      <c r="I76" s="11"/>
      <c r="J76" s="11">
        <v>93</v>
      </c>
      <c r="K76" s="11">
        <v>62</v>
      </c>
      <c r="L76" s="9">
        <v>4</v>
      </c>
      <c r="M76" s="10">
        <f>SUM(feb!F76+L76)</f>
        <v>6</v>
      </c>
      <c r="N76" s="17">
        <f t="shared" si="2"/>
        <v>492</v>
      </c>
      <c r="O76" s="21">
        <f>SUM(feb!H76+N76)</f>
        <v>665</v>
      </c>
    </row>
    <row r="77" spans="1:15" ht="12.75">
      <c r="A77" s="13" t="s">
        <v>101</v>
      </c>
      <c r="B77" s="11">
        <v>82</v>
      </c>
      <c r="C77" s="11"/>
      <c r="D77" s="11"/>
      <c r="E77" s="11"/>
      <c r="F77" s="11"/>
      <c r="G77" s="11"/>
      <c r="H77" s="11"/>
      <c r="I77" s="11"/>
      <c r="J77" s="11"/>
      <c r="K77" s="11"/>
      <c r="L77" s="9">
        <f aca="true" t="shared" si="3" ref="L77:L114">COUNT(C77,E77,G77,I77,K77)</f>
        <v>0</v>
      </c>
      <c r="M77" s="10">
        <f>SUM(feb!F77+L77)</f>
        <v>0</v>
      </c>
      <c r="N77" s="17">
        <f t="shared" si="2"/>
        <v>82</v>
      </c>
      <c r="O77" s="21">
        <f>SUM(feb!H77+N77)</f>
        <v>82</v>
      </c>
    </row>
    <row r="78" spans="1:15" ht="12.75">
      <c r="A78" s="13" t="s">
        <v>19</v>
      </c>
      <c r="B78" s="11"/>
      <c r="C78" s="11"/>
      <c r="D78" s="11"/>
      <c r="E78" s="11"/>
      <c r="F78" s="11"/>
      <c r="G78" s="11">
        <v>49</v>
      </c>
      <c r="H78" s="11"/>
      <c r="I78" s="11"/>
      <c r="J78" s="11"/>
      <c r="K78" s="11"/>
      <c r="L78" s="9">
        <f t="shared" si="3"/>
        <v>1</v>
      </c>
      <c r="M78" s="10">
        <f>SUM(feb!F78+L78)</f>
        <v>1</v>
      </c>
      <c r="N78" s="17">
        <f t="shared" si="2"/>
        <v>49</v>
      </c>
      <c r="O78" s="21">
        <f>SUM(feb!H78+N78)</f>
        <v>49</v>
      </c>
    </row>
    <row r="79" spans="1:15" ht="12.75">
      <c r="A79" s="13" t="s">
        <v>20</v>
      </c>
      <c r="B79" s="11">
        <v>82</v>
      </c>
      <c r="C79" s="11">
        <v>64</v>
      </c>
      <c r="D79" s="11"/>
      <c r="E79" s="11"/>
      <c r="F79" s="11">
        <v>80</v>
      </c>
      <c r="G79" s="11">
        <v>56</v>
      </c>
      <c r="H79" s="11"/>
      <c r="I79" s="11"/>
      <c r="J79" s="11"/>
      <c r="K79" s="11"/>
      <c r="L79" s="9">
        <v>3</v>
      </c>
      <c r="M79" s="10">
        <f>SUM(feb!F79+L79)</f>
        <v>3</v>
      </c>
      <c r="N79" s="17">
        <f t="shared" si="2"/>
        <v>282</v>
      </c>
      <c r="O79" s="21">
        <f>SUM(feb!H79+N79)</f>
        <v>282</v>
      </c>
    </row>
    <row r="80" spans="1:15" ht="12.75">
      <c r="A80" s="13" t="s">
        <v>69</v>
      </c>
      <c r="B80" s="11"/>
      <c r="C80" s="11">
        <v>48</v>
      </c>
      <c r="D80" s="11"/>
      <c r="E80" s="11"/>
      <c r="F80" s="11"/>
      <c r="G80" s="11"/>
      <c r="H80" s="11"/>
      <c r="I80" s="11"/>
      <c r="J80" s="11"/>
      <c r="K80" s="11"/>
      <c r="L80" s="9">
        <f t="shared" si="3"/>
        <v>1</v>
      </c>
      <c r="M80" s="10">
        <f>SUM(feb!F80+L80)</f>
        <v>2</v>
      </c>
      <c r="N80" s="17">
        <f t="shared" si="2"/>
        <v>48</v>
      </c>
      <c r="O80" s="21">
        <f>SUM(feb!H80+N80)</f>
        <v>90</v>
      </c>
    </row>
    <row r="81" spans="1:15" ht="12.75">
      <c r="A81" s="13" t="s">
        <v>88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9">
        <f t="shared" si="3"/>
        <v>0</v>
      </c>
      <c r="M81" s="10">
        <f>SUM(feb!F81+L81)</f>
        <v>0</v>
      </c>
      <c r="N81" s="17">
        <f t="shared" si="2"/>
        <v>0</v>
      </c>
      <c r="O81" s="21">
        <f>SUM(feb!H81+N81)</f>
        <v>0</v>
      </c>
    </row>
    <row r="82" spans="1:15" ht="12.75">
      <c r="A82" s="13" t="s">
        <v>104</v>
      </c>
      <c r="B82" s="11"/>
      <c r="C82" s="11">
        <v>64</v>
      </c>
      <c r="D82" s="11"/>
      <c r="E82" s="11"/>
      <c r="F82" s="11"/>
      <c r="G82" s="11"/>
      <c r="H82" s="11"/>
      <c r="I82" s="11"/>
      <c r="J82" s="11">
        <v>93</v>
      </c>
      <c r="K82" s="11"/>
      <c r="L82" s="9">
        <v>2</v>
      </c>
      <c r="M82" s="10">
        <f>SUM(feb!F82+L82)</f>
        <v>2</v>
      </c>
      <c r="N82" s="17">
        <f t="shared" si="2"/>
        <v>157</v>
      </c>
      <c r="O82" s="21">
        <f>SUM(feb!H82+N82)</f>
        <v>157</v>
      </c>
    </row>
    <row r="83" spans="1:15" ht="12.75">
      <c r="A83" s="13" t="s">
        <v>21</v>
      </c>
      <c r="B83" s="11"/>
      <c r="C83" s="11"/>
      <c r="D83" s="11"/>
      <c r="E83" s="11"/>
      <c r="F83" s="11"/>
      <c r="G83" s="11">
        <v>56</v>
      </c>
      <c r="H83" s="11"/>
      <c r="I83" s="11"/>
      <c r="J83" s="11"/>
      <c r="K83" s="11"/>
      <c r="L83" s="9">
        <f t="shared" si="3"/>
        <v>1</v>
      </c>
      <c r="M83" s="10">
        <f>SUM(feb!F83+L83)</f>
        <v>1</v>
      </c>
      <c r="N83" s="17">
        <f t="shared" si="2"/>
        <v>56</v>
      </c>
      <c r="O83" s="21">
        <f>SUM(feb!H83+N83)</f>
        <v>56</v>
      </c>
    </row>
    <row r="84" spans="1:15" ht="12.75">
      <c r="A84" s="13" t="s">
        <v>58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9">
        <f t="shared" si="3"/>
        <v>0</v>
      </c>
      <c r="M84" s="10">
        <f>SUM(feb!F84+L84)</f>
        <v>0</v>
      </c>
      <c r="N84" s="17">
        <f t="shared" si="2"/>
        <v>0</v>
      </c>
      <c r="O84" s="21">
        <f>SUM(feb!H84+N84)</f>
        <v>0</v>
      </c>
    </row>
    <row r="85" spans="1:15" ht="12.75">
      <c r="A85" s="13" t="s">
        <v>63</v>
      </c>
      <c r="B85" s="11">
        <v>93</v>
      </c>
      <c r="C85" s="11">
        <v>64</v>
      </c>
      <c r="D85" s="11">
        <v>96</v>
      </c>
      <c r="E85" s="11">
        <v>70</v>
      </c>
      <c r="F85" s="11">
        <v>97</v>
      </c>
      <c r="G85" s="11">
        <v>66</v>
      </c>
      <c r="H85" s="11">
        <v>83</v>
      </c>
      <c r="I85" s="11">
        <v>50</v>
      </c>
      <c r="J85" s="11">
        <v>117</v>
      </c>
      <c r="K85" s="11">
        <v>72</v>
      </c>
      <c r="L85" s="9">
        <f t="shared" si="3"/>
        <v>5</v>
      </c>
      <c r="M85" s="10">
        <f>SUM(feb!F85+L85)</f>
        <v>7</v>
      </c>
      <c r="N85" s="17">
        <f t="shared" si="2"/>
        <v>808</v>
      </c>
      <c r="O85" s="21">
        <f>SUM(feb!H85+N85)</f>
        <v>1088</v>
      </c>
    </row>
    <row r="86" spans="1:15" ht="12.75">
      <c r="A86" s="13" t="s">
        <v>127</v>
      </c>
      <c r="B86" s="11"/>
      <c r="C86" s="11">
        <v>48</v>
      </c>
      <c r="D86" s="11"/>
      <c r="E86" s="11"/>
      <c r="F86" s="11"/>
      <c r="G86" s="11">
        <v>49</v>
      </c>
      <c r="H86" s="11"/>
      <c r="I86" s="11"/>
      <c r="J86" s="11"/>
      <c r="K86" s="11"/>
      <c r="L86" s="9">
        <f t="shared" si="3"/>
        <v>2</v>
      </c>
      <c r="M86" s="10">
        <f>SUM(feb!F86+L86)</f>
        <v>3</v>
      </c>
      <c r="N86" s="17">
        <f t="shared" si="2"/>
        <v>97</v>
      </c>
      <c r="O86" s="21">
        <f>SUM(feb!H86+N86)</f>
        <v>139</v>
      </c>
    </row>
    <row r="87" spans="1:15" ht="12.75">
      <c r="A87" s="13" t="s">
        <v>22</v>
      </c>
      <c r="B87" s="11">
        <v>93</v>
      </c>
      <c r="C87" s="11">
        <v>53</v>
      </c>
      <c r="D87" s="11"/>
      <c r="E87" s="11"/>
      <c r="F87" s="11"/>
      <c r="G87" s="11">
        <v>56</v>
      </c>
      <c r="H87" s="11"/>
      <c r="I87" s="11"/>
      <c r="J87" s="11">
        <v>93</v>
      </c>
      <c r="K87" s="11">
        <v>62</v>
      </c>
      <c r="L87" s="9">
        <v>4</v>
      </c>
      <c r="M87" s="10">
        <f>SUM(feb!F87+L87)</f>
        <v>6</v>
      </c>
      <c r="N87" s="17">
        <f t="shared" si="2"/>
        <v>357</v>
      </c>
      <c r="O87" s="21">
        <f>SUM(feb!H87+N87)</f>
        <v>556</v>
      </c>
    </row>
    <row r="88" spans="1:15" ht="12.75">
      <c r="A88" s="13" t="s">
        <v>62</v>
      </c>
      <c r="B88" s="11">
        <v>83</v>
      </c>
      <c r="C88" s="11">
        <v>53</v>
      </c>
      <c r="D88" s="11"/>
      <c r="E88" s="11"/>
      <c r="F88" s="11"/>
      <c r="G88" s="11"/>
      <c r="H88" s="11"/>
      <c r="I88" s="11"/>
      <c r="J88" s="11">
        <v>93</v>
      </c>
      <c r="K88" s="11">
        <v>62</v>
      </c>
      <c r="L88" s="9">
        <v>3</v>
      </c>
      <c r="M88" s="10">
        <f>SUM(feb!F88+L88)</f>
        <v>5</v>
      </c>
      <c r="N88" s="17">
        <f t="shared" si="2"/>
        <v>291</v>
      </c>
      <c r="O88" s="21">
        <f>SUM(feb!H88+N88)</f>
        <v>404</v>
      </c>
    </row>
    <row r="89" spans="1:15" ht="12.75">
      <c r="A89" s="13" t="s">
        <v>23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9">
        <f t="shared" si="3"/>
        <v>0</v>
      </c>
      <c r="M89" s="10">
        <f>SUM(feb!F89+L89)</f>
        <v>0</v>
      </c>
      <c r="N89" s="17">
        <f t="shared" si="2"/>
        <v>0</v>
      </c>
      <c r="O89" s="21">
        <f>SUM(feb!H89+N89)</f>
        <v>0</v>
      </c>
    </row>
    <row r="90" spans="1:15" ht="12.75">
      <c r="A90" s="13" t="s">
        <v>76</v>
      </c>
      <c r="B90" s="11"/>
      <c r="C90" s="11">
        <v>64</v>
      </c>
      <c r="D90" s="11"/>
      <c r="E90" s="11"/>
      <c r="F90" s="11">
        <v>97</v>
      </c>
      <c r="G90" s="11">
        <v>66</v>
      </c>
      <c r="H90" s="11"/>
      <c r="I90" s="11"/>
      <c r="J90" s="11">
        <v>117</v>
      </c>
      <c r="K90" s="11"/>
      <c r="L90" s="9">
        <v>3</v>
      </c>
      <c r="M90" s="10">
        <f>SUM(feb!F90+L90)</f>
        <v>3</v>
      </c>
      <c r="N90" s="17">
        <f t="shared" si="2"/>
        <v>344</v>
      </c>
      <c r="O90" s="21">
        <f>SUM(feb!H90+N90)</f>
        <v>344</v>
      </c>
    </row>
    <row r="91" spans="1:15" ht="12.75">
      <c r="A91" s="13" t="s">
        <v>77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9">
        <f t="shared" si="3"/>
        <v>0</v>
      </c>
      <c r="M91" s="10">
        <f>SUM(feb!F91+L91)</f>
        <v>0</v>
      </c>
      <c r="N91" s="17">
        <f t="shared" si="2"/>
        <v>0</v>
      </c>
      <c r="O91" s="21">
        <f>SUM(feb!H91+N91)</f>
        <v>0</v>
      </c>
    </row>
    <row r="92" spans="1:15" ht="12.75">
      <c r="A92" s="13" t="s">
        <v>24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9">
        <f t="shared" si="3"/>
        <v>0</v>
      </c>
      <c r="M92" s="10">
        <f>SUM(feb!F92+L92)</f>
        <v>0</v>
      </c>
      <c r="N92" s="17">
        <f t="shared" si="2"/>
        <v>0</v>
      </c>
      <c r="O92" s="21">
        <f>SUM(feb!H92+N92)</f>
        <v>0</v>
      </c>
    </row>
    <row r="93" spans="1:15" ht="12.75">
      <c r="A93" s="13" t="s">
        <v>118</v>
      </c>
      <c r="B93" s="11">
        <v>83</v>
      </c>
      <c r="C93" s="11"/>
      <c r="D93" s="11"/>
      <c r="E93" s="11"/>
      <c r="F93" s="11"/>
      <c r="G93" s="11">
        <v>56</v>
      </c>
      <c r="H93" s="11"/>
      <c r="I93" s="11"/>
      <c r="J93" s="11"/>
      <c r="K93" s="11"/>
      <c r="L93" s="9">
        <v>2</v>
      </c>
      <c r="M93" s="10">
        <f>SUM(feb!F93+L93)</f>
        <v>3</v>
      </c>
      <c r="N93" s="17">
        <f t="shared" si="2"/>
        <v>139</v>
      </c>
      <c r="O93" s="21">
        <f>SUM(feb!H93+N93)</f>
        <v>202</v>
      </c>
    </row>
    <row r="94" spans="1:15" ht="12.75">
      <c r="A94" s="13" t="s">
        <v>25</v>
      </c>
      <c r="B94" s="11">
        <v>93</v>
      </c>
      <c r="C94" s="11">
        <v>64</v>
      </c>
      <c r="D94" s="11"/>
      <c r="E94" s="11"/>
      <c r="F94" s="11">
        <v>97</v>
      </c>
      <c r="G94" s="11">
        <v>66</v>
      </c>
      <c r="H94" s="11"/>
      <c r="I94" s="11"/>
      <c r="J94" s="11">
        <v>105</v>
      </c>
      <c r="K94" s="11">
        <v>62</v>
      </c>
      <c r="L94" s="9">
        <v>4</v>
      </c>
      <c r="M94" s="10">
        <f>SUM(feb!F94+L94)</f>
        <v>6</v>
      </c>
      <c r="N94" s="17">
        <f t="shared" si="2"/>
        <v>487</v>
      </c>
      <c r="O94" s="21">
        <f>SUM(feb!H94+N94)</f>
        <v>686</v>
      </c>
    </row>
    <row r="95" spans="1:15" ht="12.75">
      <c r="A95" s="13" t="s">
        <v>26</v>
      </c>
      <c r="B95" s="11"/>
      <c r="C95" s="11">
        <v>64</v>
      </c>
      <c r="D95" s="11"/>
      <c r="E95" s="11"/>
      <c r="F95" s="11"/>
      <c r="G95" s="11">
        <v>72</v>
      </c>
      <c r="H95" s="11"/>
      <c r="I95" s="11">
        <v>50</v>
      </c>
      <c r="J95" s="11"/>
      <c r="K95" s="11">
        <v>72</v>
      </c>
      <c r="L95" s="9">
        <f t="shared" si="3"/>
        <v>4</v>
      </c>
      <c r="M95" s="10">
        <f>SUM(feb!F95+L95)</f>
        <v>5</v>
      </c>
      <c r="N95" s="17">
        <f t="shared" si="2"/>
        <v>258</v>
      </c>
      <c r="O95" s="21">
        <f>SUM(feb!H95+N95)</f>
        <v>318</v>
      </c>
    </row>
    <row r="96" spans="1:15" ht="12.75">
      <c r="A96" s="13" t="s">
        <v>107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9">
        <f t="shared" si="3"/>
        <v>0</v>
      </c>
      <c r="M96" s="10">
        <f>SUM(feb!F96+L96)</f>
        <v>0</v>
      </c>
      <c r="N96" s="17">
        <f t="shared" si="2"/>
        <v>0</v>
      </c>
      <c r="O96" s="21">
        <f>SUM(feb!H96+N96)</f>
        <v>0</v>
      </c>
    </row>
    <row r="97" spans="1:15" ht="12.75">
      <c r="A97" s="13" t="s">
        <v>81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9">
        <f t="shared" si="3"/>
        <v>0</v>
      </c>
      <c r="M97" s="10">
        <f>SUM(feb!F97+L97)</f>
        <v>0</v>
      </c>
      <c r="N97" s="17">
        <f t="shared" si="2"/>
        <v>0</v>
      </c>
      <c r="O97" s="21">
        <f>SUM(feb!H97+N97)</f>
        <v>0</v>
      </c>
    </row>
    <row r="98" spans="1:15" ht="12.75">
      <c r="A98" s="13" t="s">
        <v>27</v>
      </c>
      <c r="B98" s="11">
        <v>82</v>
      </c>
      <c r="C98" s="11">
        <v>64</v>
      </c>
      <c r="D98" s="11"/>
      <c r="E98" s="11"/>
      <c r="F98" s="11">
        <v>97</v>
      </c>
      <c r="G98" s="11">
        <v>56</v>
      </c>
      <c r="H98" s="11"/>
      <c r="I98" s="11"/>
      <c r="J98" s="11">
        <v>105</v>
      </c>
      <c r="K98" s="11">
        <v>62</v>
      </c>
      <c r="L98" s="9">
        <v>4</v>
      </c>
      <c r="M98" s="10">
        <f>SUM(feb!F98+L98)</f>
        <v>6</v>
      </c>
      <c r="N98" s="17">
        <f t="shared" si="2"/>
        <v>466</v>
      </c>
      <c r="O98" s="21">
        <f>SUM(feb!H98+N98)</f>
        <v>665</v>
      </c>
    </row>
    <row r="99" spans="1:15" ht="12.75">
      <c r="A99" s="13" t="s">
        <v>110</v>
      </c>
      <c r="B99" s="11">
        <v>93</v>
      </c>
      <c r="C99" s="11">
        <v>53</v>
      </c>
      <c r="D99" s="11"/>
      <c r="E99" s="11"/>
      <c r="F99" s="11"/>
      <c r="G99" s="11"/>
      <c r="H99" s="11"/>
      <c r="I99" s="11"/>
      <c r="J99" s="11">
        <v>93</v>
      </c>
      <c r="K99" s="11">
        <v>62</v>
      </c>
      <c r="L99" s="9">
        <v>3</v>
      </c>
      <c r="M99" s="10">
        <f>SUM(feb!F99+L99)</f>
        <v>4</v>
      </c>
      <c r="N99" s="17">
        <f t="shared" si="2"/>
        <v>301</v>
      </c>
      <c r="O99" s="21">
        <f>SUM(feb!H99+N99)</f>
        <v>351</v>
      </c>
    </row>
    <row r="100" spans="1:15" ht="12.75">
      <c r="A100" s="13" t="s">
        <v>28</v>
      </c>
      <c r="B100" s="11">
        <v>53</v>
      </c>
      <c r="C100" s="11">
        <v>53</v>
      </c>
      <c r="D100" s="11"/>
      <c r="E100" s="11"/>
      <c r="F100" s="11">
        <v>63</v>
      </c>
      <c r="G100" s="11">
        <v>58</v>
      </c>
      <c r="H100" s="11"/>
      <c r="I100" s="11"/>
      <c r="J100" s="11">
        <v>65</v>
      </c>
      <c r="K100" s="11">
        <v>62</v>
      </c>
      <c r="L100" s="9">
        <v>4</v>
      </c>
      <c r="M100" s="10">
        <f>SUM(feb!F100+L100)</f>
        <v>6</v>
      </c>
      <c r="N100" s="17">
        <f t="shared" si="2"/>
        <v>354</v>
      </c>
      <c r="O100" s="21">
        <f>SUM(feb!H100+N100)</f>
        <v>455</v>
      </c>
    </row>
    <row r="101" spans="1:15" ht="12.75">
      <c r="A101" s="13" t="s">
        <v>94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9">
        <f t="shared" si="3"/>
        <v>0</v>
      </c>
      <c r="M101" s="10">
        <f>SUM(feb!F101+L101)</f>
        <v>0</v>
      </c>
      <c r="N101" s="17">
        <f t="shared" si="2"/>
        <v>0</v>
      </c>
      <c r="O101" s="21">
        <f>SUM(feb!H101+N101)</f>
        <v>0</v>
      </c>
    </row>
    <row r="102" spans="1:15" ht="12.75">
      <c r="A102" s="13" t="s">
        <v>35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9">
        <f t="shared" si="3"/>
        <v>0</v>
      </c>
      <c r="M102" s="10">
        <f>SUM(feb!F102+L102)</f>
        <v>1</v>
      </c>
      <c r="N102" s="17">
        <f t="shared" si="2"/>
        <v>0</v>
      </c>
      <c r="O102" s="21">
        <f>SUM(feb!H102+N102)</f>
        <v>50</v>
      </c>
    </row>
    <row r="103" spans="1:15" ht="12.75">
      <c r="A103" s="13" t="s">
        <v>56</v>
      </c>
      <c r="B103" s="11">
        <v>93</v>
      </c>
      <c r="C103" s="11"/>
      <c r="D103" s="11"/>
      <c r="E103" s="11"/>
      <c r="F103" s="11">
        <v>97</v>
      </c>
      <c r="G103" s="11">
        <v>56</v>
      </c>
      <c r="H103" s="11"/>
      <c r="I103" s="11"/>
      <c r="J103" s="11">
        <v>93</v>
      </c>
      <c r="K103" s="11">
        <v>62</v>
      </c>
      <c r="L103" s="9">
        <v>3</v>
      </c>
      <c r="M103" s="10">
        <f>SUM(feb!F103+L103)</f>
        <v>5</v>
      </c>
      <c r="N103" s="17">
        <f t="shared" si="2"/>
        <v>401</v>
      </c>
      <c r="O103" s="21">
        <f>SUM(feb!H103+N103)</f>
        <v>527</v>
      </c>
    </row>
    <row r="104" spans="1:15" ht="12.75">
      <c r="A104" s="13" t="s">
        <v>83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9">
        <f t="shared" si="3"/>
        <v>0</v>
      </c>
      <c r="M104" s="10">
        <f>SUM(feb!F104+L104)</f>
        <v>0</v>
      </c>
      <c r="N104" s="17">
        <f t="shared" si="2"/>
        <v>0</v>
      </c>
      <c r="O104" s="21">
        <f>SUM(feb!H104+N104)</f>
        <v>0</v>
      </c>
    </row>
    <row r="105" spans="1:15" ht="12.75">
      <c r="A105" s="13" t="s">
        <v>67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9">
        <f t="shared" si="3"/>
        <v>0</v>
      </c>
      <c r="M105" s="10">
        <f>SUM(feb!F105+L105)</f>
        <v>0</v>
      </c>
      <c r="N105" s="17">
        <f t="shared" si="2"/>
        <v>0</v>
      </c>
      <c r="O105" s="21">
        <f>SUM(feb!H105+N105)</f>
        <v>0</v>
      </c>
    </row>
    <row r="106" spans="1:15" ht="12.75">
      <c r="A106" s="13" t="s">
        <v>91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9">
        <f t="shared" si="3"/>
        <v>0</v>
      </c>
      <c r="M106" s="10">
        <f>SUM(feb!F106+L106)</f>
        <v>0</v>
      </c>
      <c r="N106" s="17">
        <f t="shared" si="2"/>
        <v>0</v>
      </c>
      <c r="O106" s="21">
        <f>SUM(feb!H106+N106)</f>
        <v>0</v>
      </c>
    </row>
    <row r="107" spans="1:15" ht="12.75">
      <c r="A107" s="13" t="s">
        <v>61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9">
        <f t="shared" si="3"/>
        <v>0</v>
      </c>
      <c r="M107" s="10">
        <f>SUM(feb!F107+L107)</f>
        <v>0</v>
      </c>
      <c r="N107" s="17">
        <f t="shared" si="2"/>
        <v>0</v>
      </c>
      <c r="O107" s="21">
        <f>SUM(feb!H107+N107)</f>
        <v>0</v>
      </c>
    </row>
    <row r="108" spans="1:15" ht="12.75">
      <c r="A108" s="13" t="s">
        <v>157</v>
      </c>
      <c r="B108" s="11">
        <v>93</v>
      </c>
      <c r="C108" s="11"/>
      <c r="D108" s="11"/>
      <c r="E108" s="11"/>
      <c r="F108" s="11">
        <v>97</v>
      </c>
      <c r="G108" s="11"/>
      <c r="H108" s="11"/>
      <c r="I108" s="11"/>
      <c r="J108" s="11">
        <v>117</v>
      </c>
      <c r="K108" s="11"/>
      <c r="L108" s="9">
        <v>1</v>
      </c>
      <c r="M108" s="10">
        <f>SUM(feb!F108+L108)</f>
        <v>2</v>
      </c>
      <c r="N108" s="17">
        <f t="shared" si="2"/>
        <v>307</v>
      </c>
      <c r="O108" s="21">
        <f>SUM(feb!H108+N108)</f>
        <v>388</v>
      </c>
    </row>
    <row r="109" spans="1:15" ht="12.75">
      <c r="A109" s="13" t="s">
        <v>158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9">
        <f t="shared" si="3"/>
        <v>0</v>
      </c>
      <c r="M109" s="10">
        <f>SUM(feb!F109+L109)</f>
        <v>0</v>
      </c>
      <c r="N109" s="17">
        <f t="shared" si="2"/>
        <v>0</v>
      </c>
      <c r="O109" s="21">
        <f>SUM(feb!H109+N109)</f>
        <v>0</v>
      </c>
    </row>
    <row r="110" spans="1:15" ht="12.75" customHeight="1">
      <c r="A110" s="13" t="s">
        <v>121</v>
      </c>
      <c r="B110" s="11">
        <v>93</v>
      </c>
      <c r="C110" s="11">
        <v>64</v>
      </c>
      <c r="D110" s="11"/>
      <c r="E110" s="11"/>
      <c r="F110" s="11"/>
      <c r="G110" s="11"/>
      <c r="H110" s="11"/>
      <c r="I110" s="11"/>
      <c r="J110" s="11">
        <v>93</v>
      </c>
      <c r="K110" s="11"/>
      <c r="L110" s="9">
        <v>2</v>
      </c>
      <c r="M110" s="10">
        <f>SUM(feb!F110+L110)</f>
        <v>3</v>
      </c>
      <c r="N110" s="17">
        <f t="shared" si="2"/>
        <v>250</v>
      </c>
      <c r="O110" s="21">
        <f>SUM(feb!H110+N110)</f>
        <v>326</v>
      </c>
    </row>
    <row r="111" spans="1:15" ht="12.75" customHeight="1">
      <c r="A111" s="13" t="s">
        <v>105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9">
        <f t="shared" si="3"/>
        <v>0</v>
      </c>
      <c r="M111" s="10">
        <f>SUM(feb!F111+L111)</f>
        <v>0</v>
      </c>
      <c r="N111" s="17">
        <f t="shared" si="2"/>
        <v>0</v>
      </c>
      <c r="O111" s="21">
        <f>SUM(feb!H111+N111)</f>
        <v>0</v>
      </c>
    </row>
    <row r="112" spans="1:15" ht="12.75" customHeight="1">
      <c r="A112" s="13" t="s">
        <v>112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9">
        <f t="shared" si="3"/>
        <v>0</v>
      </c>
      <c r="M112" s="10">
        <f>SUM(feb!F112+L112)</f>
        <v>0</v>
      </c>
      <c r="N112" s="17">
        <f t="shared" si="2"/>
        <v>0</v>
      </c>
      <c r="O112" s="21">
        <f>SUM(feb!H112+N112)</f>
        <v>0</v>
      </c>
    </row>
    <row r="113" spans="1:15" ht="12.75" customHeight="1">
      <c r="A113" s="13" t="s">
        <v>153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9"/>
      <c r="M113" s="10"/>
      <c r="N113" s="17"/>
      <c r="O113" s="21"/>
    </row>
    <row r="114" spans="1:15" ht="12.75" customHeight="1">
      <c r="A114" s="13" t="s">
        <v>66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9">
        <f t="shared" si="3"/>
        <v>0</v>
      </c>
      <c r="M114" s="10">
        <f>SUM(feb!F114+L114)</f>
        <v>0</v>
      </c>
      <c r="N114" s="17">
        <f t="shared" si="2"/>
        <v>0</v>
      </c>
      <c r="O114" s="21">
        <f>SUM(feb!H114+N114)</f>
        <v>0</v>
      </c>
    </row>
    <row r="115" spans="1:15" ht="12.75" customHeight="1">
      <c r="A115" s="25" t="s">
        <v>159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9">
        <f>COUNT(C115,E115,G115,I115,K115)</f>
        <v>0</v>
      </c>
      <c r="M115" s="10">
        <f>SUM(feb!F115+L115)</f>
        <v>0</v>
      </c>
      <c r="N115" s="17">
        <f>SUM(B115:K115)</f>
        <v>0</v>
      </c>
      <c r="O115" s="21">
        <f>SUM(feb!H115+N115)</f>
        <v>0</v>
      </c>
    </row>
    <row r="116" spans="1:15" ht="12.75" customHeight="1">
      <c r="A116" s="25" t="s">
        <v>90</v>
      </c>
      <c r="B116" s="11">
        <v>83</v>
      </c>
      <c r="C116" s="11">
        <v>53</v>
      </c>
      <c r="D116" s="11"/>
      <c r="E116" s="11"/>
      <c r="F116" s="11">
        <v>80</v>
      </c>
      <c r="G116" s="11"/>
      <c r="H116" s="11"/>
      <c r="I116" s="11"/>
      <c r="J116" s="11">
        <v>93</v>
      </c>
      <c r="K116" s="11"/>
      <c r="L116" s="9">
        <v>2</v>
      </c>
      <c r="M116" s="10">
        <f>SUM(feb!F116+L116)</f>
        <v>4</v>
      </c>
      <c r="N116" s="17">
        <f t="shared" si="2"/>
        <v>309</v>
      </c>
      <c r="O116" s="21">
        <f>SUM(feb!H116+N116)</f>
        <v>422</v>
      </c>
    </row>
    <row r="117" spans="1:15" ht="12.75" customHeight="1">
      <c r="A117" s="25" t="s">
        <v>162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9">
        <f>COUNT(C117,E117,G117,I117,K117)</f>
        <v>0</v>
      </c>
      <c r="M117" s="10">
        <f>SUM(feb!F117+L117)</f>
        <v>0</v>
      </c>
      <c r="N117" s="17">
        <f>SUM(B117:K117)</f>
        <v>0</v>
      </c>
      <c r="O117" s="21">
        <f>SUM(feb!H117+N117)</f>
        <v>0</v>
      </c>
    </row>
    <row r="118" spans="1:15" ht="12.75" customHeight="1">
      <c r="A118" s="35" t="s">
        <v>108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9">
        <f>COUNT(C118,E118,G118,I118,K118)</f>
        <v>0</v>
      </c>
      <c r="M118" s="10">
        <f>SUM(feb!F118+L118)</f>
        <v>0</v>
      </c>
      <c r="N118" s="17">
        <f t="shared" si="2"/>
        <v>0</v>
      </c>
      <c r="O118" s="21">
        <f>SUM(feb!H118+N118)</f>
        <v>0</v>
      </c>
    </row>
    <row r="119" spans="1:15" ht="12.75" customHeight="1">
      <c r="A119" s="25" t="s">
        <v>106</v>
      </c>
      <c r="B119" s="11">
        <v>53</v>
      </c>
      <c r="C119" s="11">
        <v>48</v>
      </c>
      <c r="D119" s="11"/>
      <c r="E119" s="11"/>
      <c r="F119" s="11"/>
      <c r="G119" s="11">
        <v>49</v>
      </c>
      <c r="H119" s="11"/>
      <c r="I119" s="11"/>
      <c r="J119" s="11"/>
      <c r="K119" s="11">
        <v>62</v>
      </c>
      <c r="L119" s="9">
        <v>4</v>
      </c>
      <c r="M119" s="10">
        <f>SUM(feb!F119+L119)</f>
        <v>5</v>
      </c>
      <c r="N119" s="17">
        <f t="shared" si="2"/>
        <v>212</v>
      </c>
      <c r="O119" s="21">
        <f>SUM(feb!H119+N119)</f>
        <v>262</v>
      </c>
    </row>
    <row r="120" spans="1:15" ht="12.75" customHeight="1">
      <c r="A120" s="25" t="s">
        <v>29</v>
      </c>
      <c r="B120" s="11">
        <v>83</v>
      </c>
      <c r="C120" s="11">
        <v>53</v>
      </c>
      <c r="D120" s="11"/>
      <c r="E120" s="11"/>
      <c r="F120" s="11"/>
      <c r="G120" s="11">
        <v>56</v>
      </c>
      <c r="H120" s="11"/>
      <c r="I120" s="11"/>
      <c r="J120" s="11">
        <v>93</v>
      </c>
      <c r="K120" s="11">
        <v>62</v>
      </c>
      <c r="L120" s="9">
        <v>4</v>
      </c>
      <c r="M120" s="10">
        <f>SUM(feb!F120+L120)</f>
        <v>6</v>
      </c>
      <c r="N120" s="17">
        <f t="shared" si="2"/>
        <v>347</v>
      </c>
      <c r="O120" s="21">
        <f>SUM(feb!H120+N120)</f>
        <v>460</v>
      </c>
    </row>
    <row r="121" spans="1:15" ht="12.75" customHeight="1" thickBot="1">
      <c r="A121" s="14" t="s">
        <v>119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4">
        <f>COUNT(C121,E121,G121,I121,K121)</f>
        <v>0</v>
      </c>
      <c r="M121" s="26">
        <f>SUM(feb!F121+L121)</f>
        <v>0</v>
      </c>
      <c r="N121" s="27">
        <f t="shared" si="2"/>
        <v>0</v>
      </c>
      <c r="O121" s="28">
        <f>SUM(feb!H121+N121)</f>
        <v>0</v>
      </c>
    </row>
  </sheetData>
  <sheetProtection/>
  <mergeCells count="4">
    <mergeCell ref="N2:N3"/>
    <mergeCell ref="O2:O3"/>
    <mergeCell ref="L2:L3"/>
    <mergeCell ref="M2:M3"/>
  </mergeCells>
  <printOptions/>
  <pageMargins left="0.7874015748031497" right="0.7874015748031497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1"/>
  <sheetViews>
    <sheetView zoomScale="145" zoomScaleNormal="145" zoomScalePageLayoutView="0" workbookViewId="0" topLeftCell="A1">
      <pane ySplit="3" topLeftCell="A31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16.00390625" style="6" customWidth="1"/>
    <col min="2" max="3" width="4.00390625" style="6" customWidth="1"/>
    <col min="4" max="4" width="3.8515625" style="6" customWidth="1"/>
    <col min="5" max="9" width="4.00390625" style="6" customWidth="1"/>
    <col min="10" max="10" width="3.8515625" style="6" customWidth="1"/>
    <col min="11" max="14" width="5.7109375" style="6" customWidth="1"/>
    <col min="15" max="16384" width="9.140625" style="6" customWidth="1"/>
  </cols>
  <sheetData>
    <row r="1" spans="1:14" ht="27.75" customHeight="1" thickBot="1">
      <c r="A1" s="43" t="s">
        <v>149</v>
      </c>
      <c r="N1" s="44" t="s">
        <v>37</v>
      </c>
    </row>
    <row r="2" spans="1:14" s="8" customFormat="1" ht="54.75" customHeight="1">
      <c r="A2" s="19"/>
      <c r="B2" s="18" t="s">
        <v>4</v>
      </c>
      <c r="C2" s="18" t="s">
        <v>2</v>
      </c>
      <c r="D2" s="18" t="s">
        <v>3</v>
      </c>
      <c r="E2" s="18" t="s">
        <v>2</v>
      </c>
      <c r="F2" s="18" t="s">
        <v>3</v>
      </c>
      <c r="G2" s="18" t="s">
        <v>2</v>
      </c>
      <c r="H2" s="18" t="s">
        <v>3</v>
      </c>
      <c r="I2" s="18" t="s">
        <v>2</v>
      </c>
      <c r="J2" s="18" t="s">
        <v>3</v>
      </c>
      <c r="K2" s="70" t="s">
        <v>40</v>
      </c>
      <c r="L2" s="68" t="s">
        <v>41</v>
      </c>
      <c r="M2" s="62" t="s">
        <v>38</v>
      </c>
      <c r="N2" s="64" t="s">
        <v>39</v>
      </c>
    </row>
    <row r="3" spans="1:14" ht="18" customHeight="1" thickBot="1">
      <c r="A3" s="20"/>
      <c r="B3" s="5">
        <v>1</v>
      </c>
      <c r="C3" s="5">
        <v>6</v>
      </c>
      <c r="D3" s="5">
        <v>7</v>
      </c>
      <c r="E3" s="5">
        <v>13</v>
      </c>
      <c r="F3" s="5">
        <v>14</v>
      </c>
      <c r="G3" s="5">
        <v>20</v>
      </c>
      <c r="H3" s="5">
        <v>21</v>
      </c>
      <c r="I3" s="5">
        <v>27</v>
      </c>
      <c r="J3" s="5">
        <v>28</v>
      </c>
      <c r="K3" s="71"/>
      <c r="L3" s="69"/>
      <c r="M3" s="63"/>
      <c r="N3" s="65"/>
    </row>
    <row r="4" spans="1:14" ht="12.75">
      <c r="A4" s="13" t="s">
        <v>122</v>
      </c>
      <c r="B4" s="11"/>
      <c r="C4" s="11"/>
      <c r="D4" s="11"/>
      <c r="E4" s="11"/>
      <c r="F4" s="11"/>
      <c r="G4" s="11"/>
      <c r="H4" s="11"/>
      <c r="I4" s="11"/>
      <c r="J4" s="11"/>
      <c r="K4" s="9">
        <f>COUNT(B4,D4,F4,H4,J4)</f>
        <v>0</v>
      </c>
      <c r="L4" s="10">
        <f>SUM(feb!F4+mrt!L4+K4)</f>
        <v>0</v>
      </c>
      <c r="M4" s="17">
        <f aca="true" t="shared" si="0" ref="M4:M38">SUM(B4:J4)</f>
        <v>0</v>
      </c>
      <c r="N4" s="21">
        <f>SUM(feb!H4+mrt!N4+M4)</f>
        <v>0</v>
      </c>
    </row>
    <row r="5" spans="1:14" ht="12.75">
      <c r="A5" s="13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9">
        <f aca="true" t="shared" si="1" ref="K5:K73">COUNT(B5,D5,F5,H5,J5)</f>
        <v>0</v>
      </c>
      <c r="L5" s="10">
        <f>SUM(feb!F5+mrt!L5+K5)</f>
        <v>0</v>
      </c>
      <c r="M5" s="17">
        <f t="shared" si="0"/>
        <v>0</v>
      </c>
      <c r="N5" s="21">
        <f>SUM(feb!H5+mrt!N5+M5)</f>
        <v>0</v>
      </c>
    </row>
    <row r="6" spans="1:14" ht="12.75">
      <c r="A6" s="13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9">
        <f t="shared" si="1"/>
        <v>0</v>
      </c>
      <c r="L6" s="10">
        <f>SUM(feb!F6+mrt!L6+K6)</f>
        <v>0</v>
      </c>
      <c r="M6" s="17">
        <f t="shared" si="0"/>
        <v>0</v>
      </c>
      <c r="N6" s="21">
        <f>SUM(feb!H6+mrt!N6+M6)</f>
        <v>0</v>
      </c>
    </row>
    <row r="7" spans="1:14" ht="12.75">
      <c r="A7" s="13" t="s">
        <v>92</v>
      </c>
      <c r="B7" s="11"/>
      <c r="C7" s="11"/>
      <c r="D7" s="11"/>
      <c r="E7" s="11"/>
      <c r="F7" s="11"/>
      <c r="G7" s="11"/>
      <c r="H7" s="11"/>
      <c r="I7" s="11"/>
      <c r="J7" s="11">
        <v>62</v>
      </c>
      <c r="K7" s="9">
        <f t="shared" si="1"/>
        <v>1</v>
      </c>
      <c r="L7" s="10">
        <f>SUM(feb!F7+mrt!L7+K7)</f>
        <v>1</v>
      </c>
      <c r="M7" s="17">
        <f t="shared" si="0"/>
        <v>62</v>
      </c>
      <c r="N7" s="21">
        <f>SUM(feb!H7+mrt!N7+M7)</f>
        <v>62</v>
      </c>
    </row>
    <row r="8" spans="1:14" ht="12.75">
      <c r="A8" s="13" t="s">
        <v>78</v>
      </c>
      <c r="B8" s="11"/>
      <c r="C8" s="11"/>
      <c r="D8" s="11"/>
      <c r="E8" s="11"/>
      <c r="F8" s="11"/>
      <c r="G8" s="11"/>
      <c r="H8" s="11"/>
      <c r="I8" s="11"/>
      <c r="J8" s="11"/>
      <c r="K8" s="9">
        <f t="shared" si="1"/>
        <v>0</v>
      </c>
      <c r="L8" s="10">
        <f>SUM(feb!F8+mrt!L8+K8)</f>
        <v>0</v>
      </c>
      <c r="M8" s="17">
        <f t="shared" si="0"/>
        <v>0</v>
      </c>
      <c r="N8" s="21">
        <f>SUM(feb!H8+mrt!N8+M8)</f>
        <v>0</v>
      </c>
    </row>
    <row r="9" spans="1:14" ht="12.75">
      <c r="A9" s="13" t="s">
        <v>87</v>
      </c>
      <c r="B9" s="11"/>
      <c r="C9" s="11"/>
      <c r="D9" s="11"/>
      <c r="E9" s="11"/>
      <c r="F9" s="11"/>
      <c r="G9" s="11"/>
      <c r="H9" s="11"/>
      <c r="I9" s="11"/>
      <c r="J9" s="11"/>
      <c r="K9" s="9">
        <f t="shared" si="1"/>
        <v>0</v>
      </c>
      <c r="L9" s="10">
        <f>SUM(feb!F9+mrt!L9+K9)</f>
        <v>0</v>
      </c>
      <c r="M9" s="17">
        <f t="shared" si="0"/>
        <v>0</v>
      </c>
      <c r="N9" s="21">
        <f>SUM(feb!H9+mrt!N9+M9)</f>
        <v>0</v>
      </c>
    </row>
    <row r="10" spans="1:14" ht="12.75">
      <c r="A10" s="13" t="s">
        <v>6</v>
      </c>
      <c r="B10" s="11"/>
      <c r="C10" s="11"/>
      <c r="D10" s="11"/>
      <c r="E10" s="11">
        <v>105</v>
      </c>
      <c r="F10" s="11">
        <v>73</v>
      </c>
      <c r="G10" s="11"/>
      <c r="H10" s="11">
        <v>62</v>
      </c>
      <c r="I10" s="11"/>
      <c r="J10" s="11"/>
      <c r="K10" s="9">
        <v>3</v>
      </c>
      <c r="L10" s="10">
        <f>SUM(feb!F10+mrt!L10+K10)</f>
        <v>5</v>
      </c>
      <c r="M10" s="17">
        <f t="shared" si="0"/>
        <v>240</v>
      </c>
      <c r="N10" s="21">
        <f>SUM(feb!H10+mrt!N10+M10)</f>
        <v>367</v>
      </c>
    </row>
    <row r="11" spans="1:14" ht="12.75">
      <c r="A11" s="13" t="s">
        <v>82</v>
      </c>
      <c r="B11" s="11">
        <v>78</v>
      </c>
      <c r="C11" s="11">
        <v>116</v>
      </c>
      <c r="D11" s="11">
        <v>74</v>
      </c>
      <c r="E11" s="11"/>
      <c r="F11" s="11">
        <v>73</v>
      </c>
      <c r="G11" s="11"/>
      <c r="H11" s="11">
        <v>62</v>
      </c>
      <c r="I11" s="11">
        <v>116</v>
      </c>
      <c r="J11" s="11">
        <v>78</v>
      </c>
      <c r="K11" s="9">
        <f t="shared" si="1"/>
        <v>5</v>
      </c>
      <c r="L11" s="10">
        <f>SUM(feb!F11+mrt!L11+K11)</f>
        <v>8</v>
      </c>
      <c r="M11" s="17">
        <f t="shared" si="0"/>
        <v>597</v>
      </c>
      <c r="N11" s="21">
        <f>SUM(feb!H11+mrt!N11+M11)</f>
        <v>1020</v>
      </c>
    </row>
    <row r="12" spans="1:14" ht="12.75">
      <c r="A12" s="13" t="s">
        <v>59</v>
      </c>
      <c r="B12" s="11"/>
      <c r="C12" s="11"/>
      <c r="D12" s="11">
        <v>65</v>
      </c>
      <c r="E12" s="11"/>
      <c r="F12" s="11"/>
      <c r="G12" s="11"/>
      <c r="H12" s="11"/>
      <c r="I12" s="11">
        <v>75</v>
      </c>
      <c r="J12" s="11"/>
      <c r="K12" s="9">
        <v>2</v>
      </c>
      <c r="L12" s="10">
        <f>SUM(feb!F12+mrt!L12+K12)</f>
        <v>7</v>
      </c>
      <c r="M12" s="17">
        <f t="shared" si="0"/>
        <v>140</v>
      </c>
      <c r="N12" s="21">
        <f>SUM(feb!H12+mrt!N12+M12)</f>
        <v>537</v>
      </c>
    </row>
    <row r="13" spans="1:14" ht="13.5" customHeight="1">
      <c r="A13" s="13" t="s">
        <v>7</v>
      </c>
      <c r="B13" s="11">
        <v>58</v>
      </c>
      <c r="C13" s="11"/>
      <c r="D13" s="11"/>
      <c r="E13" s="11"/>
      <c r="F13" s="11">
        <v>58</v>
      </c>
      <c r="G13" s="11"/>
      <c r="H13" s="11">
        <v>62</v>
      </c>
      <c r="I13" s="11"/>
      <c r="J13" s="11">
        <v>62</v>
      </c>
      <c r="K13" s="9">
        <f t="shared" si="1"/>
        <v>4</v>
      </c>
      <c r="L13" s="10">
        <f>SUM(feb!F13+mrt!L13+K13)</f>
        <v>8</v>
      </c>
      <c r="M13" s="17">
        <f t="shared" si="0"/>
        <v>240</v>
      </c>
      <c r="N13" s="21">
        <f>SUM(feb!H13+mrt!N13+M13)</f>
        <v>459</v>
      </c>
    </row>
    <row r="14" spans="1:14" ht="12.75">
      <c r="A14" s="13" t="s">
        <v>124</v>
      </c>
      <c r="B14" s="11"/>
      <c r="C14" s="11"/>
      <c r="D14" s="11"/>
      <c r="E14" s="11"/>
      <c r="F14" s="11"/>
      <c r="G14" s="11"/>
      <c r="H14" s="11"/>
      <c r="I14" s="11"/>
      <c r="J14" s="11"/>
      <c r="K14" s="9">
        <f t="shared" si="1"/>
        <v>0</v>
      </c>
      <c r="L14" s="10">
        <f>SUM(feb!F14+mrt!L14+K14)</f>
        <v>1</v>
      </c>
      <c r="M14" s="17">
        <f t="shared" si="0"/>
        <v>0</v>
      </c>
      <c r="N14" s="21">
        <f>SUM(feb!H14+mrt!N14+M14)</f>
        <v>53</v>
      </c>
    </row>
    <row r="15" spans="1:14" ht="12.75">
      <c r="A15" s="13" t="s">
        <v>64</v>
      </c>
      <c r="B15" s="11">
        <v>78</v>
      </c>
      <c r="C15" s="11">
        <v>116</v>
      </c>
      <c r="D15" s="11">
        <v>74</v>
      </c>
      <c r="E15" s="11"/>
      <c r="F15" s="11"/>
      <c r="G15" s="11"/>
      <c r="H15" s="11"/>
      <c r="I15" s="11">
        <v>116</v>
      </c>
      <c r="J15" s="11">
        <v>78</v>
      </c>
      <c r="K15" s="9">
        <v>4</v>
      </c>
      <c r="L15" s="10">
        <f>SUM(feb!F15+mrt!L15+K15)</f>
        <v>8</v>
      </c>
      <c r="M15" s="17">
        <f t="shared" si="0"/>
        <v>462</v>
      </c>
      <c r="N15" s="21">
        <f>SUM(feb!H15+mrt!N15+M15)</f>
        <v>1055</v>
      </c>
    </row>
    <row r="16" spans="1:14" ht="12.75">
      <c r="A16" s="13" t="s">
        <v>60</v>
      </c>
      <c r="B16" s="11"/>
      <c r="C16" s="11"/>
      <c r="D16" s="11">
        <v>65</v>
      </c>
      <c r="E16" s="11"/>
      <c r="F16" s="11">
        <v>73</v>
      </c>
      <c r="G16" s="11"/>
      <c r="H16" s="11">
        <v>62</v>
      </c>
      <c r="I16" s="11"/>
      <c r="J16" s="11">
        <v>78</v>
      </c>
      <c r="K16" s="9">
        <f t="shared" si="1"/>
        <v>4</v>
      </c>
      <c r="L16" s="10">
        <f>SUM(feb!F16+mrt!L16+K16)</f>
        <v>5</v>
      </c>
      <c r="M16" s="17">
        <f t="shared" si="0"/>
        <v>278</v>
      </c>
      <c r="N16" s="21">
        <f>SUM(feb!H16+mrt!N16+M16)</f>
        <v>334</v>
      </c>
    </row>
    <row r="17" spans="1:14" ht="12.75">
      <c r="A17" s="13" t="s">
        <v>72</v>
      </c>
      <c r="B17" s="11"/>
      <c r="C17" s="11"/>
      <c r="D17" s="11">
        <v>74</v>
      </c>
      <c r="E17" s="11"/>
      <c r="F17" s="11"/>
      <c r="G17" s="11"/>
      <c r="H17" s="11">
        <v>62</v>
      </c>
      <c r="I17" s="11"/>
      <c r="J17" s="11"/>
      <c r="K17" s="9">
        <f t="shared" si="1"/>
        <v>2</v>
      </c>
      <c r="L17" s="10">
        <f>SUM(feb!F17+mrt!L17+K17)</f>
        <v>3</v>
      </c>
      <c r="M17" s="17">
        <f t="shared" si="0"/>
        <v>136</v>
      </c>
      <c r="N17" s="21">
        <f>SUM(feb!H17+mrt!N17+M17)</f>
        <v>326</v>
      </c>
    </row>
    <row r="18" spans="1:14" ht="12.75">
      <c r="A18" s="36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9">
        <f t="shared" si="1"/>
        <v>0</v>
      </c>
      <c r="L18" s="10">
        <f>SUM(feb!F18+mrt!L18+K18)</f>
        <v>0</v>
      </c>
      <c r="M18" s="17">
        <f t="shared" si="0"/>
        <v>0</v>
      </c>
      <c r="N18" s="21">
        <f>SUM(feb!H18+mrt!N18+M18)</f>
        <v>0</v>
      </c>
    </row>
    <row r="19" spans="1:14" ht="12.75">
      <c r="A19" s="13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9">
        <f t="shared" si="1"/>
        <v>0</v>
      </c>
      <c r="L19" s="10">
        <f>SUM(feb!F19+mrt!L19+K19)</f>
        <v>0</v>
      </c>
      <c r="M19" s="17">
        <f t="shared" si="0"/>
        <v>0</v>
      </c>
      <c r="N19" s="21">
        <f>SUM(feb!H19+mrt!N19+M19)</f>
        <v>0</v>
      </c>
    </row>
    <row r="20" spans="1:14" ht="12.75">
      <c r="A20" s="13" t="s">
        <v>85</v>
      </c>
      <c r="B20" s="11"/>
      <c r="C20" s="11"/>
      <c r="D20" s="11"/>
      <c r="E20" s="11"/>
      <c r="F20" s="11"/>
      <c r="G20" s="11">
        <v>126</v>
      </c>
      <c r="H20" s="11"/>
      <c r="I20" s="11"/>
      <c r="J20" s="11"/>
      <c r="K20" s="9">
        <v>1</v>
      </c>
      <c r="L20" s="10">
        <f>SUM(feb!F20+mrt!L20+K20)</f>
        <v>1</v>
      </c>
      <c r="M20" s="17">
        <f t="shared" si="0"/>
        <v>126</v>
      </c>
      <c r="N20" s="21">
        <f>SUM(feb!H20+mrt!N20+M20)</f>
        <v>126</v>
      </c>
    </row>
    <row r="21" spans="1:14" ht="12.75">
      <c r="A21" s="13" t="s">
        <v>86</v>
      </c>
      <c r="B21" s="11"/>
      <c r="C21" s="11"/>
      <c r="D21" s="11"/>
      <c r="E21" s="11"/>
      <c r="F21" s="11"/>
      <c r="G21" s="11"/>
      <c r="H21" s="11"/>
      <c r="I21" s="11"/>
      <c r="J21" s="11"/>
      <c r="K21" s="9">
        <f t="shared" si="1"/>
        <v>0</v>
      </c>
      <c r="L21" s="10">
        <f>SUM(feb!F21+mrt!L21+K21)</f>
        <v>0</v>
      </c>
      <c r="M21" s="17">
        <f t="shared" si="0"/>
        <v>0</v>
      </c>
      <c r="N21" s="21">
        <f>SUM(feb!H21+mrt!N21+M21)</f>
        <v>0</v>
      </c>
    </row>
    <row r="22" spans="1:14" ht="12.75">
      <c r="A22" s="13" t="s">
        <v>115</v>
      </c>
      <c r="B22" s="11"/>
      <c r="C22" s="11"/>
      <c r="D22" s="11"/>
      <c r="E22" s="11"/>
      <c r="F22" s="11"/>
      <c r="G22" s="11"/>
      <c r="H22" s="11"/>
      <c r="I22" s="11"/>
      <c r="J22" s="11"/>
      <c r="K22" s="9">
        <f t="shared" si="1"/>
        <v>0</v>
      </c>
      <c r="L22" s="10">
        <f>SUM(feb!F22+mrt!L22+K22)</f>
        <v>1</v>
      </c>
      <c r="M22" s="17">
        <f t="shared" si="0"/>
        <v>0</v>
      </c>
      <c r="N22" s="21">
        <f>SUM(feb!H22+mrt!N22+M22)</f>
        <v>64</v>
      </c>
    </row>
    <row r="23" spans="1:14" ht="12.75">
      <c r="A23" s="13" t="s">
        <v>36</v>
      </c>
      <c r="B23" s="11"/>
      <c r="C23" s="11"/>
      <c r="D23" s="11"/>
      <c r="E23" s="11"/>
      <c r="F23" s="11"/>
      <c r="G23" s="11"/>
      <c r="H23" s="11"/>
      <c r="I23" s="11"/>
      <c r="J23" s="11"/>
      <c r="K23" s="9">
        <f t="shared" si="1"/>
        <v>0</v>
      </c>
      <c r="L23" s="10">
        <f>SUM(feb!F23+mrt!L23+K23)</f>
        <v>0</v>
      </c>
      <c r="M23" s="17">
        <f t="shared" si="0"/>
        <v>0</v>
      </c>
      <c r="N23" s="21">
        <f>SUM(feb!H23+mrt!N23+M23)</f>
        <v>0</v>
      </c>
    </row>
    <row r="24" spans="1:14" ht="12.75">
      <c r="A24" s="13" t="s">
        <v>95</v>
      </c>
      <c r="B24" s="11"/>
      <c r="C24" s="11"/>
      <c r="D24" s="11">
        <v>49</v>
      </c>
      <c r="E24" s="11"/>
      <c r="F24" s="11">
        <v>51</v>
      </c>
      <c r="G24" s="11"/>
      <c r="H24" s="11"/>
      <c r="I24" s="11"/>
      <c r="J24" s="11"/>
      <c r="K24" s="9">
        <f t="shared" si="1"/>
        <v>2</v>
      </c>
      <c r="L24" s="10">
        <f>SUM(feb!F24+mrt!L24+K24)</f>
        <v>5</v>
      </c>
      <c r="M24" s="17">
        <f t="shared" si="0"/>
        <v>100</v>
      </c>
      <c r="N24" s="21">
        <f>SUM(feb!H24+mrt!N24+M24)</f>
        <v>239</v>
      </c>
    </row>
    <row r="25" spans="1:14" ht="12.75">
      <c r="A25" s="13" t="s">
        <v>125</v>
      </c>
      <c r="B25" s="11"/>
      <c r="C25" s="11"/>
      <c r="D25" s="11"/>
      <c r="E25" s="11"/>
      <c r="F25" s="11"/>
      <c r="G25" s="11"/>
      <c r="H25" s="11"/>
      <c r="I25" s="11"/>
      <c r="J25" s="11"/>
      <c r="K25" s="9">
        <f t="shared" si="1"/>
        <v>0</v>
      </c>
      <c r="L25" s="10">
        <f>SUM(feb!F25+mrt!L25+K25)</f>
        <v>0</v>
      </c>
      <c r="M25" s="17">
        <f t="shared" si="0"/>
        <v>0</v>
      </c>
      <c r="N25" s="21">
        <f>SUM(feb!H25+mrt!N25+M25)</f>
        <v>0</v>
      </c>
    </row>
    <row r="26" spans="1:14" ht="12.75">
      <c r="A26" s="13" t="s">
        <v>154</v>
      </c>
      <c r="B26" s="11"/>
      <c r="C26" s="11"/>
      <c r="D26" s="11"/>
      <c r="E26" s="11"/>
      <c r="F26" s="11"/>
      <c r="G26" s="11"/>
      <c r="H26" s="11"/>
      <c r="I26" s="11"/>
      <c r="J26" s="11"/>
      <c r="K26" s="9">
        <f>COUNT(B26,D26,F26,H26,J26)</f>
        <v>0</v>
      </c>
      <c r="L26" s="10">
        <f>SUM(feb!F26+mrt!L26+K26)</f>
        <v>0</v>
      </c>
      <c r="M26" s="17">
        <f>SUM(B26:J26)</f>
        <v>0</v>
      </c>
      <c r="N26" s="21">
        <f>SUM(feb!H26+mrt!N26+M26)</f>
        <v>0</v>
      </c>
    </row>
    <row r="27" spans="1:14" ht="12.75">
      <c r="A27" s="13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9">
        <f t="shared" si="1"/>
        <v>0</v>
      </c>
      <c r="L27" s="10">
        <f>SUM(feb!F27+mrt!L27+K27)</f>
        <v>0</v>
      </c>
      <c r="M27" s="17">
        <f t="shared" si="0"/>
        <v>0</v>
      </c>
      <c r="N27" s="21">
        <f>SUM(feb!H27+mrt!N27+M27)</f>
        <v>0</v>
      </c>
    </row>
    <row r="28" spans="1:14" ht="12.75">
      <c r="A28" s="13" t="s">
        <v>102</v>
      </c>
      <c r="B28" s="11">
        <v>58</v>
      </c>
      <c r="C28" s="11"/>
      <c r="D28" s="11"/>
      <c r="E28" s="11"/>
      <c r="F28" s="11"/>
      <c r="G28" s="11"/>
      <c r="H28" s="11"/>
      <c r="I28" s="11"/>
      <c r="J28" s="11"/>
      <c r="K28" s="9">
        <f>COUNT(B28,D28,F28,H28,J28)</f>
        <v>1</v>
      </c>
      <c r="L28" s="10">
        <f>SUM(feb!F28+mrt!L28+K28)</f>
        <v>2</v>
      </c>
      <c r="M28" s="17">
        <f>SUM(B28:J28)</f>
        <v>58</v>
      </c>
      <c r="N28" s="21">
        <f>SUM(feb!H28+mrt!N28+M28)</f>
        <v>121</v>
      </c>
    </row>
    <row r="29" spans="1:14" ht="12.75">
      <c r="A29" s="13" t="s">
        <v>151</v>
      </c>
      <c r="B29" s="11">
        <v>58</v>
      </c>
      <c r="C29" s="11"/>
      <c r="D29" s="11"/>
      <c r="E29" s="11"/>
      <c r="F29" s="11"/>
      <c r="G29" s="11"/>
      <c r="H29" s="11"/>
      <c r="I29" s="11"/>
      <c r="J29" s="11"/>
      <c r="K29" s="9">
        <f>COUNT(B29,D29,F29,H29,J29)</f>
        <v>1</v>
      </c>
      <c r="L29" s="10">
        <f>SUM(feb!F29+mrt!L29+K29)</f>
        <v>2</v>
      </c>
      <c r="M29" s="17">
        <f>SUM(B29:J29)</f>
        <v>58</v>
      </c>
      <c r="N29" s="21">
        <f>SUM(feb!H29+mrt!N29+M29)</f>
        <v>120</v>
      </c>
    </row>
    <row r="30" spans="1:14" ht="12.75">
      <c r="A30" s="13" t="s">
        <v>120</v>
      </c>
      <c r="B30" s="11"/>
      <c r="C30" s="11">
        <v>116</v>
      </c>
      <c r="D30" s="11">
        <v>74</v>
      </c>
      <c r="E30" s="11">
        <v>113</v>
      </c>
      <c r="F30" s="11"/>
      <c r="G30" s="11">
        <v>126</v>
      </c>
      <c r="H30" s="11"/>
      <c r="I30" s="11"/>
      <c r="J30" s="11"/>
      <c r="K30" s="9">
        <v>2</v>
      </c>
      <c r="L30" s="10">
        <f>SUM(feb!F30+mrt!L30+K30)</f>
        <v>6</v>
      </c>
      <c r="M30" s="17">
        <f t="shared" si="0"/>
        <v>429</v>
      </c>
      <c r="N30" s="21">
        <f>SUM(feb!H30+mrt!N30+M30)</f>
        <v>1176</v>
      </c>
    </row>
    <row r="31" spans="1:14" ht="12.75">
      <c r="A31" s="13" t="s">
        <v>9</v>
      </c>
      <c r="B31" s="11">
        <v>78</v>
      </c>
      <c r="C31" s="11">
        <v>135</v>
      </c>
      <c r="D31" s="11">
        <v>74</v>
      </c>
      <c r="E31" s="11">
        <v>113</v>
      </c>
      <c r="F31" s="11">
        <v>73</v>
      </c>
      <c r="G31" s="11"/>
      <c r="H31" s="11">
        <v>62</v>
      </c>
      <c r="I31" s="11"/>
      <c r="J31" s="11">
        <v>78</v>
      </c>
      <c r="K31" s="9">
        <f t="shared" si="1"/>
        <v>5</v>
      </c>
      <c r="L31" s="10">
        <f>SUM(feb!F31+mrt!L31+K31)</f>
        <v>12</v>
      </c>
      <c r="M31" s="17">
        <f t="shared" si="0"/>
        <v>613</v>
      </c>
      <c r="N31" s="21">
        <f>SUM(feb!H31+mrt!N31+M31)</f>
        <v>1398</v>
      </c>
    </row>
    <row r="32" spans="1:14" ht="12.75">
      <c r="A32" s="13" t="s">
        <v>128</v>
      </c>
      <c r="B32" s="11">
        <v>30</v>
      </c>
      <c r="C32" s="11"/>
      <c r="D32" s="11">
        <v>49</v>
      </c>
      <c r="E32" s="11"/>
      <c r="F32" s="11">
        <v>51</v>
      </c>
      <c r="G32" s="11"/>
      <c r="H32" s="11">
        <v>62</v>
      </c>
      <c r="I32" s="11"/>
      <c r="J32" s="11">
        <v>52</v>
      </c>
      <c r="K32" s="9">
        <f t="shared" si="1"/>
        <v>5</v>
      </c>
      <c r="L32" s="10">
        <f>SUM(feb!F32+mrt!L32+K32)</f>
        <v>9</v>
      </c>
      <c r="M32" s="17">
        <f t="shared" si="0"/>
        <v>244</v>
      </c>
      <c r="N32" s="21">
        <f>SUM(feb!H32+mrt!N32+M32)</f>
        <v>445</v>
      </c>
    </row>
    <row r="33" spans="1:14" ht="12.75">
      <c r="A33" s="13" t="s">
        <v>34</v>
      </c>
      <c r="B33" s="11"/>
      <c r="C33" s="11"/>
      <c r="D33" s="11">
        <v>74</v>
      </c>
      <c r="E33" s="11"/>
      <c r="F33" s="11">
        <v>73</v>
      </c>
      <c r="G33" s="11"/>
      <c r="H33" s="11">
        <v>62</v>
      </c>
      <c r="I33" s="11"/>
      <c r="J33" s="11">
        <v>78</v>
      </c>
      <c r="K33" s="9">
        <f t="shared" si="1"/>
        <v>4</v>
      </c>
      <c r="L33" s="10">
        <f>SUM(feb!F33+mrt!L33+K33)</f>
        <v>4</v>
      </c>
      <c r="M33" s="17">
        <f t="shared" si="0"/>
        <v>287</v>
      </c>
      <c r="N33" s="21">
        <f>SUM(feb!H33+mrt!N33+M33)</f>
        <v>287</v>
      </c>
    </row>
    <row r="34" spans="1:14" ht="12.75">
      <c r="A34" s="13" t="s">
        <v>164</v>
      </c>
      <c r="B34" s="11"/>
      <c r="C34" s="11"/>
      <c r="D34" s="11"/>
      <c r="E34" s="11"/>
      <c r="F34" s="11"/>
      <c r="G34" s="11"/>
      <c r="H34" s="11"/>
      <c r="I34" s="11"/>
      <c r="J34" s="11"/>
      <c r="K34" s="9"/>
      <c r="L34" s="10"/>
      <c r="M34" s="17"/>
      <c r="N34" s="21"/>
    </row>
    <row r="35" spans="1:14" ht="12.75">
      <c r="A35" s="13" t="s">
        <v>96</v>
      </c>
      <c r="B35" s="11"/>
      <c r="C35" s="11"/>
      <c r="D35" s="11"/>
      <c r="E35" s="11"/>
      <c r="F35" s="11"/>
      <c r="G35" s="11"/>
      <c r="H35" s="11"/>
      <c r="I35" s="11"/>
      <c r="J35" s="11"/>
      <c r="K35" s="9">
        <f t="shared" si="1"/>
        <v>0</v>
      </c>
      <c r="L35" s="10">
        <f>SUM(feb!F35+mrt!L35+K35)</f>
        <v>0</v>
      </c>
      <c r="M35" s="17">
        <f t="shared" si="0"/>
        <v>0</v>
      </c>
      <c r="N35" s="21">
        <f>SUM(feb!H35+mrt!N35+M35)</f>
        <v>0</v>
      </c>
    </row>
    <row r="36" spans="1:14" ht="12.75">
      <c r="A36" s="13" t="s">
        <v>57</v>
      </c>
      <c r="B36" s="11"/>
      <c r="C36" s="11"/>
      <c r="D36" s="11"/>
      <c r="E36" s="11"/>
      <c r="F36" s="11">
        <v>73</v>
      </c>
      <c r="G36" s="11"/>
      <c r="H36" s="11">
        <v>62</v>
      </c>
      <c r="I36" s="11"/>
      <c r="J36" s="11"/>
      <c r="K36" s="9">
        <f t="shared" si="1"/>
        <v>2</v>
      </c>
      <c r="L36" s="10">
        <f>SUM(feb!F36+mrt!L36+K36)</f>
        <v>7</v>
      </c>
      <c r="M36" s="17">
        <f t="shared" si="0"/>
        <v>135</v>
      </c>
      <c r="N36" s="21">
        <f>SUM(feb!H36+mrt!N36+M36)</f>
        <v>450</v>
      </c>
    </row>
    <row r="37" spans="1:14" ht="12.75">
      <c r="A37" s="13" t="s">
        <v>160</v>
      </c>
      <c r="B37" s="11"/>
      <c r="C37" s="11"/>
      <c r="D37" s="11"/>
      <c r="E37" s="11"/>
      <c r="F37" s="11"/>
      <c r="G37" s="11"/>
      <c r="H37" s="11"/>
      <c r="I37" s="11"/>
      <c r="J37" s="11"/>
      <c r="K37" s="9"/>
      <c r="L37" s="10"/>
      <c r="M37" s="17"/>
      <c r="N37" s="21"/>
    </row>
    <row r="38" spans="1:14" ht="12.75">
      <c r="A38" s="13" t="s">
        <v>97</v>
      </c>
      <c r="B38" s="11">
        <v>58</v>
      </c>
      <c r="C38" s="11">
        <v>106</v>
      </c>
      <c r="D38" s="11">
        <v>65</v>
      </c>
      <c r="E38" s="11">
        <v>105</v>
      </c>
      <c r="F38" s="11"/>
      <c r="G38" s="11"/>
      <c r="H38" s="11"/>
      <c r="I38" s="11">
        <v>75</v>
      </c>
      <c r="J38" s="11">
        <v>62</v>
      </c>
      <c r="K38" s="9">
        <v>4</v>
      </c>
      <c r="L38" s="10">
        <f>SUM(feb!F38+mrt!L38+K38)</f>
        <v>8</v>
      </c>
      <c r="M38" s="17">
        <f t="shared" si="0"/>
        <v>471</v>
      </c>
      <c r="N38" s="21">
        <f>SUM(feb!H38+mrt!N38+M38)</f>
        <v>879</v>
      </c>
    </row>
    <row r="39" spans="1:14" ht="12.75">
      <c r="A39" s="13" t="s">
        <v>10</v>
      </c>
      <c r="B39" s="11">
        <v>58</v>
      </c>
      <c r="C39" s="11"/>
      <c r="D39" s="11">
        <v>74</v>
      </c>
      <c r="E39" s="11"/>
      <c r="F39" s="11"/>
      <c r="G39" s="11"/>
      <c r="H39" s="11">
        <v>62</v>
      </c>
      <c r="I39" s="11"/>
      <c r="J39" s="11">
        <v>62</v>
      </c>
      <c r="K39" s="9">
        <f t="shared" si="1"/>
        <v>4</v>
      </c>
      <c r="L39" s="10">
        <f>SUM(feb!F39+mrt!L39+K39)</f>
        <v>8</v>
      </c>
      <c r="M39" s="17">
        <f aca="true" t="shared" si="2" ref="M39:M73">SUM(B39:J39)</f>
        <v>256</v>
      </c>
      <c r="N39" s="21">
        <f>SUM(feb!H39+mrt!N39+M39)</f>
        <v>508</v>
      </c>
    </row>
    <row r="40" spans="1:14" ht="12.75">
      <c r="A40" s="13" t="s">
        <v>11</v>
      </c>
      <c r="B40" s="11"/>
      <c r="C40" s="11"/>
      <c r="D40" s="11">
        <v>49</v>
      </c>
      <c r="E40" s="11">
        <v>65</v>
      </c>
      <c r="F40" s="11">
        <v>51</v>
      </c>
      <c r="G40" s="11"/>
      <c r="H40" s="11">
        <v>62</v>
      </c>
      <c r="I40" s="11"/>
      <c r="J40" s="11">
        <v>52</v>
      </c>
      <c r="K40" s="9">
        <v>5</v>
      </c>
      <c r="L40" s="10">
        <f>SUM(feb!F40+mrt!L40+K40)</f>
        <v>5</v>
      </c>
      <c r="M40" s="17">
        <f t="shared" si="2"/>
        <v>279</v>
      </c>
      <c r="N40" s="21">
        <f>SUM(feb!H40+mrt!N40+M40)</f>
        <v>279</v>
      </c>
    </row>
    <row r="41" spans="1:14" ht="12.75">
      <c r="A41" s="13" t="s">
        <v>80</v>
      </c>
      <c r="B41" s="11"/>
      <c r="C41" s="11"/>
      <c r="D41" s="11"/>
      <c r="E41" s="11"/>
      <c r="F41" s="11"/>
      <c r="G41" s="11"/>
      <c r="H41" s="11">
        <v>62</v>
      </c>
      <c r="I41" s="11"/>
      <c r="J41" s="11"/>
      <c r="K41" s="9">
        <f t="shared" si="1"/>
        <v>1</v>
      </c>
      <c r="L41" s="10">
        <f>SUM(feb!F41+mrt!L41+K41)</f>
        <v>1</v>
      </c>
      <c r="M41" s="17">
        <f t="shared" si="2"/>
        <v>62</v>
      </c>
      <c r="N41" s="21">
        <f>SUM(feb!H41+mrt!N41+M41)</f>
        <v>62</v>
      </c>
    </row>
    <row r="42" spans="1:14" ht="12.75">
      <c r="A42" s="34" t="s">
        <v>109</v>
      </c>
      <c r="B42" s="11"/>
      <c r="C42" s="11"/>
      <c r="D42" s="11"/>
      <c r="E42" s="11"/>
      <c r="F42" s="11"/>
      <c r="G42" s="11"/>
      <c r="H42" s="11"/>
      <c r="I42" s="11"/>
      <c r="J42" s="11"/>
      <c r="K42" s="9">
        <f t="shared" si="1"/>
        <v>0</v>
      </c>
      <c r="L42" s="10">
        <f>SUM(feb!F42+mrt!L42+K42)</f>
        <v>0</v>
      </c>
      <c r="M42" s="17">
        <f t="shared" si="2"/>
        <v>0</v>
      </c>
      <c r="N42" s="21">
        <f>SUM(feb!H42+mrt!N42+M42)</f>
        <v>0</v>
      </c>
    </row>
    <row r="43" spans="1:14" ht="12.75">
      <c r="A43" s="13" t="s">
        <v>12</v>
      </c>
      <c r="B43" s="11"/>
      <c r="C43" s="11">
        <v>116</v>
      </c>
      <c r="D43" s="11">
        <v>74</v>
      </c>
      <c r="E43" s="11">
        <v>113</v>
      </c>
      <c r="F43" s="11">
        <v>73</v>
      </c>
      <c r="G43" s="11">
        <v>126</v>
      </c>
      <c r="H43" s="11">
        <v>62</v>
      </c>
      <c r="I43" s="11">
        <v>116</v>
      </c>
      <c r="J43" s="11">
        <v>78</v>
      </c>
      <c r="K43" s="9">
        <v>5</v>
      </c>
      <c r="L43" s="10">
        <f>SUM(feb!F43+mrt!L43+K43)</f>
        <v>10</v>
      </c>
      <c r="M43" s="17">
        <f t="shared" si="2"/>
        <v>758</v>
      </c>
      <c r="N43" s="21">
        <f>SUM(feb!H43+mrt!N43+M43)</f>
        <v>1394</v>
      </c>
    </row>
    <row r="44" spans="1:14" ht="12.75">
      <c r="A44" s="34" t="s">
        <v>116</v>
      </c>
      <c r="B44" s="11"/>
      <c r="C44" s="11">
        <v>135</v>
      </c>
      <c r="D44" s="11"/>
      <c r="E44" s="11">
        <v>113</v>
      </c>
      <c r="F44" s="11">
        <v>73</v>
      </c>
      <c r="G44" s="11">
        <v>126</v>
      </c>
      <c r="H44" s="11">
        <v>62</v>
      </c>
      <c r="I44" s="11"/>
      <c r="J44" s="11"/>
      <c r="K44" s="9">
        <v>3</v>
      </c>
      <c r="L44" s="10">
        <f>SUM(feb!F44+mrt!L44+K44)</f>
        <v>9</v>
      </c>
      <c r="M44" s="17">
        <f>SUM(B44:J44)</f>
        <v>509</v>
      </c>
      <c r="N44" s="21">
        <f>SUM(feb!H44+mrt!N44+M44)</f>
        <v>1161</v>
      </c>
    </row>
    <row r="45" spans="1:14" ht="12.75">
      <c r="A45" s="34" t="s">
        <v>152</v>
      </c>
      <c r="B45" s="11">
        <v>58</v>
      </c>
      <c r="C45" s="11"/>
      <c r="D45" s="11"/>
      <c r="E45" s="11"/>
      <c r="F45" s="11"/>
      <c r="G45" s="11"/>
      <c r="H45" s="11"/>
      <c r="I45" s="11"/>
      <c r="J45" s="11"/>
      <c r="K45" s="9">
        <f>COUNT(B45,D45,F45,H45,J45)</f>
        <v>1</v>
      </c>
      <c r="L45" s="10">
        <f>SUM(feb!F45+mrt!L45+K45)</f>
        <v>1</v>
      </c>
      <c r="M45" s="17">
        <f>SUM(B45:J45)</f>
        <v>58</v>
      </c>
      <c r="N45" s="21">
        <f>SUM(feb!H45+mrt!N45+M45)</f>
        <v>58</v>
      </c>
    </row>
    <row r="46" spans="1:14" ht="12.75">
      <c r="A46" s="34" t="s">
        <v>155</v>
      </c>
      <c r="B46" s="11"/>
      <c r="C46" s="11"/>
      <c r="D46" s="11"/>
      <c r="E46" s="11"/>
      <c r="F46" s="11"/>
      <c r="G46" s="11"/>
      <c r="H46" s="11"/>
      <c r="I46" s="11"/>
      <c r="J46" s="11">
        <v>78</v>
      </c>
      <c r="K46" s="9">
        <f>COUNT(B46,D46,F46,H46,J46)</f>
        <v>1</v>
      </c>
      <c r="L46" s="10">
        <f>SUM(feb!F46+mrt!L46+K46)</f>
        <v>1</v>
      </c>
      <c r="M46" s="17">
        <f>SUM(B46:J46)</f>
        <v>78</v>
      </c>
      <c r="N46" s="21">
        <f>SUM(feb!H46+mrt!N46+M46)</f>
        <v>78</v>
      </c>
    </row>
    <row r="47" spans="1:14" ht="12.75">
      <c r="A47" s="13" t="s">
        <v>89</v>
      </c>
      <c r="B47" s="11"/>
      <c r="C47" s="11"/>
      <c r="D47" s="11"/>
      <c r="E47" s="11"/>
      <c r="F47" s="11"/>
      <c r="G47" s="11"/>
      <c r="H47" s="11"/>
      <c r="I47" s="11"/>
      <c r="J47" s="11"/>
      <c r="K47" s="9">
        <f t="shared" si="1"/>
        <v>0</v>
      </c>
      <c r="L47" s="10">
        <f>SUM(feb!F47+mrt!L47+K47)</f>
        <v>0</v>
      </c>
      <c r="M47" s="17">
        <f t="shared" si="2"/>
        <v>0</v>
      </c>
      <c r="N47" s="21">
        <f>SUM(feb!H47+mrt!N47+M47)</f>
        <v>0</v>
      </c>
    </row>
    <row r="48" spans="1:14" ht="12.75">
      <c r="A48" s="34" t="s">
        <v>103</v>
      </c>
      <c r="B48" s="11"/>
      <c r="C48" s="11"/>
      <c r="D48" s="11"/>
      <c r="E48" s="11"/>
      <c r="F48" s="11"/>
      <c r="G48" s="11"/>
      <c r="H48" s="11"/>
      <c r="I48" s="11"/>
      <c r="J48" s="11"/>
      <c r="K48" s="9">
        <f t="shared" si="1"/>
        <v>0</v>
      </c>
      <c r="L48" s="10">
        <f>SUM(feb!F48+mrt!L48+K48)</f>
        <v>0</v>
      </c>
      <c r="M48" s="17">
        <f t="shared" si="2"/>
        <v>0</v>
      </c>
      <c r="N48" s="21">
        <f>SUM(feb!H48+mrt!N48+M48)</f>
        <v>0</v>
      </c>
    </row>
    <row r="49" spans="1:14" ht="12.75">
      <c r="A49" s="34" t="s">
        <v>133</v>
      </c>
      <c r="B49" s="11"/>
      <c r="C49" s="11"/>
      <c r="D49" s="11"/>
      <c r="E49" s="11"/>
      <c r="F49" s="11">
        <v>66</v>
      </c>
      <c r="G49" s="11"/>
      <c r="H49" s="11">
        <v>62</v>
      </c>
      <c r="I49" s="11"/>
      <c r="J49" s="11">
        <v>78</v>
      </c>
      <c r="K49" s="9">
        <f t="shared" si="1"/>
        <v>3</v>
      </c>
      <c r="L49" s="10">
        <f>SUM(feb!F49+mrt!L49+K49)</f>
        <v>3</v>
      </c>
      <c r="M49" s="17">
        <f t="shared" si="2"/>
        <v>206</v>
      </c>
      <c r="N49" s="21">
        <f>SUM(feb!H49+mrt!N49+M49)</f>
        <v>206</v>
      </c>
    </row>
    <row r="50" spans="1:14" ht="12.75">
      <c r="A50" s="13" t="s">
        <v>13</v>
      </c>
      <c r="B50" s="11">
        <v>78</v>
      </c>
      <c r="C50" s="11"/>
      <c r="D50" s="11"/>
      <c r="E50" s="11">
        <v>113</v>
      </c>
      <c r="F50" s="11">
        <v>73</v>
      </c>
      <c r="G50" s="11">
        <v>126</v>
      </c>
      <c r="H50" s="11">
        <v>62</v>
      </c>
      <c r="I50" s="11"/>
      <c r="J50" s="11"/>
      <c r="K50" s="9">
        <v>4</v>
      </c>
      <c r="L50" s="10">
        <f>SUM(feb!F50+mrt!L50+K50)</f>
        <v>8</v>
      </c>
      <c r="M50" s="17">
        <f t="shared" si="2"/>
        <v>452</v>
      </c>
      <c r="N50" s="21">
        <f>SUM(feb!H50+mrt!N50+M50)</f>
        <v>1054</v>
      </c>
    </row>
    <row r="51" spans="1:14" ht="12.75">
      <c r="A51" s="13" t="s">
        <v>114</v>
      </c>
      <c r="B51" s="11"/>
      <c r="C51" s="11"/>
      <c r="D51" s="11">
        <v>49</v>
      </c>
      <c r="E51" s="11"/>
      <c r="F51" s="11">
        <v>51</v>
      </c>
      <c r="G51" s="11"/>
      <c r="H51" s="11">
        <v>62</v>
      </c>
      <c r="I51" s="11"/>
      <c r="J51" s="11">
        <v>52</v>
      </c>
      <c r="K51" s="9">
        <f t="shared" si="1"/>
        <v>4</v>
      </c>
      <c r="L51" s="10">
        <f>SUM(feb!F51+mrt!L51+K51)</f>
        <v>7</v>
      </c>
      <c r="M51" s="17">
        <f t="shared" si="2"/>
        <v>214</v>
      </c>
      <c r="N51" s="21">
        <f>SUM(feb!H51+mrt!N51+M51)</f>
        <v>353</v>
      </c>
    </row>
    <row r="52" spans="1:14" ht="12.75">
      <c r="A52" s="13" t="s">
        <v>111</v>
      </c>
      <c r="B52" s="11"/>
      <c r="C52" s="11"/>
      <c r="D52" s="11"/>
      <c r="E52" s="11"/>
      <c r="F52" s="11"/>
      <c r="G52" s="11"/>
      <c r="H52" s="11"/>
      <c r="I52" s="11"/>
      <c r="J52" s="11"/>
      <c r="K52" s="9">
        <f t="shared" si="1"/>
        <v>0</v>
      </c>
      <c r="L52" s="10">
        <f>SUM(feb!F52+mrt!L52+K52)</f>
        <v>0</v>
      </c>
      <c r="M52" s="17">
        <f t="shared" si="2"/>
        <v>0</v>
      </c>
      <c r="N52" s="21">
        <f>SUM(feb!H52+mrt!N52+M52)</f>
        <v>0</v>
      </c>
    </row>
    <row r="53" spans="1:14" ht="12.75">
      <c r="A53" s="13" t="s">
        <v>14</v>
      </c>
      <c r="B53" s="11"/>
      <c r="C53" s="11"/>
      <c r="D53" s="11"/>
      <c r="E53" s="11">
        <v>65</v>
      </c>
      <c r="F53" s="11">
        <v>51</v>
      </c>
      <c r="G53" s="11"/>
      <c r="H53" s="11">
        <v>62</v>
      </c>
      <c r="I53" s="11">
        <v>75</v>
      </c>
      <c r="J53" s="11">
        <v>52</v>
      </c>
      <c r="K53" s="9">
        <v>4</v>
      </c>
      <c r="L53" s="10">
        <f>SUM(feb!F53+mrt!L53+K53)</f>
        <v>5</v>
      </c>
      <c r="M53" s="17">
        <f t="shared" si="2"/>
        <v>305</v>
      </c>
      <c r="N53" s="21">
        <f>SUM(feb!H53+mrt!N53+M53)</f>
        <v>409</v>
      </c>
    </row>
    <row r="54" spans="1:14" ht="12.75">
      <c r="A54" s="13" t="s">
        <v>75</v>
      </c>
      <c r="B54" s="11">
        <v>78</v>
      </c>
      <c r="C54" s="11">
        <v>116</v>
      </c>
      <c r="D54" s="11">
        <v>74</v>
      </c>
      <c r="E54" s="11">
        <v>113</v>
      </c>
      <c r="F54" s="11">
        <v>73</v>
      </c>
      <c r="G54" s="11"/>
      <c r="H54" s="11">
        <v>62</v>
      </c>
      <c r="I54" s="11"/>
      <c r="J54" s="11"/>
      <c r="K54" s="9">
        <v>5</v>
      </c>
      <c r="L54" s="10">
        <f>SUM(feb!F54+mrt!L54+K54)</f>
        <v>8</v>
      </c>
      <c r="M54" s="17">
        <f t="shared" si="2"/>
        <v>516</v>
      </c>
      <c r="N54" s="21">
        <f>SUM(feb!H54+mrt!N54+M54)</f>
        <v>855</v>
      </c>
    </row>
    <row r="55" spans="1:14" ht="12.75">
      <c r="A55" s="13" t="s">
        <v>65</v>
      </c>
      <c r="B55" s="11">
        <v>58</v>
      </c>
      <c r="C55" s="11"/>
      <c r="D55" s="11">
        <v>65</v>
      </c>
      <c r="E55" s="11"/>
      <c r="F55" s="11"/>
      <c r="G55" s="11"/>
      <c r="H55" s="11"/>
      <c r="I55" s="11"/>
      <c r="J55" s="11">
        <v>62</v>
      </c>
      <c r="K55" s="9">
        <f t="shared" si="1"/>
        <v>3</v>
      </c>
      <c r="L55" s="10">
        <f>SUM(feb!F55+mrt!L55+K55)</f>
        <v>4</v>
      </c>
      <c r="M55" s="17">
        <f t="shared" si="2"/>
        <v>185</v>
      </c>
      <c r="N55" s="21">
        <f>SUM(feb!H55+mrt!N55+M55)</f>
        <v>247</v>
      </c>
    </row>
    <row r="56" spans="1:14" ht="12.75">
      <c r="A56" s="13" t="s">
        <v>70</v>
      </c>
      <c r="B56" s="11">
        <v>30</v>
      </c>
      <c r="C56" s="11">
        <v>65</v>
      </c>
      <c r="D56" s="11"/>
      <c r="E56" s="11">
        <v>65</v>
      </c>
      <c r="F56" s="11">
        <v>51</v>
      </c>
      <c r="G56" s="11">
        <v>68</v>
      </c>
      <c r="H56" s="11"/>
      <c r="I56" s="11">
        <v>75</v>
      </c>
      <c r="J56" s="11">
        <v>52</v>
      </c>
      <c r="K56" s="9">
        <v>4</v>
      </c>
      <c r="L56" s="10">
        <f>SUM(feb!F56+mrt!L56+K56)</f>
        <v>6</v>
      </c>
      <c r="M56" s="17">
        <f t="shared" si="2"/>
        <v>406</v>
      </c>
      <c r="N56" s="21">
        <f>SUM(feb!H56+mrt!N56+M56)</f>
        <v>573</v>
      </c>
    </row>
    <row r="57" spans="1:14" ht="12.75">
      <c r="A57" s="13" t="s">
        <v>117</v>
      </c>
      <c r="B57" s="11">
        <v>78</v>
      </c>
      <c r="C57" s="11">
        <v>135</v>
      </c>
      <c r="D57" s="11"/>
      <c r="E57" s="11">
        <v>113</v>
      </c>
      <c r="F57" s="11"/>
      <c r="G57" s="11"/>
      <c r="H57" s="11">
        <v>62</v>
      </c>
      <c r="I57" s="11"/>
      <c r="J57" s="11"/>
      <c r="K57" s="9">
        <v>3</v>
      </c>
      <c r="L57" s="10">
        <f>SUM(feb!F57+mrt!L57+K57)</f>
        <v>7</v>
      </c>
      <c r="M57" s="17">
        <f t="shared" si="2"/>
        <v>388</v>
      </c>
      <c r="N57" s="21">
        <f>SUM(feb!H57+mrt!N57+M57)</f>
        <v>787</v>
      </c>
    </row>
    <row r="58" spans="1:14" ht="12.75">
      <c r="A58" s="13" t="s">
        <v>98</v>
      </c>
      <c r="B58" s="11"/>
      <c r="C58" s="11"/>
      <c r="D58" s="11"/>
      <c r="E58" s="11"/>
      <c r="F58" s="11"/>
      <c r="G58" s="11"/>
      <c r="H58" s="11"/>
      <c r="I58" s="11"/>
      <c r="J58" s="11"/>
      <c r="K58" s="9">
        <f t="shared" si="1"/>
        <v>0</v>
      </c>
      <c r="L58" s="10">
        <f>SUM(feb!F58+mrt!L58+K58)</f>
        <v>0</v>
      </c>
      <c r="M58" s="17">
        <f t="shared" si="2"/>
        <v>0</v>
      </c>
      <c r="N58" s="21">
        <f>SUM(feb!H58+mrt!N58+M58)</f>
        <v>0</v>
      </c>
    </row>
    <row r="59" spans="1:14" ht="12.75">
      <c r="A59" s="13" t="s">
        <v>33</v>
      </c>
      <c r="B59" s="11"/>
      <c r="C59" s="11"/>
      <c r="D59" s="11">
        <v>74</v>
      </c>
      <c r="E59" s="11"/>
      <c r="F59" s="11">
        <v>73</v>
      </c>
      <c r="G59" s="11">
        <v>126</v>
      </c>
      <c r="H59" s="11"/>
      <c r="I59" s="11">
        <v>116</v>
      </c>
      <c r="J59" s="11"/>
      <c r="K59" s="9">
        <v>3</v>
      </c>
      <c r="L59" s="10">
        <f>SUM(feb!F59+mrt!L59+K59)</f>
        <v>5</v>
      </c>
      <c r="M59" s="17">
        <f t="shared" si="2"/>
        <v>389</v>
      </c>
      <c r="N59" s="21">
        <f>SUM(feb!H59+mrt!N59+M59)</f>
        <v>507</v>
      </c>
    </row>
    <row r="60" spans="1:14" ht="12.75">
      <c r="A60" s="13" t="s">
        <v>74</v>
      </c>
      <c r="B60" s="11">
        <v>58</v>
      </c>
      <c r="C60" s="11"/>
      <c r="D60" s="11"/>
      <c r="E60" s="11"/>
      <c r="F60" s="11"/>
      <c r="G60" s="11"/>
      <c r="H60" s="11">
        <v>62</v>
      </c>
      <c r="I60" s="11"/>
      <c r="J60" s="11"/>
      <c r="K60" s="9">
        <f t="shared" si="1"/>
        <v>2</v>
      </c>
      <c r="L60" s="10">
        <f>SUM(feb!F60+mrt!L60+K60)</f>
        <v>2</v>
      </c>
      <c r="M60" s="17">
        <f t="shared" si="2"/>
        <v>120</v>
      </c>
      <c r="N60" s="21">
        <f>SUM(feb!H60+mrt!N60+M60)</f>
        <v>120</v>
      </c>
    </row>
    <row r="61" spans="1:14" ht="12.75">
      <c r="A61" s="13" t="s">
        <v>93</v>
      </c>
      <c r="B61" s="11"/>
      <c r="C61" s="11"/>
      <c r="D61" s="11"/>
      <c r="E61" s="11"/>
      <c r="F61" s="11"/>
      <c r="G61" s="11"/>
      <c r="H61" s="11"/>
      <c r="I61" s="11"/>
      <c r="J61" s="11"/>
      <c r="K61" s="9">
        <f t="shared" si="1"/>
        <v>0</v>
      </c>
      <c r="L61" s="10">
        <f>SUM(feb!F61+mrt!L61+K61)</f>
        <v>0</v>
      </c>
      <c r="M61" s="17">
        <f t="shared" si="2"/>
        <v>0</v>
      </c>
      <c r="N61" s="21">
        <f>SUM(feb!H61+mrt!N61+M61)</f>
        <v>0</v>
      </c>
    </row>
    <row r="62" spans="1:14" ht="12.75">
      <c r="A62" s="13" t="s">
        <v>15</v>
      </c>
      <c r="B62" s="11"/>
      <c r="C62" s="11"/>
      <c r="D62" s="11"/>
      <c r="E62" s="11"/>
      <c r="F62" s="11"/>
      <c r="G62" s="11"/>
      <c r="H62" s="11"/>
      <c r="I62" s="11"/>
      <c r="J62" s="11"/>
      <c r="K62" s="9">
        <f t="shared" si="1"/>
        <v>0</v>
      </c>
      <c r="L62" s="10">
        <f>SUM(feb!F62+mrt!L62+K62)</f>
        <v>0</v>
      </c>
      <c r="M62" s="17">
        <f t="shared" si="2"/>
        <v>0</v>
      </c>
      <c r="N62" s="21">
        <f>SUM(feb!H62+mrt!N62+M62)</f>
        <v>0</v>
      </c>
    </row>
    <row r="63" spans="1:14" ht="12.75">
      <c r="A63" s="13" t="s">
        <v>113</v>
      </c>
      <c r="B63" s="11">
        <v>58</v>
      </c>
      <c r="C63" s="11">
        <v>106</v>
      </c>
      <c r="D63" s="11">
        <v>65</v>
      </c>
      <c r="E63" s="11">
        <v>105</v>
      </c>
      <c r="F63" s="11">
        <v>66</v>
      </c>
      <c r="G63" s="11"/>
      <c r="H63" s="11">
        <v>62</v>
      </c>
      <c r="I63" s="11">
        <v>108</v>
      </c>
      <c r="J63" s="11">
        <v>78</v>
      </c>
      <c r="K63" s="9">
        <f t="shared" si="1"/>
        <v>5</v>
      </c>
      <c r="L63" s="10">
        <f>SUM(feb!F63+mrt!L63+K63)</f>
        <v>10</v>
      </c>
      <c r="M63" s="17">
        <f t="shared" si="2"/>
        <v>648</v>
      </c>
      <c r="N63" s="21">
        <f>SUM(feb!H63+mrt!N63+M63)</f>
        <v>1033</v>
      </c>
    </row>
    <row r="64" spans="1:14" ht="12.75">
      <c r="A64" s="13" t="s">
        <v>16</v>
      </c>
      <c r="B64" s="11"/>
      <c r="C64" s="11">
        <v>135</v>
      </c>
      <c r="D64" s="11">
        <v>74</v>
      </c>
      <c r="E64" s="11">
        <v>113</v>
      </c>
      <c r="F64" s="11">
        <v>73</v>
      </c>
      <c r="G64" s="11">
        <v>126</v>
      </c>
      <c r="H64" s="11">
        <v>62</v>
      </c>
      <c r="I64" s="11"/>
      <c r="J64" s="11">
        <v>78</v>
      </c>
      <c r="K64" s="9">
        <v>5</v>
      </c>
      <c r="L64" s="10">
        <f>SUM(feb!F64+mrt!L64+K64)</f>
        <v>11</v>
      </c>
      <c r="M64" s="17">
        <f t="shared" si="2"/>
        <v>661</v>
      </c>
      <c r="N64" s="21">
        <f>SUM(feb!H64+mrt!N64+M64)</f>
        <v>1189</v>
      </c>
    </row>
    <row r="65" spans="1:14" ht="12.75">
      <c r="A65" s="13" t="s">
        <v>73</v>
      </c>
      <c r="B65" s="11">
        <v>58</v>
      </c>
      <c r="C65" s="11">
        <v>65</v>
      </c>
      <c r="D65" s="11">
        <v>65</v>
      </c>
      <c r="E65" s="11">
        <v>65</v>
      </c>
      <c r="F65" s="11">
        <v>66</v>
      </c>
      <c r="G65" s="11">
        <v>68</v>
      </c>
      <c r="H65" s="11"/>
      <c r="I65" s="11">
        <v>75</v>
      </c>
      <c r="J65" s="11">
        <v>62</v>
      </c>
      <c r="K65" s="9">
        <v>5</v>
      </c>
      <c r="L65" s="10">
        <f>SUM(feb!F65+mrt!L65+K65)</f>
        <v>11</v>
      </c>
      <c r="M65" s="17">
        <f t="shared" si="2"/>
        <v>524</v>
      </c>
      <c r="N65" s="21">
        <f>SUM(feb!H65+mrt!N65+M65)</f>
        <v>966</v>
      </c>
    </row>
    <row r="66" spans="1:14" ht="12.75">
      <c r="A66" s="13" t="s">
        <v>17</v>
      </c>
      <c r="B66" s="11"/>
      <c r="C66" s="11"/>
      <c r="D66" s="11"/>
      <c r="E66" s="11"/>
      <c r="F66" s="11">
        <v>51</v>
      </c>
      <c r="G66" s="11"/>
      <c r="H66" s="11">
        <v>62</v>
      </c>
      <c r="I66" s="11"/>
      <c r="J66" s="11">
        <v>62</v>
      </c>
      <c r="K66" s="9">
        <f t="shared" si="1"/>
        <v>3</v>
      </c>
      <c r="L66" s="10">
        <f>SUM(feb!F66+mrt!L66+K66)</f>
        <v>3</v>
      </c>
      <c r="M66" s="17">
        <f t="shared" si="2"/>
        <v>175</v>
      </c>
      <c r="N66" s="21">
        <f>SUM(feb!H66+mrt!N66+M66)</f>
        <v>175</v>
      </c>
    </row>
    <row r="67" spans="1:14" ht="12.75">
      <c r="A67" s="13" t="s">
        <v>156</v>
      </c>
      <c r="B67" s="11"/>
      <c r="C67" s="11"/>
      <c r="D67" s="11"/>
      <c r="E67" s="11"/>
      <c r="F67" s="11"/>
      <c r="G67" s="11"/>
      <c r="H67" s="11"/>
      <c r="I67" s="11"/>
      <c r="J67" s="11"/>
      <c r="K67" s="9">
        <f>COUNT(B67,D67,F67,H67,J67)</f>
        <v>0</v>
      </c>
      <c r="L67" s="10">
        <f>SUM(feb!F67+mrt!L67+K67)</f>
        <v>0</v>
      </c>
      <c r="M67" s="17">
        <f>SUM(B67:J67)</f>
        <v>0</v>
      </c>
      <c r="N67" s="21">
        <f>SUM(feb!H67+mrt!N67+M67)</f>
        <v>0</v>
      </c>
    </row>
    <row r="68" spans="1:14" ht="12.75">
      <c r="A68" s="13" t="s">
        <v>18</v>
      </c>
      <c r="B68" s="11"/>
      <c r="C68" s="11"/>
      <c r="D68" s="11"/>
      <c r="E68" s="11"/>
      <c r="F68" s="11"/>
      <c r="G68" s="11"/>
      <c r="H68" s="11"/>
      <c r="I68" s="11"/>
      <c r="J68" s="11"/>
      <c r="K68" s="9">
        <f t="shared" si="1"/>
        <v>0</v>
      </c>
      <c r="L68" s="10">
        <f>SUM(feb!F68+mrt!L68+K68)</f>
        <v>1</v>
      </c>
      <c r="M68" s="17">
        <f t="shared" si="2"/>
        <v>0</v>
      </c>
      <c r="N68" s="21">
        <f>SUM(feb!H68+mrt!N68+M68)</f>
        <v>48</v>
      </c>
    </row>
    <row r="69" spans="1:14" ht="12.75">
      <c r="A69" s="13" t="s">
        <v>68</v>
      </c>
      <c r="B69" s="11"/>
      <c r="C69" s="11">
        <v>106</v>
      </c>
      <c r="D69" s="11"/>
      <c r="E69" s="11">
        <v>105</v>
      </c>
      <c r="F69" s="11"/>
      <c r="G69" s="11"/>
      <c r="H69" s="11">
        <v>62</v>
      </c>
      <c r="I69" s="11"/>
      <c r="J69" s="11">
        <v>78</v>
      </c>
      <c r="K69" s="9">
        <v>3</v>
      </c>
      <c r="L69" s="10">
        <f>SUM(feb!F69+mrt!L69+K69)</f>
        <v>7</v>
      </c>
      <c r="M69" s="17">
        <f t="shared" si="2"/>
        <v>351</v>
      </c>
      <c r="N69" s="21">
        <f>SUM(feb!H69+mrt!N69+M69)</f>
        <v>616</v>
      </c>
    </row>
    <row r="70" spans="1:14" ht="12.75">
      <c r="A70" s="13" t="s">
        <v>126</v>
      </c>
      <c r="B70" s="11"/>
      <c r="C70" s="11"/>
      <c r="D70" s="11"/>
      <c r="E70" s="11"/>
      <c r="F70" s="11"/>
      <c r="G70" s="11"/>
      <c r="H70" s="11"/>
      <c r="I70" s="11"/>
      <c r="J70" s="11"/>
      <c r="K70" s="9">
        <f t="shared" si="1"/>
        <v>0</v>
      </c>
      <c r="L70" s="10">
        <f>SUM(feb!F70+mrt!L70+K70)</f>
        <v>0</v>
      </c>
      <c r="M70" s="17">
        <f t="shared" si="2"/>
        <v>0</v>
      </c>
      <c r="N70" s="21">
        <f>SUM(feb!H70+mrt!N70+M70)</f>
        <v>0</v>
      </c>
    </row>
    <row r="71" spans="1:14" ht="12.75">
      <c r="A71" s="13" t="s">
        <v>32</v>
      </c>
      <c r="B71" s="11">
        <v>58</v>
      </c>
      <c r="C71" s="11"/>
      <c r="D71" s="11"/>
      <c r="E71" s="11"/>
      <c r="F71" s="11">
        <v>66</v>
      </c>
      <c r="G71" s="11"/>
      <c r="H71" s="11">
        <v>62</v>
      </c>
      <c r="I71" s="11"/>
      <c r="J71" s="11"/>
      <c r="K71" s="9">
        <f t="shared" si="1"/>
        <v>3</v>
      </c>
      <c r="L71" s="10">
        <f>SUM(feb!F71+mrt!L71+K71)</f>
        <v>5</v>
      </c>
      <c r="M71" s="17">
        <f t="shared" si="2"/>
        <v>186</v>
      </c>
      <c r="N71" s="21">
        <f>SUM(feb!H71+mrt!N71+M71)</f>
        <v>289</v>
      </c>
    </row>
    <row r="72" spans="1:14" ht="12.75">
      <c r="A72" s="13" t="s">
        <v>123</v>
      </c>
      <c r="B72" s="11"/>
      <c r="C72" s="11">
        <v>106</v>
      </c>
      <c r="D72" s="11">
        <v>65</v>
      </c>
      <c r="E72" s="11">
        <v>105</v>
      </c>
      <c r="F72" s="11">
        <v>66</v>
      </c>
      <c r="G72" s="11"/>
      <c r="H72" s="11">
        <v>62</v>
      </c>
      <c r="I72" s="11">
        <v>108</v>
      </c>
      <c r="J72" s="11"/>
      <c r="K72" s="9">
        <v>4</v>
      </c>
      <c r="L72" s="10">
        <f>SUM(feb!F72+mrt!L72+K72)</f>
        <v>9</v>
      </c>
      <c r="M72" s="17">
        <f t="shared" si="2"/>
        <v>512</v>
      </c>
      <c r="N72" s="21">
        <f>SUM(feb!H72+mrt!N72+M72)</f>
        <v>959</v>
      </c>
    </row>
    <row r="73" spans="1:14" ht="12.75">
      <c r="A73" s="13" t="s">
        <v>99</v>
      </c>
      <c r="B73" s="11"/>
      <c r="C73" s="11"/>
      <c r="D73" s="11"/>
      <c r="E73" s="11"/>
      <c r="F73" s="11"/>
      <c r="G73" s="11"/>
      <c r="H73" s="11"/>
      <c r="I73" s="11"/>
      <c r="J73" s="11"/>
      <c r="K73" s="9">
        <f t="shared" si="1"/>
        <v>0</v>
      </c>
      <c r="L73" s="10">
        <f>SUM(feb!F73+mrt!L73+K73)</f>
        <v>0</v>
      </c>
      <c r="M73" s="17">
        <f t="shared" si="2"/>
        <v>0</v>
      </c>
      <c r="N73" s="21">
        <f>SUM(feb!H73+mrt!N73+M73)</f>
        <v>0</v>
      </c>
    </row>
    <row r="74" spans="1:14" ht="12.75">
      <c r="A74" s="13" t="s">
        <v>100</v>
      </c>
      <c r="B74" s="11">
        <v>58</v>
      </c>
      <c r="C74" s="11">
        <v>106</v>
      </c>
      <c r="D74" s="11"/>
      <c r="E74" s="11">
        <v>65</v>
      </c>
      <c r="F74" s="11">
        <v>66</v>
      </c>
      <c r="G74" s="11"/>
      <c r="H74" s="11">
        <v>62</v>
      </c>
      <c r="I74" s="11">
        <v>75</v>
      </c>
      <c r="J74" s="11">
        <v>62</v>
      </c>
      <c r="K74" s="9">
        <v>5</v>
      </c>
      <c r="L74" s="10">
        <f>SUM(feb!F74+mrt!L74+K74)</f>
        <v>9</v>
      </c>
      <c r="M74" s="17">
        <f aca="true" t="shared" si="3" ref="M74:M104">SUM(B74:J74)</f>
        <v>494</v>
      </c>
      <c r="N74" s="21">
        <f>SUM(feb!H74+mrt!N74+M74)</f>
        <v>753</v>
      </c>
    </row>
    <row r="75" spans="1:14" ht="12.75">
      <c r="A75" s="13" t="s">
        <v>79</v>
      </c>
      <c r="B75" s="11"/>
      <c r="C75" s="11">
        <v>106</v>
      </c>
      <c r="D75" s="11">
        <v>65</v>
      </c>
      <c r="E75" s="11">
        <v>105</v>
      </c>
      <c r="F75" s="11">
        <v>66</v>
      </c>
      <c r="G75" s="11">
        <v>121</v>
      </c>
      <c r="H75" s="11">
        <v>62</v>
      </c>
      <c r="I75" s="11">
        <v>108</v>
      </c>
      <c r="J75" s="11">
        <v>62</v>
      </c>
      <c r="K75" s="9">
        <v>5</v>
      </c>
      <c r="L75" s="10">
        <f>SUM(feb!F75+mrt!L75+K75)</f>
        <v>11</v>
      </c>
      <c r="M75" s="17">
        <f t="shared" si="3"/>
        <v>695</v>
      </c>
      <c r="N75" s="21">
        <f>SUM(feb!H75+mrt!N75+M75)</f>
        <v>1360</v>
      </c>
    </row>
    <row r="76" spans="1:14" ht="12.75">
      <c r="A76" s="13" t="s">
        <v>71</v>
      </c>
      <c r="B76" s="11">
        <v>58</v>
      </c>
      <c r="C76" s="11">
        <v>106</v>
      </c>
      <c r="D76" s="11">
        <v>65</v>
      </c>
      <c r="E76" s="11">
        <v>105</v>
      </c>
      <c r="F76" s="11">
        <v>66</v>
      </c>
      <c r="G76" s="11">
        <v>121</v>
      </c>
      <c r="H76" s="11">
        <v>62</v>
      </c>
      <c r="I76" s="11">
        <v>108</v>
      </c>
      <c r="J76" s="11">
        <v>62</v>
      </c>
      <c r="K76" s="9">
        <f aca="true" t="shared" si="4" ref="K76:K121">COUNT(B76,D76,F76,H76,J76)</f>
        <v>5</v>
      </c>
      <c r="L76" s="10">
        <f>SUM(feb!F76+mrt!L76+K76)</f>
        <v>11</v>
      </c>
      <c r="M76" s="17">
        <f t="shared" si="3"/>
        <v>753</v>
      </c>
      <c r="N76" s="21">
        <f>SUM(feb!H76+mrt!N76+M76)</f>
        <v>1418</v>
      </c>
    </row>
    <row r="77" spans="1:14" ht="12.75">
      <c r="A77" s="13" t="s">
        <v>101</v>
      </c>
      <c r="B77" s="11"/>
      <c r="C77" s="11"/>
      <c r="D77" s="11"/>
      <c r="E77" s="11">
        <v>105</v>
      </c>
      <c r="F77" s="11"/>
      <c r="G77" s="11"/>
      <c r="H77" s="11">
        <v>62</v>
      </c>
      <c r="I77" s="11">
        <v>108</v>
      </c>
      <c r="J77" s="11"/>
      <c r="K77" s="9">
        <v>2</v>
      </c>
      <c r="L77" s="10">
        <f>SUM(feb!F77+mrt!L77+K77)</f>
        <v>2</v>
      </c>
      <c r="M77" s="17">
        <f t="shared" si="3"/>
        <v>275</v>
      </c>
      <c r="N77" s="21">
        <f>SUM(feb!H77+mrt!N77+M77)</f>
        <v>357</v>
      </c>
    </row>
    <row r="78" spans="1:14" ht="12.75">
      <c r="A78" s="13" t="s">
        <v>19</v>
      </c>
      <c r="B78" s="11">
        <v>30</v>
      </c>
      <c r="C78" s="11"/>
      <c r="D78" s="11"/>
      <c r="E78" s="11"/>
      <c r="F78" s="11"/>
      <c r="G78" s="11"/>
      <c r="H78" s="11"/>
      <c r="I78" s="11"/>
      <c r="J78" s="11"/>
      <c r="K78" s="9">
        <f t="shared" si="4"/>
        <v>1</v>
      </c>
      <c r="L78" s="10">
        <f>SUM(feb!F78+mrt!L78+K78)</f>
        <v>2</v>
      </c>
      <c r="M78" s="17">
        <f t="shared" si="3"/>
        <v>30</v>
      </c>
      <c r="N78" s="21">
        <f>SUM(feb!H78+mrt!N78+M78)</f>
        <v>79</v>
      </c>
    </row>
    <row r="79" spans="1:14" ht="12.75">
      <c r="A79" s="13" t="s">
        <v>20</v>
      </c>
      <c r="B79" s="11"/>
      <c r="C79" s="11"/>
      <c r="D79" s="11"/>
      <c r="E79" s="11">
        <v>105</v>
      </c>
      <c r="F79" s="11">
        <v>66</v>
      </c>
      <c r="G79" s="11"/>
      <c r="H79" s="11"/>
      <c r="I79" s="11"/>
      <c r="J79" s="11">
        <v>62</v>
      </c>
      <c r="K79" s="9">
        <v>3</v>
      </c>
      <c r="L79" s="10">
        <f>SUM(feb!F79+mrt!L79+K79)</f>
        <v>6</v>
      </c>
      <c r="M79" s="17">
        <f t="shared" si="3"/>
        <v>233</v>
      </c>
      <c r="N79" s="21">
        <f>SUM(feb!H79+mrt!N79+M79)</f>
        <v>515</v>
      </c>
    </row>
    <row r="80" spans="1:14" ht="12.75">
      <c r="A80" s="13" t="s">
        <v>69</v>
      </c>
      <c r="B80" s="11">
        <v>58</v>
      </c>
      <c r="C80" s="11"/>
      <c r="D80" s="11">
        <v>49</v>
      </c>
      <c r="E80" s="11"/>
      <c r="F80" s="11">
        <v>51</v>
      </c>
      <c r="G80" s="11"/>
      <c r="H80" s="11">
        <v>62</v>
      </c>
      <c r="I80" s="11"/>
      <c r="J80" s="11">
        <v>52</v>
      </c>
      <c r="K80" s="9">
        <f t="shared" si="4"/>
        <v>5</v>
      </c>
      <c r="L80" s="10">
        <f>SUM(feb!F80+mrt!L80+K80)</f>
        <v>7</v>
      </c>
      <c r="M80" s="17">
        <f t="shared" si="3"/>
        <v>272</v>
      </c>
      <c r="N80" s="21">
        <f>SUM(feb!H80+mrt!N80+M80)</f>
        <v>362</v>
      </c>
    </row>
    <row r="81" spans="1:14" ht="12.75">
      <c r="A81" s="13" t="s">
        <v>88</v>
      </c>
      <c r="B81" s="11"/>
      <c r="C81" s="11"/>
      <c r="D81" s="11"/>
      <c r="E81" s="11"/>
      <c r="F81" s="11">
        <v>51</v>
      </c>
      <c r="G81" s="11"/>
      <c r="H81" s="11">
        <v>62</v>
      </c>
      <c r="I81" s="11"/>
      <c r="J81" s="11"/>
      <c r="K81" s="9">
        <f t="shared" si="4"/>
        <v>2</v>
      </c>
      <c r="L81" s="10">
        <f>SUM(feb!F81+mrt!L81+K81)</f>
        <v>2</v>
      </c>
      <c r="M81" s="17">
        <f t="shared" si="3"/>
        <v>113</v>
      </c>
      <c r="N81" s="21">
        <f>SUM(feb!H81+mrt!N81+M81)</f>
        <v>113</v>
      </c>
    </row>
    <row r="82" spans="1:14" ht="12.75">
      <c r="A82" s="13" t="s">
        <v>104</v>
      </c>
      <c r="B82" s="11">
        <v>58</v>
      </c>
      <c r="C82" s="11"/>
      <c r="D82" s="11"/>
      <c r="E82" s="11"/>
      <c r="F82" s="11">
        <v>73</v>
      </c>
      <c r="G82" s="11"/>
      <c r="H82" s="11"/>
      <c r="I82" s="11"/>
      <c r="J82" s="11">
        <v>62</v>
      </c>
      <c r="K82" s="9">
        <f t="shared" si="4"/>
        <v>3</v>
      </c>
      <c r="L82" s="10">
        <f>SUM(feb!F82+mrt!L82+K82)</f>
        <v>5</v>
      </c>
      <c r="M82" s="17">
        <f t="shared" si="3"/>
        <v>193</v>
      </c>
      <c r="N82" s="21">
        <f>SUM(feb!H82+mrt!N82+M82)</f>
        <v>350</v>
      </c>
    </row>
    <row r="83" spans="1:14" ht="12.75">
      <c r="A83" s="13" t="s">
        <v>21</v>
      </c>
      <c r="B83" s="11"/>
      <c r="C83" s="11"/>
      <c r="D83" s="11">
        <v>65</v>
      </c>
      <c r="E83" s="11">
        <v>105</v>
      </c>
      <c r="F83" s="11">
        <v>66</v>
      </c>
      <c r="G83" s="11">
        <v>121</v>
      </c>
      <c r="H83" s="11"/>
      <c r="I83" s="11"/>
      <c r="J83" s="11"/>
      <c r="K83" s="9">
        <v>3</v>
      </c>
      <c r="L83" s="10">
        <f>SUM(feb!F83+mrt!L83+K83)</f>
        <v>4</v>
      </c>
      <c r="M83" s="17">
        <f t="shared" si="3"/>
        <v>357</v>
      </c>
      <c r="N83" s="21">
        <f>SUM(feb!H83+mrt!N83+M83)</f>
        <v>413</v>
      </c>
    </row>
    <row r="84" spans="1:14" ht="12.75">
      <c r="A84" s="13" t="s">
        <v>58</v>
      </c>
      <c r="B84" s="11"/>
      <c r="C84" s="11"/>
      <c r="D84" s="11"/>
      <c r="E84" s="11"/>
      <c r="F84" s="11"/>
      <c r="G84" s="11"/>
      <c r="H84" s="11">
        <v>62</v>
      </c>
      <c r="I84" s="11"/>
      <c r="J84" s="11"/>
      <c r="K84" s="9">
        <f t="shared" si="4"/>
        <v>1</v>
      </c>
      <c r="L84" s="10">
        <f>SUM(feb!F84+mrt!L84+K84)</f>
        <v>1</v>
      </c>
      <c r="M84" s="17">
        <f t="shared" si="3"/>
        <v>62</v>
      </c>
      <c r="N84" s="21">
        <f>SUM(feb!H84+mrt!N84+M84)</f>
        <v>62</v>
      </c>
    </row>
    <row r="85" spans="1:14" ht="12.75">
      <c r="A85" s="13" t="s">
        <v>63</v>
      </c>
      <c r="B85" s="11">
        <v>78</v>
      </c>
      <c r="C85" s="11">
        <v>135</v>
      </c>
      <c r="D85" s="11">
        <v>74</v>
      </c>
      <c r="E85" s="11">
        <v>113</v>
      </c>
      <c r="F85" s="11">
        <v>73</v>
      </c>
      <c r="G85" s="11">
        <v>279</v>
      </c>
      <c r="H85" s="11">
        <v>62</v>
      </c>
      <c r="I85" s="11">
        <v>116</v>
      </c>
      <c r="J85" s="11">
        <v>78</v>
      </c>
      <c r="K85" s="9">
        <f t="shared" si="4"/>
        <v>5</v>
      </c>
      <c r="L85" s="10">
        <f>SUM(feb!F85+mrt!L85+K85)</f>
        <v>12</v>
      </c>
      <c r="M85" s="17">
        <f t="shared" si="3"/>
        <v>1008</v>
      </c>
      <c r="N85" s="21">
        <f>SUM(feb!H85+mrt!N85+M85)</f>
        <v>2096</v>
      </c>
    </row>
    <row r="86" spans="1:14" ht="12.75">
      <c r="A86" s="13" t="s">
        <v>127</v>
      </c>
      <c r="B86" s="11"/>
      <c r="C86" s="11"/>
      <c r="D86" s="11"/>
      <c r="E86" s="11"/>
      <c r="F86" s="11">
        <v>51</v>
      </c>
      <c r="G86" s="11"/>
      <c r="H86" s="11">
        <v>62</v>
      </c>
      <c r="I86" s="11"/>
      <c r="J86" s="11">
        <v>52</v>
      </c>
      <c r="K86" s="9">
        <f t="shared" si="4"/>
        <v>3</v>
      </c>
      <c r="L86" s="10">
        <f>SUM(feb!F86+mrt!L86+K86)</f>
        <v>6</v>
      </c>
      <c r="M86" s="17">
        <f t="shared" si="3"/>
        <v>165</v>
      </c>
      <c r="N86" s="21">
        <f>SUM(feb!H86+mrt!N86+M86)</f>
        <v>304</v>
      </c>
    </row>
    <row r="87" spans="1:14" ht="12.75">
      <c r="A87" s="13" t="s">
        <v>22</v>
      </c>
      <c r="B87" s="11"/>
      <c r="C87" s="11">
        <v>106</v>
      </c>
      <c r="D87" s="11">
        <v>74</v>
      </c>
      <c r="E87" s="11">
        <v>105</v>
      </c>
      <c r="F87" s="11">
        <v>73</v>
      </c>
      <c r="G87" s="11"/>
      <c r="H87" s="11">
        <v>62</v>
      </c>
      <c r="I87" s="11">
        <v>108</v>
      </c>
      <c r="J87" s="11">
        <v>78</v>
      </c>
      <c r="K87" s="9">
        <v>5</v>
      </c>
      <c r="L87" s="10">
        <f>SUM(feb!F87+mrt!L87+K87)</f>
        <v>11</v>
      </c>
      <c r="M87" s="17">
        <f t="shared" si="3"/>
        <v>606</v>
      </c>
      <c r="N87" s="21">
        <f>SUM(feb!H87+mrt!N87+M87)</f>
        <v>1162</v>
      </c>
    </row>
    <row r="88" spans="1:14" ht="12.75">
      <c r="A88" s="13" t="s">
        <v>62</v>
      </c>
      <c r="B88" s="11">
        <v>58</v>
      </c>
      <c r="C88" s="11">
        <v>106</v>
      </c>
      <c r="D88" s="11">
        <v>65</v>
      </c>
      <c r="E88" s="11"/>
      <c r="F88" s="11">
        <v>66</v>
      </c>
      <c r="G88" s="11">
        <v>121</v>
      </c>
      <c r="H88" s="11">
        <v>62</v>
      </c>
      <c r="I88" s="11">
        <v>75</v>
      </c>
      <c r="J88" s="11">
        <v>62</v>
      </c>
      <c r="K88" s="9">
        <f t="shared" si="4"/>
        <v>5</v>
      </c>
      <c r="L88" s="10">
        <f>SUM(feb!F88+mrt!L88+K88)</f>
        <v>10</v>
      </c>
      <c r="M88" s="17">
        <f t="shared" si="3"/>
        <v>615</v>
      </c>
      <c r="N88" s="21">
        <f>SUM(feb!H88+mrt!N88+M88)</f>
        <v>1019</v>
      </c>
    </row>
    <row r="89" spans="1:14" ht="12.75">
      <c r="A89" s="13" t="s">
        <v>23</v>
      </c>
      <c r="B89" s="11"/>
      <c r="C89" s="11"/>
      <c r="D89" s="11"/>
      <c r="E89" s="11"/>
      <c r="F89" s="11"/>
      <c r="G89" s="11"/>
      <c r="H89" s="11"/>
      <c r="I89" s="11"/>
      <c r="J89" s="11"/>
      <c r="K89" s="9">
        <f t="shared" si="4"/>
        <v>0</v>
      </c>
      <c r="L89" s="10">
        <f>SUM(feb!F89+mrt!L89+K89)</f>
        <v>0</v>
      </c>
      <c r="M89" s="17">
        <f t="shared" si="3"/>
        <v>0</v>
      </c>
      <c r="N89" s="21">
        <f>SUM(feb!H89+mrt!N89+M89)</f>
        <v>0</v>
      </c>
    </row>
    <row r="90" spans="1:14" ht="12.75">
      <c r="A90" s="13" t="s">
        <v>76</v>
      </c>
      <c r="B90" s="11">
        <v>78</v>
      </c>
      <c r="C90" s="11">
        <v>135</v>
      </c>
      <c r="D90" s="11">
        <v>74</v>
      </c>
      <c r="E90" s="11">
        <v>113</v>
      </c>
      <c r="F90" s="11">
        <v>73</v>
      </c>
      <c r="G90" s="11">
        <v>126</v>
      </c>
      <c r="H90" s="11">
        <v>62</v>
      </c>
      <c r="I90" s="11">
        <v>116</v>
      </c>
      <c r="J90" s="11">
        <v>78</v>
      </c>
      <c r="K90" s="9">
        <f t="shared" si="4"/>
        <v>5</v>
      </c>
      <c r="L90" s="10">
        <f>SUM(feb!F90+mrt!L90+K90)</f>
        <v>8</v>
      </c>
      <c r="M90" s="17">
        <f t="shared" si="3"/>
        <v>855</v>
      </c>
      <c r="N90" s="21">
        <f>SUM(feb!H90+mrt!N90+M90)</f>
        <v>1199</v>
      </c>
    </row>
    <row r="91" spans="1:14" ht="12.75">
      <c r="A91" s="13" t="s">
        <v>77</v>
      </c>
      <c r="B91" s="11"/>
      <c r="C91" s="11"/>
      <c r="D91" s="11"/>
      <c r="E91" s="11"/>
      <c r="F91" s="11"/>
      <c r="G91" s="11"/>
      <c r="H91" s="11"/>
      <c r="I91" s="11"/>
      <c r="J91" s="11"/>
      <c r="K91" s="9">
        <f t="shared" si="4"/>
        <v>0</v>
      </c>
      <c r="L91" s="10">
        <f>SUM(feb!F91+mrt!L91+K91)</f>
        <v>0</v>
      </c>
      <c r="M91" s="17">
        <f t="shared" si="3"/>
        <v>0</v>
      </c>
      <c r="N91" s="21">
        <f>SUM(feb!H91+mrt!N91+M91)</f>
        <v>0</v>
      </c>
    </row>
    <row r="92" spans="1:14" ht="12.75">
      <c r="A92" s="13" t="s">
        <v>24</v>
      </c>
      <c r="B92" s="11"/>
      <c r="C92" s="11"/>
      <c r="D92" s="11"/>
      <c r="E92" s="11"/>
      <c r="F92" s="11"/>
      <c r="G92" s="11"/>
      <c r="H92" s="11"/>
      <c r="I92" s="11"/>
      <c r="J92" s="11"/>
      <c r="K92" s="9">
        <f t="shared" si="4"/>
        <v>0</v>
      </c>
      <c r="L92" s="10">
        <f>SUM(feb!F92+mrt!L92+K92)</f>
        <v>0</v>
      </c>
      <c r="M92" s="17">
        <f t="shared" si="3"/>
        <v>0</v>
      </c>
      <c r="N92" s="21">
        <f>SUM(feb!H92+mrt!N92+M92)</f>
        <v>0</v>
      </c>
    </row>
    <row r="93" spans="1:14" ht="12.75">
      <c r="A93" s="13" t="s">
        <v>118</v>
      </c>
      <c r="B93" s="11">
        <v>58</v>
      </c>
      <c r="C93" s="11"/>
      <c r="D93" s="11">
        <v>65</v>
      </c>
      <c r="E93" s="11"/>
      <c r="F93" s="11">
        <v>66</v>
      </c>
      <c r="G93" s="11"/>
      <c r="H93" s="11">
        <v>62</v>
      </c>
      <c r="I93" s="11"/>
      <c r="J93" s="11">
        <v>78</v>
      </c>
      <c r="K93" s="9">
        <f t="shared" si="4"/>
        <v>5</v>
      </c>
      <c r="L93" s="10">
        <f>SUM(feb!F93+mrt!L93+K93)</f>
        <v>8</v>
      </c>
      <c r="M93" s="17">
        <f t="shared" si="3"/>
        <v>329</v>
      </c>
      <c r="N93" s="21">
        <f>SUM(feb!H93+mrt!N93+M93)</f>
        <v>531</v>
      </c>
    </row>
    <row r="94" spans="1:14" ht="12.75">
      <c r="A94" s="13" t="s">
        <v>25</v>
      </c>
      <c r="B94" s="11"/>
      <c r="C94" s="11"/>
      <c r="D94" s="11"/>
      <c r="E94" s="11">
        <v>105</v>
      </c>
      <c r="F94" s="11"/>
      <c r="G94" s="11"/>
      <c r="H94" s="11">
        <v>62</v>
      </c>
      <c r="I94" s="11"/>
      <c r="J94" s="11"/>
      <c r="K94" s="9">
        <v>2</v>
      </c>
      <c r="L94" s="10">
        <f>SUM(feb!F94+mrt!L94+K94)</f>
        <v>8</v>
      </c>
      <c r="M94" s="17">
        <f t="shared" si="3"/>
        <v>167</v>
      </c>
      <c r="N94" s="21">
        <f>SUM(feb!H94+mrt!N94+M94)</f>
        <v>853</v>
      </c>
    </row>
    <row r="95" spans="1:14" ht="12.75">
      <c r="A95" s="13" t="s">
        <v>26</v>
      </c>
      <c r="B95" s="11">
        <v>78</v>
      </c>
      <c r="C95" s="11">
        <v>135</v>
      </c>
      <c r="D95" s="11"/>
      <c r="E95" s="11"/>
      <c r="F95" s="11">
        <v>73</v>
      </c>
      <c r="G95" s="11"/>
      <c r="H95" s="11"/>
      <c r="I95" s="11"/>
      <c r="J95" s="11">
        <v>78</v>
      </c>
      <c r="K95" s="9">
        <v>4</v>
      </c>
      <c r="L95" s="10">
        <f>SUM(feb!F95+mrt!L95+K95)</f>
        <v>9</v>
      </c>
      <c r="M95" s="17">
        <f t="shared" si="3"/>
        <v>364</v>
      </c>
      <c r="N95" s="21">
        <f>SUM(feb!H95+mrt!N95+M95)</f>
        <v>682</v>
      </c>
    </row>
    <row r="96" spans="1:14" ht="12.75">
      <c r="A96" s="13" t="s">
        <v>107</v>
      </c>
      <c r="B96" s="11"/>
      <c r="C96" s="11"/>
      <c r="D96" s="11"/>
      <c r="E96" s="11"/>
      <c r="F96" s="11"/>
      <c r="G96" s="11"/>
      <c r="H96" s="11"/>
      <c r="I96" s="11"/>
      <c r="J96" s="11"/>
      <c r="K96" s="9">
        <f t="shared" si="4"/>
        <v>0</v>
      </c>
      <c r="L96" s="10">
        <f>SUM(feb!F96+mrt!L96+K96)</f>
        <v>0</v>
      </c>
      <c r="M96" s="17">
        <f t="shared" si="3"/>
        <v>0</v>
      </c>
      <c r="N96" s="21">
        <f>SUM(feb!H96+mrt!N96+M96)</f>
        <v>0</v>
      </c>
    </row>
    <row r="97" spans="1:14" ht="12.75">
      <c r="A97" s="13" t="s">
        <v>81</v>
      </c>
      <c r="B97" s="11"/>
      <c r="C97" s="11"/>
      <c r="D97" s="11"/>
      <c r="E97" s="11"/>
      <c r="F97" s="11">
        <v>66</v>
      </c>
      <c r="G97" s="11"/>
      <c r="H97" s="11">
        <v>62</v>
      </c>
      <c r="I97" s="11"/>
      <c r="J97" s="11">
        <v>62</v>
      </c>
      <c r="K97" s="9">
        <f t="shared" si="4"/>
        <v>3</v>
      </c>
      <c r="L97" s="10">
        <f>SUM(feb!F97+mrt!L97+K97)</f>
        <v>3</v>
      </c>
      <c r="M97" s="17">
        <f t="shared" si="3"/>
        <v>190</v>
      </c>
      <c r="N97" s="21">
        <f>SUM(feb!H97+mrt!N97+M97)</f>
        <v>190</v>
      </c>
    </row>
    <row r="98" spans="1:14" ht="12.75">
      <c r="A98" s="13" t="s">
        <v>27</v>
      </c>
      <c r="B98" s="11">
        <v>58</v>
      </c>
      <c r="C98" s="11"/>
      <c r="D98" s="11"/>
      <c r="E98" s="11"/>
      <c r="F98" s="11"/>
      <c r="G98" s="11">
        <v>121</v>
      </c>
      <c r="H98" s="11"/>
      <c r="I98" s="11">
        <v>108</v>
      </c>
      <c r="J98" s="11">
        <v>78</v>
      </c>
      <c r="K98" s="9">
        <v>3</v>
      </c>
      <c r="L98" s="10">
        <f>SUM(feb!F98+mrt!L98+K98)</f>
        <v>9</v>
      </c>
      <c r="M98" s="17">
        <f t="shared" si="3"/>
        <v>365</v>
      </c>
      <c r="N98" s="21">
        <f>SUM(feb!H98+mrt!N98+M98)</f>
        <v>1030</v>
      </c>
    </row>
    <row r="99" spans="1:14" ht="12.75">
      <c r="A99" s="13" t="s">
        <v>110</v>
      </c>
      <c r="B99" s="11"/>
      <c r="C99" s="11">
        <v>106</v>
      </c>
      <c r="D99" s="11">
        <v>65</v>
      </c>
      <c r="E99" s="11">
        <v>105</v>
      </c>
      <c r="F99" s="11">
        <v>66</v>
      </c>
      <c r="G99" s="11">
        <v>121</v>
      </c>
      <c r="H99" s="11">
        <v>62</v>
      </c>
      <c r="I99" s="11">
        <v>108</v>
      </c>
      <c r="J99" s="11"/>
      <c r="K99" s="9">
        <v>4</v>
      </c>
      <c r="L99" s="10">
        <f>SUM(feb!F99+mrt!L99+K99)</f>
        <v>8</v>
      </c>
      <c r="M99" s="17">
        <f t="shared" si="3"/>
        <v>633</v>
      </c>
      <c r="N99" s="21">
        <f>SUM(feb!H99+mrt!N99+M99)</f>
        <v>984</v>
      </c>
    </row>
    <row r="100" spans="1:14" ht="12.75">
      <c r="A100" s="13" t="s">
        <v>28</v>
      </c>
      <c r="B100" s="11"/>
      <c r="C100" s="11">
        <v>65</v>
      </c>
      <c r="D100" s="11">
        <v>65</v>
      </c>
      <c r="E100" s="11"/>
      <c r="F100" s="11">
        <v>51</v>
      </c>
      <c r="G100" s="11">
        <v>68</v>
      </c>
      <c r="H100" s="11">
        <v>62</v>
      </c>
      <c r="I100" s="11"/>
      <c r="J100" s="11"/>
      <c r="K100" s="9">
        <v>4</v>
      </c>
      <c r="L100" s="10">
        <f>SUM(feb!F100+mrt!L100+K100)</f>
        <v>10</v>
      </c>
      <c r="M100" s="17">
        <f t="shared" si="3"/>
        <v>311</v>
      </c>
      <c r="N100" s="21">
        <f>SUM(feb!H100+mrt!N100+M100)</f>
        <v>766</v>
      </c>
    </row>
    <row r="101" spans="1:14" ht="12.75">
      <c r="A101" s="13" t="s">
        <v>94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9">
        <f t="shared" si="4"/>
        <v>0</v>
      </c>
      <c r="L101" s="10">
        <f>SUM(feb!F101+mrt!L101+K101)</f>
        <v>0</v>
      </c>
      <c r="M101" s="17">
        <f t="shared" si="3"/>
        <v>0</v>
      </c>
      <c r="N101" s="21">
        <f>SUM(feb!H101+mrt!N101+M101)</f>
        <v>0</v>
      </c>
    </row>
    <row r="102" spans="1:14" ht="12.75">
      <c r="A102" s="13" t="s">
        <v>35</v>
      </c>
      <c r="B102" s="11"/>
      <c r="C102" s="11"/>
      <c r="D102" s="11">
        <v>49</v>
      </c>
      <c r="E102" s="11">
        <v>65</v>
      </c>
      <c r="F102" s="11">
        <v>51</v>
      </c>
      <c r="G102" s="11"/>
      <c r="H102" s="11"/>
      <c r="I102" s="11"/>
      <c r="J102" s="11"/>
      <c r="K102" s="9">
        <v>3</v>
      </c>
      <c r="L102" s="10">
        <f>SUM(feb!F102+mrt!L102+K102)</f>
        <v>4</v>
      </c>
      <c r="M102" s="17">
        <f t="shared" si="3"/>
        <v>165</v>
      </c>
      <c r="N102" s="21">
        <f>SUM(feb!H102+mrt!N102+M102)</f>
        <v>215</v>
      </c>
    </row>
    <row r="103" spans="1:14" ht="12.75">
      <c r="A103" s="13" t="s">
        <v>56</v>
      </c>
      <c r="B103" s="11">
        <v>58</v>
      </c>
      <c r="C103" s="11">
        <v>106</v>
      </c>
      <c r="D103" s="11">
        <v>65</v>
      </c>
      <c r="E103" s="11">
        <v>105</v>
      </c>
      <c r="F103" s="11">
        <v>66</v>
      </c>
      <c r="G103" s="11">
        <v>121</v>
      </c>
      <c r="H103" s="11">
        <v>62</v>
      </c>
      <c r="I103" s="11">
        <v>108</v>
      </c>
      <c r="J103" s="11">
        <v>78</v>
      </c>
      <c r="K103" s="9">
        <f t="shared" si="4"/>
        <v>5</v>
      </c>
      <c r="L103" s="10">
        <f>SUM(feb!F103+mrt!L103+K103)</f>
        <v>10</v>
      </c>
      <c r="M103" s="17">
        <f t="shared" si="3"/>
        <v>769</v>
      </c>
      <c r="N103" s="21">
        <f>SUM(feb!H103+mrt!N103+M103)</f>
        <v>1296</v>
      </c>
    </row>
    <row r="104" spans="1:14" ht="12.75">
      <c r="A104" s="13" t="s">
        <v>83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9">
        <f t="shared" si="4"/>
        <v>0</v>
      </c>
      <c r="L104" s="10">
        <f>SUM(feb!F104+mrt!L104+K104)</f>
        <v>0</v>
      </c>
      <c r="M104" s="17">
        <f t="shared" si="3"/>
        <v>0</v>
      </c>
      <c r="N104" s="21">
        <f>SUM(feb!H104+mrt!N104+M104)</f>
        <v>0</v>
      </c>
    </row>
    <row r="105" spans="1:14" ht="12.75">
      <c r="A105" s="13" t="s">
        <v>67</v>
      </c>
      <c r="B105" s="11">
        <v>58</v>
      </c>
      <c r="C105" s="11"/>
      <c r="D105" s="11"/>
      <c r="E105" s="11"/>
      <c r="F105" s="11"/>
      <c r="G105" s="11"/>
      <c r="H105" s="11"/>
      <c r="I105" s="11"/>
      <c r="J105" s="11"/>
      <c r="K105" s="9">
        <f t="shared" si="4"/>
        <v>1</v>
      </c>
      <c r="L105" s="10">
        <f>SUM(feb!F105+mrt!L105+K105)</f>
        <v>1</v>
      </c>
      <c r="M105" s="17">
        <f aca="true" t="shared" si="5" ref="M105:M121">SUM(B105:J105)</f>
        <v>58</v>
      </c>
      <c r="N105" s="21">
        <f>SUM(feb!H105+mrt!N105+M105)</f>
        <v>58</v>
      </c>
    </row>
    <row r="106" spans="1:14" ht="12.75">
      <c r="A106" s="13" t="s">
        <v>91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9">
        <f t="shared" si="4"/>
        <v>0</v>
      </c>
      <c r="L106" s="10">
        <f>SUM(feb!F106+mrt!L106+K106)</f>
        <v>0</v>
      </c>
      <c r="M106" s="17">
        <f t="shared" si="5"/>
        <v>0</v>
      </c>
      <c r="N106" s="21">
        <f>SUM(feb!H106+mrt!N106+M106)</f>
        <v>0</v>
      </c>
    </row>
    <row r="107" spans="1:14" ht="12.75">
      <c r="A107" s="13" t="s">
        <v>61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9">
        <f t="shared" si="4"/>
        <v>0</v>
      </c>
      <c r="L107" s="10">
        <f>SUM(feb!F107+mrt!L107+K107)</f>
        <v>0</v>
      </c>
      <c r="M107" s="17">
        <f t="shared" si="5"/>
        <v>0</v>
      </c>
      <c r="N107" s="21">
        <f>SUM(feb!H107+mrt!N107+M107)</f>
        <v>0</v>
      </c>
    </row>
    <row r="108" spans="1:14" ht="12.75">
      <c r="A108" s="13" t="s">
        <v>157</v>
      </c>
      <c r="B108" s="11"/>
      <c r="C108" s="11">
        <v>116</v>
      </c>
      <c r="D108" s="11"/>
      <c r="E108" s="11">
        <v>113</v>
      </c>
      <c r="F108" s="11">
        <v>73</v>
      </c>
      <c r="G108" s="11"/>
      <c r="H108" s="11"/>
      <c r="I108" s="11">
        <v>116</v>
      </c>
      <c r="J108" s="11"/>
      <c r="K108" s="9">
        <v>2</v>
      </c>
      <c r="L108" s="10">
        <f>SUM(feb!F108+mrt!L108+K108)</f>
        <v>4</v>
      </c>
      <c r="M108" s="17">
        <f t="shared" si="5"/>
        <v>418</v>
      </c>
      <c r="N108" s="21">
        <f>SUM(feb!H108+mrt!N108+M108)</f>
        <v>806</v>
      </c>
    </row>
    <row r="109" spans="1:14" ht="12.75">
      <c r="A109" s="13" t="s">
        <v>158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9">
        <f t="shared" si="4"/>
        <v>0</v>
      </c>
      <c r="L109" s="10">
        <f>SUM(feb!F109+mrt!L109+K109)</f>
        <v>0</v>
      </c>
      <c r="M109" s="17">
        <f t="shared" si="5"/>
        <v>0</v>
      </c>
      <c r="N109" s="21">
        <f>SUM(feb!H109+mrt!N109+M109)</f>
        <v>0</v>
      </c>
    </row>
    <row r="110" spans="1:14" ht="12.75">
      <c r="A110" s="13" t="s">
        <v>121</v>
      </c>
      <c r="B110" s="11">
        <v>58</v>
      </c>
      <c r="C110" s="11"/>
      <c r="D110" s="11"/>
      <c r="E110" s="11"/>
      <c r="F110" s="11">
        <v>73</v>
      </c>
      <c r="G110" s="11">
        <v>126</v>
      </c>
      <c r="H110" s="11"/>
      <c r="I110" s="11"/>
      <c r="J110" s="11"/>
      <c r="K110" s="9">
        <v>3</v>
      </c>
      <c r="L110" s="10">
        <f>SUM(feb!F110+mrt!L110+K110)</f>
        <v>6</v>
      </c>
      <c r="M110" s="17">
        <f t="shared" si="5"/>
        <v>257</v>
      </c>
      <c r="N110" s="21">
        <f>SUM(feb!H110+mrt!N110+M110)</f>
        <v>583</v>
      </c>
    </row>
    <row r="111" spans="1:14" ht="12.75">
      <c r="A111" s="13" t="s">
        <v>105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9">
        <f t="shared" si="4"/>
        <v>0</v>
      </c>
      <c r="L111" s="10">
        <f>SUM(feb!F111+mrt!L111+K111)</f>
        <v>0</v>
      </c>
      <c r="M111" s="17">
        <f t="shared" si="5"/>
        <v>0</v>
      </c>
      <c r="N111" s="21">
        <f>SUM(feb!H111+mrt!N111+M111)</f>
        <v>0</v>
      </c>
    </row>
    <row r="112" spans="1:14" ht="12.75">
      <c r="A112" s="13" t="s">
        <v>112</v>
      </c>
      <c r="B112" s="11"/>
      <c r="C112" s="11"/>
      <c r="D112" s="11">
        <v>65</v>
      </c>
      <c r="E112" s="11"/>
      <c r="F112" s="11"/>
      <c r="G112" s="11"/>
      <c r="H112" s="11"/>
      <c r="I112" s="11"/>
      <c r="J112" s="11"/>
      <c r="K112" s="9">
        <f t="shared" si="4"/>
        <v>1</v>
      </c>
      <c r="L112" s="10">
        <f>SUM(feb!F112+mrt!L112+K112)</f>
        <v>1</v>
      </c>
      <c r="M112" s="17">
        <f t="shared" si="5"/>
        <v>65</v>
      </c>
      <c r="N112" s="21">
        <f>SUM(feb!H112+mrt!N112+M112)</f>
        <v>65</v>
      </c>
    </row>
    <row r="113" spans="1:14" ht="12.75">
      <c r="A113" s="13" t="s">
        <v>153</v>
      </c>
      <c r="B113" s="11"/>
      <c r="C113" s="11"/>
      <c r="D113" s="11"/>
      <c r="E113" s="11"/>
      <c r="F113" s="11"/>
      <c r="G113" s="11"/>
      <c r="H113" s="11">
        <v>62</v>
      </c>
      <c r="I113" s="11"/>
      <c r="J113" s="11"/>
      <c r="K113" s="9">
        <f>COUNT(B113,D113,F113,H113,J113)</f>
        <v>1</v>
      </c>
      <c r="L113" s="10">
        <f>SUM(feb!F113+mrt!L113+K113)</f>
        <v>1</v>
      </c>
      <c r="M113" s="17">
        <f>SUM(B113:J113)</f>
        <v>62</v>
      </c>
      <c r="N113" s="21">
        <f>SUM(feb!H113+mrt!N113+M113)</f>
        <v>62</v>
      </c>
    </row>
    <row r="114" spans="1:14" ht="12.75">
      <c r="A114" s="13" t="s">
        <v>66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9">
        <f t="shared" si="4"/>
        <v>0</v>
      </c>
      <c r="L114" s="10">
        <f>SUM(feb!F114+mrt!L114+K114)</f>
        <v>0</v>
      </c>
      <c r="M114" s="17">
        <f t="shared" si="5"/>
        <v>0</v>
      </c>
      <c r="N114" s="21">
        <f>SUM(feb!H114+mrt!N114+M114)</f>
        <v>0</v>
      </c>
    </row>
    <row r="115" spans="1:14" ht="12.75">
      <c r="A115" s="25" t="s">
        <v>159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9">
        <f>COUNT(B115,D115,F115,H115,J115)</f>
        <v>0</v>
      </c>
      <c r="L115" s="10">
        <f>SUM(feb!F115+mrt!L115+K115)</f>
        <v>0</v>
      </c>
      <c r="M115" s="17">
        <f>SUM(B115:J115)</f>
        <v>0</v>
      </c>
      <c r="N115" s="21">
        <f>SUM(feb!H115+mrt!N115+M115)</f>
        <v>0</v>
      </c>
    </row>
    <row r="116" spans="1:14" ht="12.75">
      <c r="A116" s="25" t="s">
        <v>90</v>
      </c>
      <c r="B116" s="11"/>
      <c r="C116" s="11">
        <v>106</v>
      </c>
      <c r="D116" s="11"/>
      <c r="E116" s="11">
        <v>105</v>
      </c>
      <c r="F116" s="11">
        <v>66</v>
      </c>
      <c r="G116" s="11">
        <v>121</v>
      </c>
      <c r="H116" s="11">
        <v>62</v>
      </c>
      <c r="I116" s="11">
        <v>108</v>
      </c>
      <c r="J116" s="11">
        <v>62</v>
      </c>
      <c r="K116" s="9">
        <v>4</v>
      </c>
      <c r="L116" s="10">
        <f>SUM(feb!F116+mrt!L116+K116)</f>
        <v>8</v>
      </c>
      <c r="M116" s="17">
        <f t="shared" si="5"/>
        <v>630</v>
      </c>
      <c r="N116" s="21">
        <f>SUM(feb!H116+mrt!N116+M116)</f>
        <v>1052</v>
      </c>
    </row>
    <row r="117" spans="1:14" ht="12.75">
      <c r="A117" s="25" t="s">
        <v>162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9">
        <f>COUNT(B117,D117,F117,H117,J117)</f>
        <v>0</v>
      </c>
      <c r="L117" s="10">
        <f>SUM(feb!F117+mrt!L117+K117)</f>
        <v>0</v>
      </c>
      <c r="M117" s="17">
        <f>SUM(B117:J117)</f>
        <v>0</v>
      </c>
      <c r="N117" s="21">
        <f>SUM(feb!H117+mrt!N117+M117)</f>
        <v>0</v>
      </c>
    </row>
    <row r="118" spans="1:14" ht="12.75">
      <c r="A118" s="35" t="s">
        <v>108</v>
      </c>
      <c r="B118" s="11">
        <v>58</v>
      </c>
      <c r="C118" s="11"/>
      <c r="D118" s="11">
        <v>74</v>
      </c>
      <c r="E118" s="11"/>
      <c r="F118" s="11">
        <v>66</v>
      </c>
      <c r="G118" s="11"/>
      <c r="H118" s="11">
        <v>62</v>
      </c>
      <c r="I118" s="11"/>
      <c r="J118" s="11"/>
      <c r="K118" s="9">
        <f t="shared" si="4"/>
        <v>4</v>
      </c>
      <c r="L118" s="10">
        <f>SUM(feb!F118+mrt!L118+K118)</f>
        <v>4</v>
      </c>
      <c r="M118" s="17">
        <f t="shared" si="5"/>
        <v>260</v>
      </c>
      <c r="N118" s="21">
        <f>SUM(feb!H118+mrt!N118+M118)</f>
        <v>260</v>
      </c>
    </row>
    <row r="119" spans="1:14" ht="12.75">
      <c r="A119" s="25" t="s">
        <v>106</v>
      </c>
      <c r="B119" s="11">
        <v>58</v>
      </c>
      <c r="C119" s="11"/>
      <c r="D119" s="11">
        <v>49</v>
      </c>
      <c r="E119" s="11"/>
      <c r="F119" s="11">
        <v>51</v>
      </c>
      <c r="G119" s="11"/>
      <c r="H119" s="11">
        <v>62</v>
      </c>
      <c r="I119" s="11">
        <v>75</v>
      </c>
      <c r="J119" s="11">
        <v>52</v>
      </c>
      <c r="K119" s="9">
        <f t="shared" si="4"/>
        <v>5</v>
      </c>
      <c r="L119" s="10">
        <f>SUM(feb!F119+mrt!L119+K119)</f>
        <v>10</v>
      </c>
      <c r="M119" s="17">
        <f t="shared" si="5"/>
        <v>347</v>
      </c>
      <c r="N119" s="21">
        <f>SUM(feb!H119+mrt!N119+M119)</f>
        <v>609</v>
      </c>
    </row>
    <row r="120" spans="1:14" ht="12.75">
      <c r="A120" s="25" t="s">
        <v>29</v>
      </c>
      <c r="B120" s="11"/>
      <c r="C120" s="11">
        <v>106</v>
      </c>
      <c r="D120" s="11">
        <v>49</v>
      </c>
      <c r="E120" s="11">
        <v>105</v>
      </c>
      <c r="F120" s="11">
        <v>66</v>
      </c>
      <c r="G120" s="11">
        <v>121</v>
      </c>
      <c r="H120" s="11">
        <v>62</v>
      </c>
      <c r="I120" s="11">
        <v>75</v>
      </c>
      <c r="J120" s="11">
        <v>52</v>
      </c>
      <c r="K120" s="9">
        <v>5</v>
      </c>
      <c r="L120" s="10">
        <f>SUM(feb!F120+mrt!L120+K120)</f>
        <v>11</v>
      </c>
      <c r="M120" s="17">
        <f t="shared" si="5"/>
        <v>636</v>
      </c>
      <c r="N120" s="21">
        <f>SUM(feb!H120+mrt!N120+M120)</f>
        <v>1096</v>
      </c>
    </row>
    <row r="121" spans="1:14" ht="13.5" thickBot="1">
      <c r="A121" s="14" t="s">
        <v>119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4">
        <f t="shared" si="4"/>
        <v>0</v>
      </c>
      <c r="L121" s="26">
        <f>SUM(feb!F121+mrt!L121+K121)</f>
        <v>0</v>
      </c>
      <c r="M121" s="27">
        <f t="shared" si="5"/>
        <v>0</v>
      </c>
      <c r="N121" s="28">
        <f>SUM(feb!H121+mrt!N121+M121)</f>
        <v>0</v>
      </c>
    </row>
  </sheetData>
  <sheetProtection/>
  <mergeCells count="4">
    <mergeCell ref="M2:M3"/>
    <mergeCell ref="N2:N3"/>
    <mergeCell ref="K2:K3"/>
    <mergeCell ref="L2:L3"/>
  </mergeCells>
  <printOptions/>
  <pageMargins left="0.7874015748031497" right="0.7874015748031497" top="0.3937007874015748" bottom="0.3937007874015748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1"/>
  <sheetViews>
    <sheetView zoomScale="130" zoomScaleNormal="130" zoomScalePageLayoutView="0" workbookViewId="0" topLeftCell="A1">
      <pane ySplit="3" topLeftCell="A28" activePane="bottomLeft" state="frozen"/>
      <selection pane="topLeft" activeCell="A1" sqref="A1"/>
      <selection pane="bottomLeft" activeCell="A34" sqref="A34"/>
    </sheetView>
  </sheetViews>
  <sheetFormatPr defaultColWidth="9.140625" defaultRowHeight="12.75"/>
  <cols>
    <col min="1" max="1" width="16.421875" style="6" customWidth="1"/>
    <col min="2" max="5" width="4.00390625" style="6" customWidth="1"/>
    <col min="6" max="6" width="4.140625" style="6" customWidth="1"/>
    <col min="7" max="7" width="4.00390625" style="6" customWidth="1"/>
    <col min="8" max="12" width="3.8515625" style="6" customWidth="1"/>
    <col min="13" max="16" width="5.7109375" style="6" customWidth="1"/>
    <col min="17" max="16384" width="9.140625" style="6" customWidth="1"/>
  </cols>
  <sheetData>
    <row r="1" spans="1:16" ht="27.75" customHeight="1" thickBot="1">
      <c r="A1" s="43" t="s">
        <v>148</v>
      </c>
      <c r="P1" s="44" t="s">
        <v>37</v>
      </c>
    </row>
    <row r="2" spans="1:16" s="8" customFormat="1" ht="57" customHeight="1">
      <c r="A2" s="19"/>
      <c r="B2" s="18" t="s">
        <v>0</v>
      </c>
      <c r="C2" s="18" t="s">
        <v>2</v>
      </c>
      <c r="D2" s="18" t="s">
        <v>3</v>
      </c>
      <c r="E2" s="18" t="s">
        <v>142</v>
      </c>
      <c r="F2" s="18" t="s">
        <v>2</v>
      </c>
      <c r="G2" s="18" t="s">
        <v>3</v>
      </c>
      <c r="H2" s="58" t="s">
        <v>2</v>
      </c>
      <c r="I2" s="18" t="s">
        <v>3</v>
      </c>
      <c r="J2" s="18" t="s">
        <v>4</v>
      </c>
      <c r="K2" s="18" t="s">
        <v>2</v>
      </c>
      <c r="L2" s="18" t="s">
        <v>3</v>
      </c>
      <c r="M2" s="70" t="s">
        <v>40</v>
      </c>
      <c r="N2" s="68" t="s">
        <v>41</v>
      </c>
      <c r="O2" s="62" t="s">
        <v>42</v>
      </c>
      <c r="P2" s="64" t="s">
        <v>43</v>
      </c>
    </row>
    <row r="3" spans="1:16" ht="18" customHeight="1" thickBot="1">
      <c r="A3" s="20"/>
      <c r="B3" s="5">
        <v>1</v>
      </c>
      <c r="C3" s="5">
        <v>4</v>
      </c>
      <c r="D3" s="5">
        <v>5</v>
      </c>
      <c r="E3" s="5">
        <v>9</v>
      </c>
      <c r="F3" s="5">
        <v>11</v>
      </c>
      <c r="G3" s="5">
        <v>12</v>
      </c>
      <c r="H3" s="59">
        <v>18</v>
      </c>
      <c r="I3" s="5">
        <v>19</v>
      </c>
      <c r="J3" s="5">
        <v>20</v>
      </c>
      <c r="K3" s="5">
        <v>25</v>
      </c>
      <c r="L3" s="5">
        <v>26</v>
      </c>
      <c r="M3" s="71"/>
      <c r="N3" s="69"/>
      <c r="O3" s="63"/>
      <c r="P3" s="65"/>
    </row>
    <row r="4" spans="1:16" ht="12.75">
      <c r="A4" s="13" t="s">
        <v>122</v>
      </c>
      <c r="B4" s="11"/>
      <c r="C4" s="11"/>
      <c r="D4" s="11"/>
      <c r="E4" s="11"/>
      <c r="F4" s="11"/>
      <c r="G4" s="11"/>
      <c r="H4" s="60"/>
      <c r="I4" s="11"/>
      <c r="J4" s="11"/>
      <c r="K4" s="11"/>
      <c r="L4" s="11"/>
      <c r="M4" s="9">
        <f>COUNT(B4,D4,G4,E4,I4,J4,L4)</f>
        <v>0</v>
      </c>
      <c r="N4" s="10">
        <f>SUM(feb!F4+mrt!L4+apr!K4+M4)</f>
        <v>0</v>
      </c>
      <c r="O4" s="17">
        <f aca="true" t="shared" si="0" ref="O4:O38">SUM(B4:L4)</f>
        <v>0</v>
      </c>
      <c r="P4" s="21">
        <f>SUM(feb!H4+mrt!N4+apr!M4+O4)</f>
        <v>0</v>
      </c>
    </row>
    <row r="5" spans="1:16" ht="12.75">
      <c r="A5" s="13" t="s">
        <v>5</v>
      </c>
      <c r="B5" s="11"/>
      <c r="C5" s="11"/>
      <c r="D5" s="11"/>
      <c r="E5" s="11"/>
      <c r="F5" s="11"/>
      <c r="G5" s="11"/>
      <c r="H5" s="60"/>
      <c r="I5" s="11"/>
      <c r="J5" s="11"/>
      <c r="K5" s="11"/>
      <c r="L5" s="11"/>
      <c r="M5" s="9">
        <f aca="true" t="shared" si="1" ref="M5:M73">COUNT(B5,D5,G5,E5,I5,J5,L5)</f>
        <v>0</v>
      </c>
      <c r="N5" s="10">
        <f>SUM(feb!F5+mrt!L5+apr!K5+M5)</f>
        <v>0</v>
      </c>
      <c r="O5" s="17">
        <f t="shared" si="0"/>
        <v>0</v>
      </c>
      <c r="P5" s="21">
        <f>SUM(feb!H5+mrt!N5+apr!M5+O5)</f>
        <v>0</v>
      </c>
    </row>
    <row r="6" spans="1:16" ht="12.75">
      <c r="A6" s="13" t="s">
        <v>30</v>
      </c>
      <c r="B6" s="11"/>
      <c r="C6" s="11"/>
      <c r="D6" s="11"/>
      <c r="E6" s="11"/>
      <c r="F6" s="11"/>
      <c r="G6" s="11"/>
      <c r="H6" s="60"/>
      <c r="I6" s="11"/>
      <c r="J6" s="11"/>
      <c r="K6" s="11"/>
      <c r="L6" s="11"/>
      <c r="M6" s="9">
        <f t="shared" si="1"/>
        <v>0</v>
      </c>
      <c r="N6" s="10">
        <f>SUM(feb!F6+mrt!L6+apr!K6+M6)</f>
        <v>0</v>
      </c>
      <c r="O6" s="17">
        <f t="shared" si="0"/>
        <v>0</v>
      </c>
      <c r="P6" s="21">
        <f>SUM(feb!H6+mrt!N6+apr!M6+O6)</f>
        <v>0</v>
      </c>
    </row>
    <row r="7" spans="1:16" ht="12.75">
      <c r="A7" s="13" t="s">
        <v>92</v>
      </c>
      <c r="B7" s="11"/>
      <c r="C7" s="11"/>
      <c r="D7" s="11">
        <v>80</v>
      </c>
      <c r="E7" s="11"/>
      <c r="F7" s="11"/>
      <c r="G7" s="11"/>
      <c r="H7" s="60"/>
      <c r="I7" s="11"/>
      <c r="J7" s="11"/>
      <c r="K7" s="11"/>
      <c r="L7" s="11"/>
      <c r="M7" s="9">
        <f t="shared" si="1"/>
        <v>1</v>
      </c>
      <c r="N7" s="10">
        <f>SUM(feb!F7+mrt!L7+apr!K7+M7)</f>
        <v>2</v>
      </c>
      <c r="O7" s="17">
        <f t="shared" si="0"/>
        <v>80</v>
      </c>
      <c r="P7" s="21">
        <f>SUM(feb!H7+mrt!N7+apr!M7+O7)</f>
        <v>142</v>
      </c>
    </row>
    <row r="8" spans="1:16" ht="12.75">
      <c r="A8" s="13" t="s">
        <v>78</v>
      </c>
      <c r="B8" s="11"/>
      <c r="C8" s="11"/>
      <c r="D8" s="11"/>
      <c r="E8" s="11"/>
      <c r="F8" s="11"/>
      <c r="G8" s="11"/>
      <c r="H8" s="60"/>
      <c r="I8" s="11"/>
      <c r="J8" s="11"/>
      <c r="K8" s="11"/>
      <c r="L8" s="11"/>
      <c r="M8" s="9">
        <f t="shared" si="1"/>
        <v>0</v>
      </c>
      <c r="N8" s="10">
        <f>SUM(feb!F8+mrt!L8+apr!K8+M8)</f>
        <v>0</v>
      </c>
      <c r="O8" s="17">
        <f t="shared" si="0"/>
        <v>0</v>
      </c>
      <c r="P8" s="21">
        <f>SUM(feb!H8+mrt!N8+apr!M8+O8)</f>
        <v>0</v>
      </c>
    </row>
    <row r="9" spans="1:16" ht="12.75">
      <c r="A9" s="13" t="s">
        <v>87</v>
      </c>
      <c r="B9" s="11"/>
      <c r="C9" s="11"/>
      <c r="D9" s="11">
        <v>55</v>
      </c>
      <c r="E9" s="11"/>
      <c r="F9" s="11"/>
      <c r="G9" s="11"/>
      <c r="H9" s="60"/>
      <c r="I9" s="11"/>
      <c r="J9" s="11"/>
      <c r="K9" s="11"/>
      <c r="L9" s="11"/>
      <c r="M9" s="9">
        <f t="shared" si="1"/>
        <v>1</v>
      </c>
      <c r="N9" s="10">
        <f>SUM(feb!F9+mrt!L9+apr!K9+M9)</f>
        <v>1</v>
      </c>
      <c r="O9" s="17">
        <f t="shared" si="0"/>
        <v>55</v>
      </c>
      <c r="P9" s="21">
        <f>SUM(feb!H9+mrt!N9+apr!M9+O9)</f>
        <v>55</v>
      </c>
    </row>
    <row r="10" spans="1:16" ht="12.75">
      <c r="A10" s="13" t="s">
        <v>6</v>
      </c>
      <c r="B10" s="11"/>
      <c r="C10" s="11"/>
      <c r="D10" s="11"/>
      <c r="E10" s="11"/>
      <c r="F10" s="11"/>
      <c r="G10" s="11"/>
      <c r="H10" s="60"/>
      <c r="I10" s="11">
        <v>83</v>
      </c>
      <c r="J10" s="11"/>
      <c r="K10" s="11"/>
      <c r="L10" s="11"/>
      <c r="M10" s="9">
        <f t="shared" si="1"/>
        <v>1</v>
      </c>
      <c r="N10" s="10">
        <f>SUM(feb!F10+mrt!L10+apr!K10+M10)</f>
        <v>6</v>
      </c>
      <c r="O10" s="17">
        <f t="shared" si="0"/>
        <v>83</v>
      </c>
      <c r="P10" s="21">
        <f>SUM(feb!H10+mrt!N10+apr!M10+O10)</f>
        <v>450</v>
      </c>
    </row>
    <row r="11" spans="1:16" ht="12.75">
      <c r="A11" s="13" t="s">
        <v>82</v>
      </c>
      <c r="B11" s="11">
        <v>85</v>
      </c>
      <c r="C11" s="11">
        <v>157</v>
      </c>
      <c r="D11" s="11">
        <v>80</v>
      </c>
      <c r="E11" s="11">
        <v>83</v>
      </c>
      <c r="F11" s="11">
        <v>112</v>
      </c>
      <c r="G11" s="11">
        <v>80</v>
      </c>
      <c r="H11" s="60"/>
      <c r="I11" s="11">
        <v>83</v>
      </c>
      <c r="J11" s="11"/>
      <c r="K11" s="11">
        <v>137</v>
      </c>
      <c r="L11" s="11"/>
      <c r="M11" s="9">
        <v>6</v>
      </c>
      <c r="N11" s="10">
        <f>SUM(feb!F11+mrt!L11+apr!K11+M11)</f>
        <v>14</v>
      </c>
      <c r="O11" s="17">
        <f t="shared" si="0"/>
        <v>817</v>
      </c>
      <c r="P11" s="21">
        <f>SUM(feb!H11+mrt!N11+apr!M11+O11)</f>
        <v>1837</v>
      </c>
    </row>
    <row r="12" spans="1:16" ht="12.75">
      <c r="A12" s="13" t="s">
        <v>59</v>
      </c>
      <c r="B12" s="11">
        <v>75</v>
      </c>
      <c r="C12" s="11">
        <v>130</v>
      </c>
      <c r="D12" s="11">
        <v>80</v>
      </c>
      <c r="E12" s="11"/>
      <c r="F12" s="11">
        <v>112</v>
      </c>
      <c r="G12" s="11">
        <v>80</v>
      </c>
      <c r="H12" s="60"/>
      <c r="I12" s="11">
        <v>70</v>
      </c>
      <c r="J12" s="11"/>
      <c r="K12" s="11"/>
      <c r="L12" s="11"/>
      <c r="M12" s="9">
        <v>5</v>
      </c>
      <c r="N12" s="10">
        <f>SUM(feb!F12+mrt!L12+apr!K12+M12)</f>
        <v>12</v>
      </c>
      <c r="O12" s="17">
        <f t="shared" si="0"/>
        <v>547</v>
      </c>
      <c r="P12" s="21">
        <f>SUM(feb!H12+mrt!N12+apr!M12+O12)</f>
        <v>1084</v>
      </c>
    </row>
    <row r="13" spans="1:16" ht="12.75">
      <c r="A13" s="13" t="s">
        <v>7</v>
      </c>
      <c r="B13" s="11">
        <v>75</v>
      </c>
      <c r="C13" s="11"/>
      <c r="D13" s="11">
        <v>55</v>
      </c>
      <c r="E13" s="11"/>
      <c r="F13" s="11"/>
      <c r="G13" s="11">
        <v>53</v>
      </c>
      <c r="H13" s="60"/>
      <c r="I13" s="11">
        <v>55</v>
      </c>
      <c r="J13" s="11"/>
      <c r="K13" s="11"/>
      <c r="L13" s="11"/>
      <c r="M13" s="9">
        <f t="shared" si="1"/>
        <v>4</v>
      </c>
      <c r="N13" s="10">
        <f>SUM(feb!F13+mrt!L13+apr!K13+M13)</f>
        <v>12</v>
      </c>
      <c r="O13" s="17">
        <f t="shared" si="0"/>
        <v>238</v>
      </c>
      <c r="P13" s="21">
        <f>SUM(feb!H13+mrt!N13+apr!M13+O13)</f>
        <v>697</v>
      </c>
    </row>
    <row r="14" spans="1:16" ht="12.75">
      <c r="A14" s="13" t="s">
        <v>124</v>
      </c>
      <c r="B14" s="11"/>
      <c r="C14" s="11"/>
      <c r="D14" s="11"/>
      <c r="E14" s="11"/>
      <c r="F14" s="11"/>
      <c r="G14" s="11"/>
      <c r="H14" s="60"/>
      <c r="I14" s="11"/>
      <c r="J14" s="11"/>
      <c r="K14" s="11"/>
      <c r="L14" s="11"/>
      <c r="M14" s="9">
        <f t="shared" si="1"/>
        <v>0</v>
      </c>
      <c r="N14" s="10">
        <f>SUM(feb!F14+mrt!L14+apr!K14+M14)</f>
        <v>1</v>
      </c>
      <c r="O14" s="17">
        <f t="shared" si="0"/>
        <v>0</v>
      </c>
      <c r="P14" s="21">
        <f>SUM(feb!H14+mrt!N14+apr!M14+O14)</f>
        <v>53</v>
      </c>
    </row>
    <row r="15" spans="1:16" ht="12.75">
      <c r="A15" s="13" t="s">
        <v>64</v>
      </c>
      <c r="B15" s="11">
        <v>85</v>
      </c>
      <c r="C15" s="11">
        <v>157</v>
      </c>
      <c r="D15" s="11">
        <v>80</v>
      </c>
      <c r="E15" s="11"/>
      <c r="F15" s="11"/>
      <c r="G15" s="11">
        <v>80</v>
      </c>
      <c r="H15" s="60"/>
      <c r="I15" s="11">
        <v>60</v>
      </c>
      <c r="J15" s="11"/>
      <c r="K15" s="11"/>
      <c r="L15" s="11"/>
      <c r="M15" s="9">
        <v>5</v>
      </c>
      <c r="N15" s="10">
        <f>SUM(feb!F15+mrt!L15+apr!K15+M15)</f>
        <v>13</v>
      </c>
      <c r="O15" s="17">
        <f t="shared" si="0"/>
        <v>462</v>
      </c>
      <c r="P15" s="21">
        <f>SUM(feb!H15+mrt!N15+apr!M15+O15)</f>
        <v>1517</v>
      </c>
    </row>
    <row r="16" spans="1:16" ht="12.75">
      <c r="A16" s="13" t="s">
        <v>60</v>
      </c>
      <c r="B16" s="11">
        <v>85</v>
      </c>
      <c r="C16" s="11"/>
      <c r="D16" s="11">
        <v>80</v>
      </c>
      <c r="E16" s="11">
        <v>83</v>
      </c>
      <c r="F16" s="11"/>
      <c r="G16" s="11">
        <v>80</v>
      </c>
      <c r="H16" s="60"/>
      <c r="I16" s="11">
        <v>83</v>
      </c>
      <c r="J16" s="11">
        <v>45</v>
      </c>
      <c r="K16" s="11"/>
      <c r="L16" s="11">
        <v>80</v>
      </c>
      <c r="M16" s="9">
        <f t="shared" si="1"/>
        <v>7</v>
      </c>
      <c r="N16" s="10">
        <f>SUM(feb!F16+mrt!L16+apr!K16+M16)</f>
        <v>12</v>
      </c>
      <c r="O16" s="17">
        <f t="shared" si="0"/>
        <v>536</v>
      </c>
      <c r="P16" s="21">
        <f>SUM(feb!H16+mrt!N16+apr!M16+O16)</f>
        <v>870</v>
      </c>
    </row>
    <row r="17" spans="1:16" ht="12.75">
      <c r="A17" s="13" t="s">
        <v>72</v>
      </c>
      <c r="B17" s="11"/>
      <c r="C17" s="11"/>
      <c r="D17" s="11">
        <v>80</v>
      </c>
      <c r="E17" s="11">
        <v>83</v>
      </c>
      <c r="F17" s="11"/>
      <c r="G17" s="11">
        <v>80</v>
      </c>
      <c r="H17" s="60"/>
      <c r="I17" s="11"/>
      <c r="J17" s="11"/>
      <c r="K17" s="11">
        <v>137</v>
      </c>
      <c r="L17" s="11"/>
      <c r="M17" s="9">
        <v>4</v>
      </c>
      <c r="N17" s="10">
        <f>SUM(feb!F17+mrt!L17+apr!K17+M17)</f>
        <v>7</v>
      </c>
      <c r="O17" s="17">
        <f t="shared" si="0"/>
        <v>380</v>
      </c>
      <c r="P17" s="21">
        <f>SUM(feb!H17+mrt!N17+apr!M17+O17)</f>
        <v>706</v>
      </c>
    </row>
    <row r="18" spans="1:16" ht="12.75">
      <c r="A18" s="36" t="s">
        <v>31</v>
      </c>
      <c r="B18" s="11"/>
      <c r="C18" s="11"/>
      <c r="D18" s="11"/>
      <c r="E18" s="11"/>
      <c r="F18" s="11"/>
      <c r="G18" s="11"/>
      <c r="H18" s="60"/>
      <c r="I18" s="11"/>
      <c r="J18" s="11"/>
      <c r="K18" s="11"/>
      <c r="L18" s="11"/>
      <c r="M18" s="9">
        <f t="shared" si="1"/>
        <v>0</v>
      </c>
      <c r="N18" s="10">
        <f>SUM(feb!F18+mrt!L18+apr!K18+M18)</f>
        <v>0</v>
      </c>
      <c r="O18" s="17">
        <f t="shared" si="0"/>
        <v>0</v>
      </c>
      <c r="P18" s="21">
        <f>SUM(feb!H18+mrt!N18+apr!M18+O18)</f>
        <v>0</v>
      </c>
    </row>
    <row r="19" spans="1:16" ht="12.75">
      <c r="A19" s="13" t="s">
        <v>84</v>
      </c>
      <c r="B19" s="11"/>
      <c r="C19" s="11"/>
      <c r="D19" s="11"/>
      <c r="E19" s="11"/>
      <c r="F19" s="11"/>
      <c r="G19" s="11"/>
      <c r="H19" s="60"/>
      <c r="I19" s="11"/>
      <c r="J19" s="11"/>
      <c r="K19" s="11"/>
      <c r="L19" s="11"/>
      <c r="M19" s="9">
        <f t="shared" si="1"/>
        <v>0</v>
      </c>
      <c r="N19" s="10">
        <f>SUM(feb!F19+mrt!L19+apr!K19+M19)</f>
        <v>0</v>
      </c>
      <c r="O19" s="17">
        <f t="shared" si="0"/>
        <v>0</v>
      </c>
      <c r="P19" s="21">
        <f>SUM(feb!H19+mrt!N19+apr!M19+O19)</f>
        <v>0</v>
      </c>
    </row>
    <row r="20" spans="1:16" ht="12.75">
      <c r="A20" s="13" t="s">
        <v>85</v>
      </c>
      <c r="B20" s="11"/>
      <c r="C20" s="11"/>
      <c r="D20" s="11">
        <v>80</v>
      </c>
      <c r="E20" s="11"/>
      <c r="F20" s="11"/>
      <c r="G20" s="11">
        <v>80</v>
      </c>
      <c r="H20" s="60"/>
      <c r="I20" s="11"/>
      <c r="J20" s="11"/>
      <c r="K20" s="11"/>
      <c r="L20" s="11"/>
      <c r="M20" s="9">
        <f t="shared" si="1"/>
        <v>2</v>
      </c>
      <c r="N20" s="10">
        <f>SUM(feb!F20+mrt!L20+apr!K20+M20)</f>
        <v>3</v>
      </c>
      <c r="O20" s="17">
        <f t="shared" si="0"/>
        <v>160</v>
      </c>
      <c r="P20" s="21">
        <f>SUM(feb!H20+mrt!N20+apr!M20+O20)</f>
        <v>286</v>
      </c>
    </row>
    <row r="21" spans="1:16" ht="12.75">
      <c r="A21" s="13" t="s">
        <v>86</v>
      </c>
      <c r="B21" s="11"/>
      <c r="C21" s="11"/>
      <c r="D21" s="11">
        <v>80</v>
      </c>
      <c r="E21" s="11"/>
      <c r="F21" s="11"/>
      <c r="G21" s="11">
        <v>80</v>
      </c>
      <c r="H21" s="60"/>
      <c r="I21" s="11"/>
      <c r="J21" s="11"/>
      <c r="K21" s="11"/>
      <c r="L21" s="11"/>
      <c r="M21" s="9">
        <f t="shared" si="1"/>
        <v>2</v>
      </c>
      <c r="N21" s="10">
        <f>SUM(feb!F21+mrt!L21+apr!K21+M21)</f>
        <v>2</v>
      </c>
      <c r="O21" s="17">
        <f t="shared" si="0"/>
        <v>160</v>
      </c>
      <c r="P21" s="21">
        <f>SUM(feb!H21+mrt!N21+apr!M21+O21)</f>
        <v>160</v>
      </c>
    </row>
    <row r="22" spans="1:16" ht="12.75">
      <c r="A22" s="13" t="s">
        <v>115</v>
      </c>
      <c r="B22" s="11"/>
      <c r="C22" s="11"/>
      <c r="D22" s="11"/>
      <c r="E22" s="11"/>
      <c r="F22" s="11"/>
      <c r="G22" s="11"/>
      <c r="H22" s="60"/>
      <c r="I22" s="11"/>
      <c r="J22" s="11"/>
      <c r="K22" s="11"/>
      <c r="L22" s="11"/>
      <c r="M22" s="9">
        <f t="shared" si="1"/>
        <v>0</v>
      </c>
      <c r="N22" s="10">
        <f>SUM(feb!F22+mrt!L22+apr!K22+M22)</f>
        <v>1</v>
      </c>
      <c r="O22" s="17">
        <f t="shared" si="0"/>
        <v>0</v>
      </c>
      <c r="P22" s="21">
        <f>SUM(feb!H22+mrt!N22+apr!M22+O22)</f>
        <v>64</v>
      </c>
    </row>
    <row r="23" spans="1:16" ht="12.75">
      <c r="A23" s="13" t="s">
        <v>36</v>
      </c>
      <c r="B23" s="11"/>
      <c r="C23" s="11"/>
      <c r="D23" s="11"/>
      <c r="E23" s="11"/>
      <c r="F23" s="11"/>
      <c r="G23" s="11"/>
      <c r="H23" s="60"/>
      <c r="I23" s="11"/>
      <c r="J23" s="11"/>
      <c r="K23" s="11"/>
      <c r="L23" s="11"/>
      <c r="M23" s="9">
        <f t="shared" si="1"/>
        <v>0</v>
      </c>
      <c r="N23" s="10">
        <f>SUM(feb!F23+mrt!L23+apr!K23+M23)</f>
        <v>0</v>
      </c>
      <c r="O23" s="17">
        <f t="shared" si="0"/>
        <v>0</v>
      </c>
      <c r="P23" s="21">
        <f>SUM(feb!H23+mrt!N23+apr!M23+O23)</f>
        <v>0</v>
      </c>
    </row>
    <row r="24" spans="1:16" ht="12.75">
      <c r="A24" s="13" t="s">
        <v>95</v>
      </c>
      <c r="B24" s="11">
        <v>54</v>
      </c>
      <c r="C24" s="11"/>
      <c r="D24" s="11">
        <v>55</v>
      </c>
      <c r="E24" s="11">
        <v>64</v>
      </c>
      <c r="F24" s="11"/>
      <c r="G24" s="11"/>
      <c r="H24" s="60"/>
      <c r="I24" s="11"/>
      <c r="J24" s="11"/>
      <c r="K24" s="11"/>
      <c r="L24" s="11"/>
      <c r="M24" s="9">
        <f t="shared" si="1"/>
        <v>3</v>
      </c>
      <c r="N24" s="10">
        <f>SUM(feb!F24+mrt!L24+apr!K24+M24)</f>
        <v>8</v>
      </c>
      <c r="O24" s="17">
        <f t="shared" si="0"/>
        <v>173</v>
      </c>
      <c r="P24" s="21">
        <f>SUM(feb!H24+mrt!N24+apr!M24+O24)</f>
        <v>412</v>
      </c>
    </row>
    <row r="25" spans="1:16" ht="12.75">
      <c r="A25" s="13" t="s">
        <v>125</v>
      </c>
      <c r="B25" s="11"/>
      <c r="C25" s="11"/>
      <c r="D25" s="11"/>
      <c r="E25" s="11"/>
      <c r="F25" s="11"/>
      <c r="G25" s="11"/>
      <c r="H25" s="60"/>
      <c r="I25" s="11"/>
      <c r="J25" s="11"/>
      <c r="K25" s="11"/>
      <c r="L25" s="11"/>
      <c r="M25" s="9">
        <f>COUNT(B25,D25,G25,E25,I25,J25,L25)</f>
        <v>0</v>
      </c>
      <c r="N25" s="10">
        <f>SUM(feb!F25+mrt!L25+apr!K25+M25)</f>
        <v>0</v>
      </c>
      <c r="O25" s="17">
        <f>SUM(B25:L25)</f>
        <v>0</v>
      </c>
      <c r="P25" s="21">
        <f>SUM(feb!H25+mrt!N25+apr!M25+O25)</f>
        <v>0</v>
      </c>
    </row>
    <row r="26" spans="1:16" ht="12.75">
      <c r="A26" s="13" t="s">
        <v>154</v>
      </c>
      <c r="B26" s="11">
        <v>75</v>
      </c>
      <c r="C26" s="11"/>
      <c r="D26" s="11">
        <v>55</v>
      </c>
      <c r="E26" s="11"/>
      <c r="F26" s="11"/>
      <c r="G26" s="11"/>
      <c r="H26" s="60"/>
      <c r="I26" s="11">
        <v>55</v>
      </c>
      <c r="J26" s="11"/>
      <c r="K26" s="11"/>
      <c r="L26" s="11"/>
      <c r="M26" s="9">
        <f>COUNT(B26,D26,G26,E26,I26,J26,L26)</f>
        <v>3</v>
      </c>
      <c r="N26" s="10">
        <f>SUM(feb!F26+mrt!L26+apr!K26+M26)</f>
        <v>3</v>
      </c>
      <c r="O26" s="17">
        <f>SUM(B26:L26)</f>
        <v>185</v>
      </c>
      <c r="P26" s="21">
        <f>SUM(feb!H26+mrt!N26+apr!M26+O26)</f>
        <v>185</v>
      </c>
    </row>
    <row r="27" spans="1:16" ht="12.75">
      <c r="A27" s="13" t="s">
        <v>8</v>
      </c>
      <c r="B27" s="11"/>
      <c r="C27" s="11"/>
      <c r="D27" s="11"/>
      <c r="E27" s="11"/>
      <c r="F27" s="11"/>
      <c r="G27" s="11"/>
      <c r="H27" s="60"/>
      <c r="I27" s="11"/>
      <c r="J27" s="11"/>
      <c r="K27" s="11"/>
      <c r="L27" s="11"/>
      <c r="M27" s="9">
        <f t="shared" si="1"/>
        <v>0</v>
      </c>
      <c r="N27" s="10">
        <f>SUM(feb!F27+mrt!L27+apr!K27+M27)</f>
        <v>0</v>
      </c>
      <c r="O27" s="17">
        <f t="shared" si="0"/>
        <v>0</v>
      </c>
      <c r="P27" s="21">
        <f>SUM(feb!H27+mrt!N27+apr!M27+O27)</f>
        <v>0</v>
      </c>
    </row>
    <row r="28" spans="1:16" ht="12.75">
      <c r="A28" s="13" t="s">
        <v>102</v>
      </c>
      <c r="B28" s="11"/>
      <c r="C28" s="11"/>
      <c r="D28" s="11"/>
      <c r="E28" s="11"/>
      <c r="F28" s="11"/>
      <c r="G28" s="11"/>
      <c r="H28" s="60"/>
      <c r="I28" s="11"/>
      <c r="J28" s="11"/>
      <c r="K28" s="11">
        <v>62</v>
      </c>
      <c r="L28" s="11"/>
      <c r="M28" s="9">
        <v>1</v>
      </c>
      <c r="N28" s="10">
        <f>SUM(feb!F28+mrt!L28+apr!K28+M28)</f>
        <v>3</v>
      </c>
      <c r="O28" s="17">
        <f>SUM(B28:L28)</f>
        <v>62</v>
      </c>
      <c r="P28" s="21">
        <f>SUM(feb!H28+mrt!N28+apr!M28+O28)</f>
        <v>183</v>
      </c>
    </row>
    <row r="29" spans="1:16" ht="12.75">
      <c r="A29" s="13" t="s">
        <v>151</v>
      </c>
      <c r="B29" s="11"/>
      <c r="C29" s="11"/>
      <c r="D29" s="11"/>
      <c r="E29" s="11"/>
      <c r="F29" s="11"/>
      <c r="G29" s="11"/>
      <c r="H29" s="60"/>
      <c r="I29" s="11"/>
      <c r="J29" s="11"/>
      <c r="K29" s="11"/>
      <c r="L29" s="11"/>
      <c r="M29" s="9">
        <f>COUNT(B29,D29,G29,E29,I29,J29,L29)</f>
        <v>0</v>
      </c>
      <c r="N29" s="10">
        <f>SUM(feb!F29+mrt!L29+apr!K29+M29)</f>
        <v>2</v>
      </c>
      <c r="O29" s="17">
        <f>SUM(B29:L29)</f>
        <v>0</v>
      </c>
      <c r="P29" s="21">
        <f>SUM(feb!H29+mrt!N29+apr!M29+O29)</f>
        <v>120</v>
      </c>
    </row>
    <row r="30" spans="1:16" ht="12.75">
      <c r="A30" s="13" t="s">
        <v>120</v>
      </c>
      <c r="B30" s="11"/>
      <c r="C30" s="11"/>
      <c r="D30" s="11"/>
      <c r="E30" s="11"/>
      <c r="F30" s="11">
        <v>112</v>
      </c>
      <c r="G30" s="11"/>
      <c r="H30" s="60"/>
      <c r="I30" s="11"/>
      <c r="J30" s="11"/>
      <c r="K30" s="11"/>
      <c r="L30" s="11"/>
      <c r="M30" s="9">
        <v>1</v>
      </c>
      <c r="N30" s="10">
        <f>SUM(feb!F30+mrt!L30+apr!K30+M30)</f>
        <v>7</v>
      </c>
      <c r="O30" s="17">
        <f t="shared" si="0"/>
        <v>112</v>
      </c>
      <c r="P30" s="21">
        <f>SUM(feb!H30+mrt!N30+apr!M30+O30)</f>
        <v>1288</v>
      </c>
    </row>
    <row r="31" spans="1:16" ht="12.75">
      <c r="A31" s="13" t="s">
        <v>9</v>
      </c>
      <c r="B31" s="11"/>
      <c r="C31" s="11"/>
      <c r="D31" s="11">
        <v>80</v>
      </c>
      <c r="E31" s="11">
        <v>83</v>
      </c>
      <c r="F31" s="11">
        <v>112</v>
      </c>
      <c r="G31" s="11">
        <v>80</v>
      </c>
      <c r="H31" s="60"/>
      <c r="I31" s="11">
        <v>83</v>
      </c>
      <c r="J31" s="11">
        <v>70</v>
      </c>
      <c r="K31" s="11"/>
      <c r="L31" s="11"/>
      <c r="M31" s="9">
        <v>6</v>
      </c>
      <c r="N31" s="10">
        <f>SUM(feb!F31+mrt!L31+apr!K31+M31)</f>
        <v>18</v>
      </c>
      <c r="O31" s="17">
        <f t="shared" si="0"/>
        <v>508</v>
      </c>
      <c r="P31" s="21">
        <f>SUM(feb!H31+mrt!N31+apr!M31+O31)</f>
        <v>1906</v>
      </c>
    </row>
    <row r="32" spans="1:16" ht="12.75">
      <c r="A32" s="13" t="s">
        <v>128</v>
      </c>
      <c r="B32" s="11">
        <v>54</v>
      </c>
      <c r="C32" s="11"/>
      <c r="D32" s="11"/>
      <c r="E32" s="11">
        <v>64</v>
      </c>
      <c r="F32" s="11"/>
      <c r="G32" s="11">
        <v>53</v>
      </c>
      <c r="H32" s="60"/>
      <c r="I32" s="11">
        <v>55</v>
      </c>
      <c r="J32" s="11"/>
      <c r="K32" s="11"/>
      <c r="L32" s="11"/>
      <c r="M32" s="9">
        <f t="shared" si="1"/>
        <v>4</v>
      </c>
      <c r="N32" s="10">
        <f>SUM(feb!F32+mrt!L32+apr!K32+M32)</f>
        <v>13</v>
      </c>
      <c r="O32" s="17">
        <f t="shared" si="0"/>
        <v>226</v>
      </c>
      <c r="P32" s="21">
        <f>SUM(feb!H32+mrt!N32+apr!M32+O32)</f>
        <v>671</v>
      </c>
    </row>
    <row r="33" spans="1:16" ht="12.75">
      <c r="A33" s="13" t="s">
        <v>34</v>
      </c>
      <c r="B33" s="11"/>
      <c r="C33" s="11"/>
      <c r="D33" s="11"/>
      <c r="E33" s="11"/>
      <c r="F33" s="11"/>
      <c r="G33" s="11"/>
      <c r="H33" s="60"/>
      <c r="I33" s="11"/>
      <c r="J33" s="11"/>
      <c r="K33" s="11"/>
      <c r="L33" s="11"/>
      <c r="M33" s="9">
        <f t="shared" si="1"/>
        <v>0</v>
      </c>
      <c r="N33" s="10">
        <f>SUM(feb!F33+mrt!L33+apr!K33+M33)</f>
        <v>4</v>
      </c>
      <c r="O33" s="17">
        <f t="shared" si="0"/>
        <v>0</v>
      </c>
      <c r="P33" s="21">
        <f>SUM(feb!H33+mrt!N33+apr!M33+O33)</f>
        <v>287</v>
      </c>
    </row>
    <row r="34" spans="1:16" ht="12.75">
      <c r="A34" s="13" t="s">
        <v>164</v>
      </c>
      <c r="B34" s="11"/>
      <c r="C34" s="11"/>
      <c r="D34" s="11"/>
      <c r="E34" s="11"/>
      <c r="F34" s="11"/>
      <c r="G34" s="11"/>
      <c r="H34" s="60"/>
      <c r="I34" s="11"/>
      <c r="J34" s="11"/>
      <c r="K34" s="11"/>
      <c r="L34" s="11"/>
      <c r="M34" s="9"/>
      <c r="N34" s="10"/>
      <c r="O34" s="17"/>
      <c r="P34" s="21"/>
    </row>
    <row r="35" spans="1:16" ht="12.75">
      <c r="A35" s="13" t="s">
        <v>96</v>
      </c>
      <c r="B35" s="11"/>
      <c r="C35" s="11"/>
      <c r="D35" s="11"/>
      <c r="E35" s="11"/>
      <c r="F35" s="11"/>
      <c r="G35" s="11"/>
      <c r="H35" s="60"/>
      <c r="I35" s="11"/>
      <c r="J35" s="11"/>
      <c r="K35" s="11"/>
      <c r="L35" s="11"/>
      <c r="M35" s="9">
        <f t="shared" si="1"/>
        <v>0</v>
      </c>
      <c r="N35" s="10">
        <f>SUM(feb!F35+mrt!L35+apr!K35+M35)</f>
        <v>0</v>
      </c>
      <c r="O35" s="17">
        <f t="shared" si="0"/>
        <v>0</v>
      </c>
      <c r="P35" s="21">
        <f>SUM(feb!H35+mrt!N35+apr!M35+O35)</f>
        <v>0</v>
      </c>
    </row>
    <row r="36" spans="1:16" ht="12.75">
      <c r="A36" s="13" t="s">
        <v>57</v>
      </c>
      <c r="B36" s="11"/>
      <c r="C36" s="11"/>
      <c r="D36" s="11">
        <v>80</v>
      </c>
      <c r="E36" s="11"/>
      <c r="F36" s="11"/>
      <c r="G36" s="11">
        <v>80</v>
      </c>
      <c r="H36" s="60"/>
      <c r="I36" s="11">
        <v>83</v>
      </c>
      <c r="J36" s="11"/>
      <c r="K36" s="11"/>
      <c r="L36" s="11">
        <v>80</v>
      </c>
      <c r="M36" s="9">
        <f t="shared" si="1"/>
        <v>4</v>
      </c>
      <c r="N36" s="10">
        <f>SUM(feb!F36+mrt!L36+apr!K36+M36)</f>
        <v>11</v>
      </c>
      <c r="O36" s="17">
        <f t="shared" si="0"/>
        <v>323</v>
      </c>
      <c r="P36" s="21">
        <f>SUM(feb!H36+mrt!N36+apr!M36+O36)</f>
        <v>773</v>
      </c>
    </row>
    <row r="37" spans="1:16" ht="12.75">
      <c r="A37" s="13" t="s">
        <v>160</v>
      </c>
      <c r="B37" s="11"/>
      <c r="C37" s="11"/>
      <c r="D37" s="11"/>
      <c r="E37" s="11"/>
      <c r="F37" s="11"/>
      <c r="G37" s="11"/>
      <c r="H37" s="60"/>
      <c r="I37" s="11"/>
      <c r="J37" s="11"/>
      <c r="K37" s="11"/>
      <c r="L37" s="11"/>
      <c r="M37" s="9"/>
      <c r="N37" s="10"/>
      <c r="O37" s="17"/>
      <c r="P37" s="21"/>
    </row>
    <row r="38" spans="1:16" ht="12.75">
      <c r="A38" s="13" t="s">
        <v>97</v>
      </c>
      <c r="B38" s="11">
        <v>75</v>
      </c>
      <c r="C38" s="11">
        <v>130</v>
      </c>
      <c r="D38" s="11"/>
      <c r="E38" s="11"/>
      <c r="F38" s="11">
        <v>87</v>
      </c>
      <c r="G38" s="11">
        <v>65</v>
      </c>
      <c r="H38" s="60"/>
      <c r="I38" s="11">
        <v>70</v>
      </c>
      <c r="J38" s="11"/>
      <c r="K38" s="11">
        <v>137</v>
      </c>
      <c r="L38" s="11"/>
      <c r="M38" s="9">
        <v>4</v>
      </c>
      <c r="N38" s="10">
        <f>SUM(feb!F38+mrt!L38+apr!K38+M38)</f>
        <v>12</v>
      </c>
      <c r="O38" s="17">
        <f t="shared" si="0"/>
        <v>564</v>
      </c>
      <c r="P38" s="21">
        <f>SUM(feb!H38+mrt!N38+apr!M38+O38)</f>
        <v>1443</v>
      </c>
    </row>
    <row r="39" spans="1:16" ht="12.75">
      <c r="A39" s="13" t="s">
        <v>10</v>
      </c>
      <c r="B39" s="11"/>
      <c r="C39" s="11"/>
      <c r="D39" s="11">
        <v>80</v>
      </c>
      <c r="E39" s="11">
        <v>83</v>
      </c>
      <c r="F39" s="11"/>
      <c r="G39" s="11">
        <v>80</v>
      </c>
      <c r="H39" s="60"/>
      <c r="I39" s="11">
        <v>83</v>
      </c>
      <c r="J39" s="11"/>
      <c r="K39" s="11"/>
      <c r="L39" s="11"/>
      <c r="M39" s="9">
        <f t="shared" si="1"/>
        <v>4</v>
      </c>
      <c r="N39" s="10">
        <f>SUM(feb!F39+mrt!L39+apr!K39+M39)</f>
        <v>12</v>
      </c>
      <c r="O39" s="17">
        <f aca="true" t="shared" si="2" ref="O39:O73">SUM(B39:L39)</f>
        <v>326</v>
      </c>
      <c r="P39" s="21">
        <f>SUM(feb!H39+mrt!N39+apr!M39+O39)</f>
        <v>834</v>
      </c>
    </row>
    <row r="40" spans="1:16" ht="12.75">
      <c r="A40" s="13" t="s">
        <v>11</v>
      </c>
      <c r="B40" s="11">
        <v>54</v>
      </c>
      <c r="C40" s="11"/>
      <c r="D40" s="11">
        <v>55</v>
      </c>
      <c r="E40" s="11">
        <v>64</v>
      </c>
      <c r="F40" s="11"/>
      <c r="G40" s="11"/>
      <c r="H40" s="60"/>
      <c r="I40" s="11">
        <v>55</v>
      </c>
      <c r="J40" s="11"/>
      <c r="K40" s="11"/>
      <c r="L40" s="11"/>
      <c r="M40" s="9">
        <f t="shared" si="1"/>
        <v>4</v>
      </c>
      <c r="N40" s="10">
        <f>SUM(feb!F40+mrt!L40+apr!K40+M40)</f>
        <v>9</v>
      </c>
      <c r="O40" s="17">
        <f t="shared" si="2"/>
        <v>228</v>
      </c>
      <c r="P40" s="21">
        <f>SUM(feb!H40+mrt!N40+apr!M40+O40)</f>
        <v>507</v>
      </c>
    </row>
    <row r="41" spans="1:16" ht="12.75">
      <c r="A41" s="13" t="s">
        <v>80</v>
      </c>
      <c r="B41" s="11">
        <v>54</v>
      </c>
      <c r="C41" s="11"/>
      <c r="D41" s="11">
        <v>55</v>
      </c>
      <c r="E41" s="11"/>
      <c r="F41" s="11"/>
      <c r="G41" s="11">
        <v>53</v>
      </c>
      <c r="H41" s="60"/>
      <c r="I41" s="11">
        <v>55</v>
      </c>
      <c r="J41" s="11"/>
      <c r="K41" s="11"/>
      <c r="L41" s="11">
        <v>65</v>
      </c>
      <c r="M41" s="9">
        <f t="shared" si="1"/>
        <v>5</v>
      </c>
      <c r="N41" s="10">
        <f>SUM(feb!F41+mrt!L41+apr!K41+M41)</f>
        <v>6</v>
      </c>
      <c r="O41" s="17">
        <f t="shared" si="2"/>
        <v>282</v>
      </c>
      <c r="P41" s="21">
        <f>SUM(feb!H41+mrt!N41+apr!M41+O41)</f>
        <v>344</v>
      </c>
    </row>
    <row r="42" spans="1:16" ht="12.75">
      <c r="A42" s="34" t="s">
        <v>109</v>
      </c>
      <c r="B42" s="11"/>
      <c r="C42" s="11"/>
      <c r="D42" s="11"/>
      <c r="E42" s="11"/>
      <c r="F42" s="11"/>
      <c r="G42" s="11"/>
      <c r="H42" s="60"/>
      <c r="I42" s="11"/>
      <c r="J42" s="11"/>
      <c r="K42" s="11"/>
      <c r="L42" s="11"/>
      <c r="M42" s="9">
        <f t="shared" si="1"/>
        <v>0</v>
      </c>
      <c r="N42" s="10">
        <f>SUM(feb!F42+mrt!L42+apr!K42+M42)</f>
        <v>0</v>
      </c>
      <c r="O42" s="17">
        <f t="shared" si="2"/>
        <v>0</v>
      </c>
      <c r="P42" s="21">
        <f>SUM(feb!H42+mrt!N42+apr!M42+O42)</f>
        <v>0</v>
      </c>
    </row>
    <row r="43" spans="1:16" ht="12.75">
      <c r="A43" s="13" t="s">
        <v>12</v>
      </c>
      <c r="B43" s="11">
        <v>85</v>
      </c>
      <c r="C43" s="11">
        <v>157</v>
      </c>
      <c r="D43" s="11">
        <v>80</v>
      </c>
      <c r="E43" s="11">
        <v>83</v>
      </c>
      <c r="F43" s="11"/>
      <c r="G43" s="11">
        <v>80</v>
      </c>
      <c r="H43" s="60"/>
      <c r="I43" s="11">
        <v>83</v>
      </c>
      <c r="J43" s="11">
        <v>70</v>
      </c>
      <c r="K43" s="11">
        <v>137</v>
      </c>
      <c r="L43" s="11"/>
      <c r="M43" s="9">
        <v>7</v>
      </c>
      <c r="N43" s="10">
        <f>SUM(feb!F43+mrt!L43+apr!K43+M43)</f>
        <v>17</v>
      </c>
      <c r="O43" s="17">
        <f t="shared" si="2"/>
        <v>775</v>
      </c>
      <c r="P43" s="21">
        <f>SUM(feb!H43+mrt!N43+apr!M43+O43)</f>
        <v>2169</v>
      </c>
    </row>
    <row r="44" spans="1:16" ht="12.75">
      <c r="A44" s="34" t="s">
        <v>116</v>
      </c>
      <c r="B44" s="11"/>
      <c r="C44" s="11">
        <v>157</v>
      </c>
      <c r="D44" s="11">
        <v>80</v>
      </c>
      <c r="E44" s="11">
        <v>83</v>
      </c>
      <c r="F44" s="11">
        <v>112</v>
      </c>
      <c r="G44" s="11"/>
      <c r="H44" s="60"/>
      <c r="I44" s="11">
        <v>83</v>
      </c>
      <c r="J44" s="11"/>
      <c r="K44" s="11">
        <v>137</v>
      </c>
      <c r="L44" s="11"/>
      <c r="M44" s="9">
        <v>4</v>
      </c>
      <c r="N44" s="10">
        <f>SUM(feb!F44+mrt!L44+apr!K44+M44)</f>
        <v>13</v>
      </c>
      <c r="O44" s="17">
        <f>SUM(B44:L44)</f>
        <v>652</v>
      </c>
      <c r="P44" s="21">
        <f>SUM(feb!H44+mrt!N44+apr!M44+O44)</f>
        <v>1813</v>
      </c>
    </row>
    <row r="45" spans="1:16" ht="12.75">
      <c r="A45" s="34" t="s">
        <v>152</v>
      </c>
      <c r="B45" s="11">
        <v>75</v>
      </c>
      <c r="C45" s="11">
        <v>84</v>
      </c>
      <c r="D45" s="11"/>
      <c r="E45" s="11"/>
      <c r="F45" s="11"/>
      <c r="G45" s="11"/>
      <c r="H45" s="60"/>
      <c r="I45" s="11"/>
      <c r="J45" s="11"/>
      <c r="K45" s="11"/>
      <c r="L45" s="11"/>
      <c r="M45" s="9">
        <v>2</v>
      </c>
      <c r="N45" s="10">
        <f>SUM(feb!F45+mrt!L45+apr!K45+M45)</f>
        <v>3</v>
      </c>
      <c r="O45" s="17">
        <f>SUM(B45:L45)</f>
        <v>159</v>
      </c>
      <c r="P45" s="21">
        <f>SUM(feb!H45+mrt!N45+apr!M45+O45)</f>
        <v>217</v>
      </c>
    </row>
    <row r="46" spans="1:16" ht="12.75">
      <c r="A46" s="34" t="s">
        <v>155</v>
      </c>
      <c r="B46" s="11"/>
      <c r="C46" s="11"/>
      <c r="D46" s="11"/>
      <c r="E46" s="11"/>
      <c r="F46" s="11"/>
      <c r="G46" s="11">
        <v>80</v>
      </c>
      <c r="H46" s="60"/>
      <c r="I46" s="11"/>
      <c r="J46" s="11"/>
      <c r="K46" s="11"/>
      <c r="L46" s="11"/>
      <c r="M46" s="9">
        <f>COUNT(B46,D46,G46,E46,I46,J46,L46)</f>
        <v>1</v>
      </c>
      <c r="N46" s="10">
        <f>SUM(feb!F46+mrt!L46+apr!K46+M46)</f>
        <v>2</v>
      </c>
      <c r="O46" s="17">
        <f>SUM(B46:L46)</f>
        <v>80</v>
      </c>
      <c r="P46" s="21">
        <f>SUM(feb!H46+mrt!N46+apr!M46+O46)</f>
        <v>158</v>
      </c>
    </row>
    <row r="47" spans="1:16" ht="12.75">
      <c r="A47" s="13" t="s">
        <v>89</v>
      </c>
      <c r="B47" s="11"/>
      <c r="C47" s="11"/>
      <c r="D47" s="11"/>
      <c r="E47" s="11"/>
      <c r="F47" s="11"/>
      <c r="G47" s="11"/>
      <c r="H47" s="60"/>
      <c r="I47" s="11"/>
      <c r="J47" s="11"/>
      <c r="K47" s="11"/>
      <c r="L47" s="11"/>
      <c r="M47" s="9">
        <f t="shared" si="1"/>
        <v>0</v>
      </c>
      <c r="N47" s="10">
        <f>SUM(feb!F47+mrt!L47+apr!K47+M47)</f>
        <v>0</v>
      </c>
      <c r="O47" s="17">
        <f t="shared" si="2"/>
        <v>0</v>
      </c>
      <c r="P47" s="21">
        <f>SUM(feb!H47+mrt!N47+apr!M47+O47)</f>
        <v>0</v>
      </c>
    </row>
    <row r="48" spans="1:16" ht="12.75">
      <c r="A48" s="34" t="s">
        <v>103</v>
      </c>
      <c r="B48" s="11"/>
      <c r="C48" s="11"/>
      <c r="D48" s="11"/>
      <c r="E48" s="11"/>
      <c r="F48" s="11"/>
      <c r="G48" s="11"/>
      <c r="H48" s="60"/>
      <c r="I48" s="11"/>
      <c r="J48" s="11"/>
      <c r="K48" s="11"/>
      <c r="L48" s="11"/>
      <c r="M48" s="9">
        <f t="shared" si="1"/>
        <v>0</v>
      </c>
      <c r="N48" s="10">
        <f>SUM(feb!F48+mrt!L48+apr!K48+M48)</f>
        <v>0</v>
      </c>
      <c r="O48" s="17">
        <f t="shared" si="2"/>
        <v>0</v>
      </c>
      <c r="P48" s="21">
        <f>SUM(feb!H48+mrt!N48+apr!M48+O48)</f>
        <v>0</v>
      </c>
    </row>
    <row r="49" spans="1:16" ht="12.75">
      <c r="A49" s="34" t="s">
        <v>133</v>
      </c>
      <c r="B49" s="11">
        <v>75</v>
      </c>
      <c r="C49" s="11"/>
      <c r="D49" s="11">
        <v>80</v>
      </c>
      <c r="E49" s="11"/>
      <c r="F49" s="11"/>
      <c r="G49" s="11">
        <v>80</v>
      </c>
      <c r="H49" s="60"/>
      <c r="I49" s="11"/>
      <c r="J49" s="11"/>
      <c r="K49" s="11"/>
      <c r="L49" s="11"/>
      <c r="M49" s="9">
        <f t="shared" si="1"/>
        <v>3</v>
      </c>
      <c r="N49" s="10">
        <f>SUM(feb!F49+mrt!L49+apr!K49+M49)</f>
        <v>6</v>
      </c>
      <c r="O49" s="17">
        <f t="shared" si="2"/>
        <v>235</v>
      </c>
      <c r="P49" s="21">
        <f>SUM(feb!H49+mrt!N49+apr!M49+O49)</f>
        <v>441</v>
      </c>
    </row>
    <row r="50" spans="1:16" ht="12.75">
      <c r="A50" s="13" t="s">
        <v>13</v>
      </c>
      <c r="B50" s="11"/>
      <c r="C50" s="11"/>
      <c r="D50" s="11"/>
      <c r="E50" s="11"/>
      <c r="F50" s="11"/>
      <c r="G50" s="11"/>
      <c r="H50" s="60"/>
      <c r="I50" s="11"/>
      <c r="J50" s="11"/>
      <c r="K50" s="11">
        <v>137</v>
      </c>
      <c r="L50" s="11"/>
      <c r="M50" s="9">
        <v>1</v>
      </c>
      <c r="N50" s="10">
        <f>SUM(feb!F50+mrt!L50+apr!K50+M50)</f>
        <v>9</v>
      </c>
      <c r="O50" s="17">
        <f t="shared" si="2"/>
        <v>137</v>
      </c>
      <c r="P50" s="21">
        <f>SUM(feb!H50+mrt!N50+apr!M50+O50)</f>
        <v>1191</v>
      </c>
    </row>
    <row r="51" spans="1:16" ht="12.75">
      <c r="A51" s="13" t="s">
        <v>114</v>
      </c>
      <c r="B51" s="11"/>
      <c r="C51" s="11"/>
      <c r="D51" s="11">
        <v>55</v>
      </c>
      <c r="E51" s="11"/>
      <c r="F51" s="11"/>
      <c r="G51" s="11">
        <v>53</v>
      </c>
      <c r="H51" s="60"/>
      <c r="I51" s="11">
        <v>55</v>
      </c>
      <c r="J51" s="11"/>
      <c r="K51" s="11"/>
      <c r="L51" s="11"/>
      <c r="M51" s="9">
        <f t="shared" si="1"/>
        <v>3</v>
      </c>
      <c r="N51" s="10">
        <f>SUM(feb!F51+mrt!L51+apr!K51+M51)</f>
        <v>10</v>
      </c>
      <c r="O51" s="17">
        <f t="shared" si="2"/>
        <v>163</v>
      </c>
      <c r="P51" s="21">
        <f>SUM(feb!H51+mrt!N51+apr!M51+O51)</f>
        <v>516</v>
      </c>
    </row>
    <row r="52" spans="1:16" ht="12.75">
      <c r="A52" s="13" t="s">
        <v>111</v>
      </c>
      <c r="B52" s="11"/>
      <c r="C52" s="11"/>
      <c r="D52" s="11"/>
      <c r="E52" s="11"/>
      <c r="F52" s="11"/>
      <c r="G52" s="11"/>
      <c r="H52" s="60"/>
      <c r="I52" s="11"/>
      <c r="J52" s="11"/>
      <c r="K52" s="11"/>
      <c r="L52" s="11"/>
      <c r="M52" s="9">
        <f t="shared" si="1"/>
        <v>0</v>
      </c>
      <c r="N52" s="10">
        <f>SUM(feb!F52+mrt!L52+apr!K52+M52)</f>
        <v>0</v>
      </c>
      <c r="O52" s="17">
        <f t="shared" si="2"/>
        <v>0</v>
      </c>
      <c r="P52" s="21">
        <f>SUM(feb!H52+mrt!N52+apr!M52+O52)</f>
        <v>0</v>
      </c>
    </row>
    <row r="53" spans="1:16" ht="12.75">
      <c r="A53" s="13" t="s">
        <v>14</v>
      </c>
      <c r="B53" s="11"/>
      <c r="C53" s="11">
        <v>84</v>
      </c>
      <c r="D53" s="11">
        <v>55</v>
      </c>
      <c r="E53" s="11"/>
      <c r="F53" s="11"/>
      <c r="G53" s="11"/>
      <c r="H53" s="60"/>
      <c r="I53" s="11">
        <v>55</v>
      </c>
      <c r="J53" s="11"/>
      <c r="K53" s="11">
        <v>78</v>
      </c>
      <c r="L53" s="11"/>
      <c r="M53" s="9">
        <v>3</v>
      </c>
      <c r="N53" s="10">
        <f>SUM(feb!F53+mrt!L53+apr!K53+M53)</f>
        <v>8</v>
      </c>
      <c r="O53" s="17">
        <f t="shared" si="2"/>
        <v>272</v>
      </c>
      <c r="P53" s="21">
        <f>SUM(feb!H53+mrt!N53+apr!M53+O53)</f>
        <v>681</v>
      </c>
    </row>
    <row r="54" spans="1:16" ht="12.75">
      <c r="A54" s="13" t="s">
        <v>75</v>
      </c>
      <c r="B54" s="11"/>
      <c r="C54" s="11"/>
      <c r="D54" s="11"/>
      <c r="E54" s="11"/>
      <c r="F54" s="11"/>
      <c r="G54" s="11"/>
      <c r="H54" s="60"/>
      <c r="I54" s="11"/>
      <c r="J54" s="11"/>
      <c r="K54" s="11"/>
      <c r="L54" s="11"/>
      <c r="M54" s="9">
        <f t="shared" si="1"/>
        <v>0</v>
      </c>
      <c r="N54" s="10">
        <f>SUM(feb!F54+mrt!L54+apr!K54+M54)</f>
        <v>8</v>
      </c>
      <c r="O54" s="17">
        <f t="shared" si="2"/>
        <v>0</v>
      </c>
      <c r="P54" s="21">
        <f>SUM(feb!H54+mrt!N54+apr!M54+O54)</f>
        <v>855</v>
      </c>
    </row>
    <row r="55" spans="1:16" ht="12.75">
      <c r="A55" s="13" t="s">
        <v>65</v>
      </c>
      <c r="B55" s="11"/>
      <c r="C55" s="11"/>
      <c r="D55" s="11"/>
      <c r="E55" s="11"/>
      <c r="F55" s="11"/>
      <c r="G55" s="11"/>
      <c r="H55" s="60"/>
      <c r="I55" s="11"/>
      <c r="J55" s="11"/>
      <c r="K55" s="11"/>
      <c r="L55" s="11"/>
      <c r="M55" s="9">
        <f t="shared" si="1"/>
        <v>0</v>
      </c>
      <c r="N55" s="10">
        <f>SUM(feb!F55+mrt!L55+apr!K55+M55)</f>
        <v>4</v>
      </c>
      <c r="O55" s="17">
        <f t="shared" si="2"/>
        <v>0</v>
      </c>
      <c r="P55" s="21">
        <f>SUM(feb!H55+mrt!N55+apr!M55+O55)</f>
        <v>247</v>
      </c>
    </row>
    <row r="56" spans="1:16" ht="12.75">
      <c r="A56" s="13" t="s">
        <v>70</v>
      </c>
      <c r="B56" s="11">
        <v>54</v>
      </c>
      <c r="C56" s="11">
        <v>84</v>
      </c>
      <c r="D56" s="11">
        <v>55</v>
      </c>
      <c r="E56" s="11"/>
      <c r="F56" s="11"/>
      <c r="G56" s="11">
        <v>53</v>
      </c>
      <c r="H56" s="60"/>
      <c r="I56" s="11">
        <v>55</v>
      </c>
      <c r="J56" s="11"/>
      <c r="K56" s="11">
        <v>65</v>
      </c>
      <c r="L56" s="11"/>
      <c r="M56" s="9">
        <v>5</v>
      </c>
      <c r="N56" s="10">
        <f>SUM(feb!F56+mrt!L56+apr!K56+M56)</f>
        <v>11</v>
      </c>
      <c r="O56" s="17">
        <f t="shared" si="2"/>
        <v>366</v>
      </c>
      <c r="P56" s="21">
        <f>SUM(feb!H56+mrt!N56+apr!M56+O56)</f>
        <v>939</v>
      </c>
    </row>
    <row r="57" spans="1:16" ht="12.75">
      <c r="A57" s="13" t="s">
        <v>117</v>
      </c>
      <c r="B57" s="11"/>
      <c r="C57" s="11"/>
      <c r="D57" s="11">
        <v>80</v>
      </c>
      <c r="E57" s="11">
        <v>83</v>
      </c>
      <c r="F57" s="11"/>
      <c r="G57" s="11">
        <v>80</v>
      </c>
      <c r="H57" s="60"/>
      <c r="I57" s="11">
        <v>83</v>
      </c>
      <c r="J57" s="11"/>
      <c r="K57" s="11"/>
      <c r="L57" s="11"/>
      <c r="M57" s="9">
        <f t="shared" si="1"/>
        <v>4</v>
      </c>
      <c r="N57" s="10">
        <f>SUM(feb!F57+mrt!L57+apr!K57+M57)</f>
        <v>11</v>
      </c>
      <c r="O57" s="17">
        <f t="shared" si="2"/>
        <v>326</v>
      </c>
      <c r="P57" s="21">
        <f>SUM(feb!H57+mrt!N57+apr!M57+O57)</f>
        <v>1113</v>
      </c>
    </row>
    <row r="58" spans="1:16" ht="12.75">
      <c r="A58" s="13" t="s">
        <v>98</v>
      </c>
      <c r="B58" s="11"/>
      <c r="C58" s="11"/>
      <c r="D58" s="11"/>
      <c r="E58" s="11"/>
      <c r="F58" s="11"/>
      <c r="G58" s="11"/>
      <c r="H58" s="60"/>
      <c r="I58" s="11"/>
      <c r="J58" s="11"/>
      <c r="K58" s="11"/>
      <c r="L58" s="11"/>
      <c r="M58" s="9">
        <f t="shared" si="1"/>
        <v>0</v>
      </c>
      <c r="N58" s="10">
        <f>SUM(feb!F58+mrt!L58+apr!K58+M58)</f>
        <v>0</v>
      </c>
      <c r="O58" s="17">
        <f t="shared" si="2"/>
        <v>0</v>
      </c>
      <c r="P58" s="21">
        <f>SUM(feb!H58+mrt!N58+apr!M58+O58)</f>
        <v>0</v>
      </c>
    </row>
    <row r="59" spans="1:16" ht="12.75">
      <c r="A59" s="13" t="s">
        <v>33</v>
      </c>
      <c r="B59" s="11">
        <v>85</v>
      </c>
      <c r="C59" s="11"/>
      <c r="D59" s="11">
        <v>80</v>
      </c>
      <c r="E59" s="11"/>
      <c r="F59" s="11">
        <v>112</v>
      </c>
      <c r="G59" s="11"/>
      <c r="H59" s="60"/>
      <c r="I59" s="11"/>
      <c r="J59" s="11"/>
      <c r="K59" s="11"/>
      <c r="L59" s="11"/>
      <c r="M59" s="9">
        <v>3</v>
      </c>
      <c r="N59" s="10">
        <f>SUM(feb!F59+mrt!L59+apr!K59+M59)</f>
        <v>8</v>
      </c>
      <c r="O59" s="17">
        <f t="shared" si="2"/>
        <v>277</v>
      </c>
      <c r="P59" s="21">
        <f>SUM(feb!H59+mrt!N59+apr!M59+O59)</f>
        <v>784</v>
      </c>
    </row>
    <row r="60" spans="1:16" ht="12.75">
      <c r="A60" s="13" t="s">
        <v>74</v>
      </c>
      <c r="B60" s="11"/>
      <c r="C60" s="11"/>
      <c r="D60" s="11"/>
      <c r="E60" s="11"/>
      <c r="F60" s="11"/>
      <c r="G60" s="11"/>
      <c r="H60" s="60"/>
      <c r="I60" s="11"/>
      <c r="J60" s="11"/>
      <c r="K60" s="11"/>
      <c r="L60" s="11"/>
      <c r="M60" s="9">
        <f t="shared" si="1"/>
        <v>0</v>
      </c>
      <c r="N60" s="10">
        <f>SUM(feb!F60+mrt!L60+apr!K60+M60)</f>
        <v>2</v>
      </c>
      <c r="O60" s="17">
        <f t="shared" si="2"/>
        <v>0</v>
      </c>
      <c r="P60" s="21">
        <f>SUM(feb!H60+mrt!N60+apr!M60+O60)</f>
        <v>120</v>
      </c>
    </row>
    <row r="61" spans="1:16" ht="12.75">
      <c r="A61" s="13" t="s">
        <v>93</v>
      </c>
      <c r="B61" s="11"/>
      <c r="C61" s="11"/>
      <c r="D61" s="11"/>
      <c r="E61" s="11"/>
      <c r="F61" s="11"/>
      <c r="G61" s="11"/>
      <c r="H61" s="60"/>
      <c r="I61" s="11"/>
      <c r="J61" s="11"/>
      <c r="K61" s="11"/>
      <c r="L61" s="11"/>
      <c r="M61" s="9">
        <f t="shared" si="1"/>
        <v>0</v>
      </c>
      <c r="N61" s="10">
        <f>SUM(feb!F61+mrt!L61+apr!K61+M61)</f>
        <v>0</v>
      </c>
      <c r="O61" s="17">
        <f t="shared" si="2"/>
        <v>0</v>
      </c>
      <c r="P61" s="21">
        <f>SUM(feb!H61+mrt!N61+apr!M61+O61)</f>
        <v>0</v>
      </c>
    </row>
    <row r="62" spans="1:16" ht="12.75">
      <c r="A62" s="13" t="s">
        <v>15</v>
      </c>
      <c r="B62" s="11">
        <v>54</v>
      </c>
      <c r="C62" s="11"/>
      <c r="D62" s="11">
        <v>55</v>
      </c>
      <c r="E62" s="11"/>
      <c r="F62" s="11"/>
      <c r="G62" s="11"/>
      <c r="H62" s="60"/>
      <c r="I62" s="11"/>
      <c r="J62" s="11"/>
      <c r="K62" s="11"/>
      <c r="L62" s="11"/>
      <c r="M62" s="9">
        <f t="shared" si="1"/>
        <v>2</v>
      </c>
      <c r="N62" s="10">
        <f>SUM(feb!F62+mrt!L62+apr!K62+M62)</f>
        <v>2</v>
      </c>
      <c r="O62" s="17">
        <f t="shared" si="2"/>
        <v>109</v>
      </c>
      <c r="P62" s="21">
        <f>SUM(feb!H62+mrt!N62+apr!M62+O62)</f>
        <v>109</v>
      </c>
    </row>
    <row r="63" spans="1:16" ht="12.75">
      <c r="A63" s="13" t="s">
        <v>113</v>
      </c>
      <c r="B63" s="11">
        <v>85</v>
      </c>
      <c r="C63" s="11"/>
      <c r="D63" s="11">
        <v>80</v>
      </c>
      <c r="E63" s="11">
        <v>83</v>
      </c>
      <c r="F63" s="11">
        <v>112</v>
      </c>
      <c r="G63" s="11">
        <v>80</v>
      </c>
      <c r="H63" s="60"/>
      <c r="I63" s="11">
        <v>83</v>
      </c>
      <c r="J63" s="11">
        <v>70</v>
      </c>
      <c r="K63" s="11">
        <v>137</v>
      </c>
      <c r="L63" s="11">
        <v>80</v>
      </c>
      <c r="M63" s="9">
        <f t="shared" si="1"/>
        <v>7</v>
      </c>
      <c r="N63" s="10">
        <f>SUM(feb!F63+mrt!L63+apr!K63+M63)</f>
        <v>17</v>
      </c>
      <c r="O63" s="17">
        <f t="shared" si="2"/>
        <v>810</v>
      </c>
      <c r="P63" s="21">
        <f>SUM(feb!H63+mrt!N63+apr!M63+O63)</f>
        <v>1843</v>
      </c>
    </row>
    <row r="64" spans="1:16" ht="12.75">
      <c r="A64" s="13" t="s">
        <v>16</v>
      </c>
      <c r="B64" s="11"/>
      <c r="C64" s="11">
        <v>157</v>
      </c>
      <c r="D64" s="11">
        <v>80</v>
      </c>
      <c r="E64" s="11">
        <v>83</v>
      </c>
      <c r="F64" s="11"/>
      <c r="G64" s="11">
        <v>80</v>
      </c>
      <c r="H64" s="60"/>
      <c r="I64" s="11">
        <v>83</v>
      </c>
      <c r="J64" s="11"/>
      <c r="K64" s="11">
        <v>137</v>
      </c>
      <c r="L64" s="11"/>
      <c r="M64" s="9">
        <v>5</v>
      </c>
      <c r="N64" s="10">
        <f>SUM(feb!F64+mrt!L64+apr!K64+M64)</f>
        <v>16</v>
      </c>
      <c r="O64" s="17">
        <f t="shared" si="2"/>
        <v>620</v>
      </c>
      <c r="P64" s="21">
        <f>SUM(feb!H64+mrt!N64+apr!M64+O64)</f>
        <v>1809</v>
      </c>
    </row>
    <row r="65" spans="1:16" ht="12.75">
      <c r="A65" s="13" t="s">
        <v>73</v>
      </c>
      <c r="B65" s="11"/>
      <c r="C65" s="11">
        <v>84</v>
      </c>
      <c r="D65" s="11">
        <v>55</v>
      </c>
      <c r="E65" s="11"/>
      <c r="F65" s="11">
        <v>87</v>
      </c>
      <c r="G65" s="11">
        <v>65</v>
      </c>
      <c r="H65" s="60"/>
      <c r="I65" s="11">
        <v>55</v>
      </c>
      <c r="J65" s="11"/>
      <c r="K65" s="11">
        <v>62</v>
      </c>
      <c r="L65" s="11"/>
      <c r="M65" s="9">
        <v>4</v>
      </c>
      <c r="N65" s="10">
        <f>SUM(feb!F65+mrt!L65+apr!K65+M65)</f>
        <v>15</v>
      </c>
      <c r="O65" s="17">
        <f t="shared" si="2"/>
        <v>408</v>
      </c>
      <c r="P65" s="21">
        <f>SUM(feb!H65+mrt!N65+apr!M65+O65)</f>
        <v>1374</v>
      </c>
    </row>
    <row r="66" spans="1:16" ht="12.75">
      <c r="A66" s="13" t="s">
        <v>17</v>
      </c>
      <c r="B66" s="11"/>
      <c r="C66" s="11"/>
      <c r="D66" s="11"/>
      <c r="E66" s="11"/>
      <c r="F66" s="11"/>
      <c r="G66" s="11">
        <v>53</v>
      </c>
      <c r="H66" s="60"/>
      <c r="I66" s="11">
        <v>55</v>
      </c>
      <c r="J66" s="11"/>
      <c r="K66" s="11"/>
      <c r="L66" s="11"/>
      <c r="M66" s="9">
        <f t="shared" si="1"/>
        <v>2</v>
      </c>
      <c r="N66" s="10">
        <f>SUM(feb!F66+mrt!L66+apr!K66+M66)</f>
        <v>5</v>
      </c>
      <c r="O66" s="17">
        <f t="shared" si="2"/>
        <v>108</v>
      </c>
      <c r="P66" s="21">
        <f>SUM(feb!H66+mrt!N66+apr!M66+O66)</f>
        <v>283</v>
      </c>
    </row>
    <row r="67" spans="1:16" ht="12.75">
      <c r="A67" s="13" t="s">
        <v>156</v>
      </c>
      <c r="B67" s="11">
        <v>75</v>
      </c>
      <c r="C67" s="11"/>
      <c r="D67" s="11">
        <v>80</v>
      </c>
      <c r="E67" s="11"/>
      <c r="F67" s="11"/>
      <c r="G67" s="11"/>
      <c r="H67" s="60"/>
      <c r="I67" s="11"/>
      <c r="J67" s="11"/>
      <c r="K67" s="11">
        <v>137</v>
      </c>
      <c r="L67" s="11"/>
      <c r="M67" s="9">
        <v>3</v>
      </c>
      <c r="N67" s="10">
        <f>SUM(feb!F67+mrt!L67+apr!K67+M67)</f>
        <v>3</v>
      </c>
      <c r="O67" s="17">
        <f>SUM(B67:L67)</f>
        <v>292</v>
      </c>
      <c r="P67" s="21">
        <f>SUM(feb!H67+mrt!N67+apr!M67+O67)</f>
        <v>292</v>
      </c>
    </row>
    <row r="68" spans="1:16" ht="12.75">
      <c r="A68" s="13" t="s">
        <v>18</v>
      </c>
      <c r="B68" s="11"/>
      <c r="C68" s="11"/>
      <c r="D68" s="11"/>
      <c r="E68" s="11"/>
      <c r="F68" s="11"/>
      <c r="G68" s="11"/>
      <c r="H68" s="60"/>
      <c r="I68" s="11"/>
      <c r="J68" s="11"/>
      <c r="K68" s="11"/>
      <c r="L68" s="11"/>
      <c r="M68" s="9">
        <f t="shared" si="1"/>
        <v>0</v>
      </c>
      <c r="N68" s="10">
        <f>SUM(feb!F68+mrt!L68+apr!K68+M68)</f>
        <v>1</v>
      </c>
      <c r="O68" s="17">
        <f t="shared" si="2"/>
        <v>0</v>
      </c>
      <c r="P68" s="21">
        <f>SUM(feb!H68+mrt!N68+apr!M68+O68)</f>
        <v>48</v>
      </c>
    </row>
    <row r="69" spans="1:16" ht="12.75">
      <c r="A69" s="13" t="s">
        <v>68</v>
      </c>
      <c r="B69" s="11">
        <v>85</v>
      </c>
      <c r="C69" s="11"/>
      <c r="D69" s="11"/>
      <c r="E69" s="11">
        <v>83</v>
      </c>
      <c r="F69" s="11"/>
      <c r="G69" s="11"/>
      <c r="H69" s="60"/>
      <c r="I69" s="11"/>
      <c r="J69" s="11"/>
      <c r="K69" s="11"/>
      <c r="L69" s="11"/>
      <c r="M69" s="9">
        <f t="shared" si="1"/>
        <v>2</v>
      </c>
      <c r="N69" s="10">
        <f>SUM(feb!F69+mrt!L69+apr!K69+M69)</f>
        <v>9</v>
      </c>
      <c r="O69" s="17">
        <f t="shared" si="2"/>
        <v>168</v>
      </c>
      <c r="P69" s="21">
        <f>SUM(feb!H69+mrt!N69+apr!M69+O69)</f>
        <v>784</v>
      </c>
    </row>
    <row r="70" spans="1:16" ht="12.75">
      <c r="A70" s="13" t="s">
        <v>126</v>
      </c>
      <c r="B70" s="11"/>
      <c r="C70" s="11"/>
      <c r="D70" s="11"/>
      <c r="E70" s="11"/>
      <c r="F70" s="11"/>
      <c r="G70" s="11"/>
      <c r="H70" s="60"/>
      <c r="I70" s="11"/>
      <c r="J70" s="11"/>
      <c r="K70" s="11"/>
      <c r="L70" s="11"/>
      <c r="M70" s="9">
        <f t="shared" si="1"/>
        <v>0</v>
      </c>
      <c r="N70" s="10">
        <f>SUM(feb!F70+mrt!L70+apr!K70+M70)</f>
        <v>0</v>
      </c>
      <c r="O70" s="17">
        <f t="shared" si="2"/>
        <v>0</v>
      </c>
      <c r="P70" s="21">
        <f>SUM(feb!H70+mrt!N70+apr!M70+O70)</f>
        <v>0</v>
      </c>
    </row>
    <row r="71" spans="1:16" ht="12.75">
      <c r="A71" s="13" t="s">
        <v>32</v>
      </c>
      <c r="B71" s="11"/>
      <c r="C71" s="11"/>
      <c r="D71" s="11">
        <v>62</v>
      </c>
      <c r="E71" s="11"/>
      <c r="F71" s="11"/>
      <c r="G71" s="11"/>
      <c r="H71" s="60"/>
      <c r="I71" s="11"/>
      <c r="J71" s="11"/>
      <c r="K71" s="11"/>
      <c r="L71" s="11"/>
      <c r="M71" s="9">
        <f t="shared" si="1"/>
        <v>1</v>
      </c>
      <c r="N71" s="10">
        <f>SUM(feb!F71+mrt!L71+apr!K71+M71)</f>
        <v>6</v>
      </c>
      <c r="O71" s="17">
        <f t="shared" si="2"/>
        <v>62</v>
      </c>
      <c r="P71" s="21">
        <f>SUM(feb!H71+mrt!N71+apr!M71+O71)</f>
        <v>351</v>
      </c>
    </row>
    <row r="72" spans="1:16" ht="12.75">
      <c r="A72" s="13" t="s">
        <v>123</v>
      </c>
      <c r="B72" s="11"/>
      <c r="C72" s="11">
        <v>130</v>
      </c>
      <c r="D72" s="11">
        <v>80</v>
      </c>
      <c r="E72" s="11">
        <v>72</v>
      </c>
      <c r="F72" s="11">
        <v>87</v>
      </c>
      <c r="G72" s="11">
        <v>80</v>
      </c>
      <c r="H72" s="60"/>
      <c r="I72" s="11">
        <v>70</v>
      </c>
      <c r="J72" s="11"/>
      <c r="K72" s="11"/>
      <c r="L72" s="11"/>
      <c r="M72" s="9">
        <v>4</v>
      </c>
      <c r="N72" s="10">
        <f>SUM(feb!F72+mrt!L72+apr!K72+M72)</f>
        <v>13</v>
      </c>
      <c r="O72" s="17">
        <f t="shared" si="2"/>
        <v>519</v>
      </c>
      <c r="P72" s="21">
        <f>SUM(feb!H72+mrt!N72+apr!M72+O72)</f>
        <v>1478</v>
      </c>
    </row>
    <row r="73" spans="1:16" ht="12.75">
      <c r="A73" s="13" t="s">
        <v>99</v>
      </c>
      <c r="B73" s="11"/>
      <c r="C73" s="11"/>
      <c r="D73" s="11"/>
      <c r="E73" s="11"/>
      <c r="F73" s="11"/>
      <c r="G73" s="11"/>
      <c r="H73" s="60"/>
      <c r="I73" s="11"/>
      <c r="J73" s="11"/>
      <c r="K73" s="11"/>
      <c r="L73" s="11"/>
      <c r="M73" s="9">
        <f t="shared" si="1"/>
        <v>0</v>
      </c>
      <c r="N73" s="10">
        <f>SUM(feb!F73+mrt!L73+apr!K73+M73)</f>
        <v>0</v>
      </c>
      <c r="O73" s="17">
        <f t="shared" si="2"/>
        <v>0</v>
      </c>
      <c r="P73" s="21">
        <f>SUM(feb!H73+mrt!N73+apr!M73+O73)</f>
        <v>0</v>
      </c>
    </row>
    <row r="74" spans="1:16" ht="12.75">
      <c r="A74" s="13" t="s">
        <v>100</v>
      </c>
      <c r="B74" s="11">
        <v>75</v>
      </c>
      <c r="C74" s="11">
        <v>130</v>
      </c>
      <c r="D74" s="11"/>
      <c r="E74" s="11"/>
      <c r="F74" s="11">
        <v>87</v>
      </c>
      <c r="G74" s="11">
        <v>80</v>
      </c>
      <c r="H74" s="60"/>
      <c r="I74" s="11">
        <v>70</v>
      </c>
      <c r="J74" s="11"/>
      <c r="K74" s="11">
        <v>78</v>
      </c>
      <c r="L74" s="11"/>
      <c r="M74" s="9">
        <v>4</v>
      </c>
      <c r="N74" s="10">
        <f>SUM(feb!F74+mrt!L74+apr!K74+M74)</f>
        <v>13</v>
      </c>
      <c r="O74" s="17">
        <f aca="true" t="shared" si="3" ref="O74:O104">SUM(B74:L74)</f>
        <v>520</v>
      </c>
      <c r="P74" s="21">
        <f>SUM(feb!H74+mrt!N74+apr!M74+O74)</f>
        <v>1273</v>
      </c>
    </row>
    <row r="75" spans="1:16" ht="12.75">
      <c r="A75" s="13" t="s">
        <v>79</v>
      </c>
      <c r="B75" s="11">
        <v>75</v>
      </c>
      <c r="C75" s="11">
        <v>130</v>
      </c>
      <c r="D75" s="11">
        <v>80</v>
      </c>
      <c r="E75" s="11">
        <v>72</v>
      </c>
      <c r="F75" s="11">
        <v>87</v>
      </c>
      <c r="G75" s="11">
        <v>80</v>
      </c>
      <c r="H75" s="60"/>
      <c r="I75" s="11"/>
      <c r="J75" s="11"/>
      <c r="K75" s="11">
        <v>137</v>
      </c>
      <c r="L75" s="11"/>
      <c r="M75" s="9">
        <v>4</v>
      </c>
      <c r="N75" s="10">
        <f>SUM(feb!F75+mrt!L75+apr!K75+M75)</f>
        <v>15</v>
      </c>
      <c r="O75" s="17">
        <f t="shared" si="3"/>
        <v>661</v>
      </c>
      <c r="P75" s="21">
        <f>SUM(feb!H75+mrt!N75+apr!M75+O75)</f>
        <v>2021</v>
      </c>
    </row>
    <row r="76" spans="1:16" ht="12.75">
      <c r="A76" s="13" t="s">
        <v>71</v>
      </c>
      <c r="B76" s="11">
        <v>75</v>
      </c>
      <c r="C76" s="11">
        <v>130</v>
      </c>
      <c r="D76" s="11">
        <v>80</v>
      </c>
      <c r="E76" s="11">
        <v>72</v>
      </c>
      <c r="F76" s="11">
        <v>87</v>
      </c>
      <c r="G76" s="11"/>
      <c r="H76" s="60"/>
      <c r="I76" s="11"/>
      <c r="J76" s="11"/>
      <c r="K76" s="11">
        <v>78</v>
      </c>
      <c r="L76" s="11"/>
      <c r="M76" s="9">
        <v>4</v>
      </c>
      <c r="N76" s="10">
        <f>SUM(feb!F76+mrt!L76+apr!K76+M76)</f>
        <v>15</v>
      </c>
      <c r="O76" s="17">
        <f t="shared" si="3"/>
        <v>522</v>
      </c>
      <c r="P76" s="21">
        <f>SUM(feb!H76+mrt!N76+apr!M76+O76)</f>
        <v>1940</v>
      </c>
    </row>
    <row r="77" spans="1:16" ht="12.75">
      <c r="A77" s="13" t="s">
        <v>101</v>
      </c>
      <c r="B77" s="11"/>
      <c r="C77" s="11"/>
      <c r="D77" s="11"/>
      <c r="E77" s="11"/>
      <c r="F77" s="11"/>
      <c r="G77" s="11"/>
      <c r="H77" s="60"/>
      <c r="I77" s="11"/>
      <c r="J77" s="11"/>
      <c r="K77" s="11">
        <v>137</v>
      </c>
      <c r="L77" s="11"/>
      <c r="M77" s="9">
        <v>1</v>
      </c>
      <c r="N77" s="10">
        <f>SUM(feb!F77+mrt!L77+apr!K77+M77)</f>
        <v>3</v>
      </c>
      <c r="O77" s="17">
        <f t="shared" si="3"/>
        <v>137</v>
      </c>
      <c r="P77" s="21">
        <f>SUM(feb!H77+mrt!N77+apr!M77+O77)</f>
        <v>494</v>
      </c>
    </row>
    <row r="78" spans="1:16" ht="12.75">
      <c r="A78" s="13" t="s">
        <v>19</v>
      </c>
      <c r="B78" s="11"/>
      <c r="C78" s="11"/>
      <c r="D78" s="11"/>
      <c r="E78" s="11"/>
      <c r="F78" s="11"/>
      <c r="G78" s="11"/>
      <c r="H78" s="60"/>
      <c r="I78" s="11"/>
      <c r="J78" s="11"/>
      <c r="K78" s="11"/>
      <c r="L78" s="11"/>
      <c r="M78" s="9">
        <f aca="true" t="shared" si="4" ref="M78:M121">COUNT(B78,D78,G78,E78,I78,J78,L78)</f>
        <v>0</v>
      </c>
      <c r="N78" s="10">
        <f>SUM(feb!F78+mrt!L78+apr!K78+M78)</f>
        <v>2</v>
      </c>
      <c r="O78" s="17">
        <f t="shared" si="3"/>
        <v>0</v>
      </c>
      <c r="P78" s="21">
        <f>SUM(feb!H78+mrt!N78+apr!M78+O78)</f>
        <v>79</v>
      </c>
    </row>
    <row r="79" spans="1:16" ht="12.75">
      <c r="A79" s="13" t="s">
        <v>20</v>
      </c>
      <c r="B79" s="11"/>
      <c r="C79" s="11"/>
      <c r="D79" s="11"/>
      <c r="E79" s="11">
        <v>72</v>
      </c>
      <c r="F79" s="11">
        <v>87</v>
      </c>
      <c r="G79" s="11"/>
      <c r="H79" s="60"/>
      <c r="I79" s="11"/>
      <c r="J79" s="11"/>
      <c r="K79" s="11"/>
      <c r="L79" s="11"/>
      <c r="M79" s="9">
        <v>2</v>
      </c>
      <c r="N79" s="10">
        <f>SUM(feb!F79+mrt!L79+apr!K79+M79)</f>
        <v>8</v>
      </c>
      <c r="O79" s="17">
        <f t="shared" si="3"/>
        <v>159</v>
      </c>
      <c r="P79" s="21">
        <f>SUM(feb!H79+mrt!N79+apr!M79+O79)</f>
        <v>674</v>
      </c>
    </row>
    <row r="80" spans="1:16" ht="12.75">
      <c r="A80" s="13" t="s">
        <v>69</v>
      </c>
      <c r="B80" s="11">
        <v>54</v>
      </c>
      <c r="C80" s="11"/>
      <c r="D80" s="11">
        <v>55</v>
      </c>
      <c r="E80" s="11"/>
      <c r="F80" s="11"/>
      <c r="G80" s="11"/>
      <c r="H80" s="60"/>
      <c r="I80" s="11"/>
      <c r="J80" s="11"/>
      <c r="K80" s="11"/>
      <c r="L80" s="11">
        <v>65</v>
      </c>
      <c r="M80" s="9">
        <f t="shared" si="4"/>
        <v>3</v>
      </c>
      <c r="N80" s="10">
        <f>SUM(feb!F80+mrt!L80+apr!K80+M80)</f>
        <v>10</v>
      </c>
      <c r="O80" s="17">
        <f t="shared" si="3"/>
        <v>174</v>
      </c>
      <c r="P80" s="21">
        <f>SUM(feb!H80+mrt!N80+apr!M80+O80)</f>
        <v>536</v>
      </c>
    </row>
    <row r="81" spans="1:16" ht="12.75">
      <c r="A81" s="13" t="s">
        <v>88</v>
      </c>
      <c r="B81" s="11"/>
      <c r="C81" s="11"/>
      <c r="D81" s="11">
        <v>55</v>
      </c>
      <c r="E81" s="11"/>
      <c r="F81" s="11"/>
      <c r="G81" s="11"/>
      <c r="H81" s="60"/>
      <c r="I81" s="11"/>
      <c r="J81" s="11"/>
      <c r="K81" s="11"/>
      <c r="L81" s="11"/>
      <c r="M81" s="9">
        <f t="shared" si="4"/>
        <v>1</v>
      </c>
      <c r="N81" s="10">
        <f>SUM(feb!F81+mrt!L81+apr!K81+M81)</f>
        <v>3</v>
      </c>
      <c r="O81" s="17">
        <f t="shared" si="3"/>
        <v>55</v>
      </c>
      <c r="P81" s="21">
        <f>SUM(feb!H81+mrt!N81+apr!M81+O81)</f>
        <v>168</v>
      </c>
    </row>
    <row r="82" spans="1:16" ht="12.75">
      <c r="A82" s="13" t="s">
        <v>104</v>
      </c>
      <c r="B82" s="11">
        <v>85</v>
      </c>
      <c r="C82" s="11"/>
      <c r="D82" s="11"/>
      <c r="E82" s="11"/>
      <c r="F82" s="11"/>
      <c r="G82" s="11"/>
      <c r="H82" s="60"/>
      <c r="I82" s="11"/>
      <c r="J82" s="11"/>
      <c r="K82" s="11"/>
      <c r="L82" s="11"/>
      <c r="M82" s="9">
        <f t="shared" si="4"/>
        <v>1</v>
      </c>
      <c r="N82" s="10">
        <f>SUM(feb!F82+mrt!L82+apr!K82+M82)</f>
        <v>6</v>
      </c>
      <c r="O82" s="17">
        <f t="shared" si="3"/>
        <v>85</v>
      </c>
      <c r="P82" s="21">
        <f>SUM(feb!H82+mrt!N82+apr!M82+O82)</f>
        <v>435</v>
      </c>
    </row>
    <row r="83" spans="1:16" ht="12.75">
      <c r="A83" s="13" t="s">
        <v>21</v>
      </c>
      <c r="B83" s="11">
        <v>54</v>
      </c>
      <c r="C83" s="11"/>
      <c r="D83" s="11">
        <v>80</v>
      </c>
      <c r="E83" s="11">
        <v>72</v>
      </c>
      <c r="F83" s="11"/>
      <c r="G83" s="11">
        <v>65</v>
      </c>
      <c r="H83" s="60"/>
      <c r="I83" s="11">
        <v>55</v>
      </c>
      <c r="J83" s="11"/>
      <c r="K83" s="11"/>
      <c r="L83" s="11"/>
      <c r="M83" s="9">
        <f t="shared" si="4"/>
        <v>5</v>
      </c>
      <c r="N83" s="10">
        <f>SUM(feb!F83+mrt!L83+apr!K83+M83)</f>
        <v>9</v>
      </c>
      <c r="O83" s="17">
        <f t="shared" si="3"/>
        <v>326</v>
      </c>
      <c r="P83" s="21">
        <f>SUM(feb!H83+mrt!N83+apr!M83+O83)</f>
        <v>739</v>
      </c>
    </row>
    <row r="84" spans="1:16" ht="12.75">
      <c r="A84" s="13" t="s">
        <v>58</v>
      </c>
      <c r="B84" s="11"/>
      <c r="C84" s="11"/>
      <c r="D84" s="11"/>
      <c r="E84" s="11"/>
      <c r="F84" s="11"/>
      <c r="G84" s="11"/>
      <c r="H84" s="60"/>
      <c r="I84" s="11"/>
      <c r="J84" s="11"/>
      <c r="K84" s="11"/>
      <c r="L84" s="11"/>
      <c r="M84" s="9">
        <f t="shared" si="4"/>
        <v>0</v>
      </c>
      <c r="N84" s="10">
        <f>SUM(feb!F84+mrt!L84+apr!K84+M84)</f>
        <v>1</v>
      </c>
      <c r="O84" s="17">
        <f t="shared" si="3"/>
        <v>0</v>
      </c>
      <c r="P84" s="21">
        <f>SUM(feb!H84+mrt!N84+apr!M84+O84)</f>
        <v>62</v>
      </c>
    </row>
    <row r="85" spans="1:16" ht="12.75">
      <c r="A85" s="13" t="s">
        <v>63</v>
      </c>
      <c r="B85" s="11">
        <v>85</v>
      </c>
      <c r="C85" s="11">
        <v>157</v>
      </c>
      <c r="D85" s="11">
        <v>80</v>
      </c>
      <c r="E85" s="11"/>
      <c r="F85" s="11"/>
      <c r="G85" s="11"/>
      <c r="H85" s="60"/>
      <c r="I85" s="11">
        <v>83</v>
      </c>
      <c r="J85" s="11">
        <v>70</v>
      </c>
      <c r="K85" s="11">
        <v>137</v>
      </c>
      <c r="L85" s="11">
        <v>80</v>
      </c>
      <c r="M85" s="9">
        <v>6</v>
      </c>
      <c r="N85" s="10">
        <f>SUM(feb!F85+mrt!L85+apr!K85+M85)</f>
        <v>18</v>
      </c>
      <c r="O85" s="17">
        <f t="shared" si="3"/>
        <v>692</v>
      </c>
      <c r="P85" s="21">
        <f>SUM(feb!H85+mrt!N85+apr!M85+O85)</f>
        <v>2788</v>
      </c>
    </row>
    <row r="86" spans="1:16" ht="12.75">
      <c r="A86" s="13" t="s">
        <v>127</v>
      </c>
      <c r="B86" s="11">
        <v>54</v>
      </c>
      <c r="C86" s="11"/>
      <c r="D86" s="11">
        <v>55</v>
      </c>
      <c r="E86" s="11">
        <v>64</v>
      </c>
      <c r="F86" s="11"/>
      <c r="G86" s="11">
        <v>53</v>
      </c>
      <c r="H86" s="60"/>
      <c r="I86" s="11">
        <v>55</v>
      </c>
      <c r="J86" s="11"/>
      <c r="K86" s="11"/>
      <c r="L86" s="11"/>
      <c r="M86" s="9">
        <f t="shared" si="4"/>
        <v>5</v>
      </c>
      <c r="N86" s="10">
        <f>SUM(feb!F86+mrt!L86+apr!K86+M86)</f>
        <v>11</v>
      </c>
      <c r="O86" s="17">
        <f t="shared" si="3"/>
        <v>281</v>
      </c>
      <c r="P86" s="21">
        <f>SUM(feb!H86+mrt!N86+apr!M86+O86)</f>
        <v>585</v>
      </c>
    </row>
    <row r="87" spans="1:16" ht="12.75">
      <c r="A87" s="13" t="s">
        <v>22</v>
      </c>
      <c r="B87" s="11">
        <v>85</v>
      </c>
      <c r="C87" s="11">
        <v>130</v>
      </c>
      <c r="D87" s="11">
        <v>80</v>
      </c>
      <c r="E87" s="11">
        <v>83</v>
      </c>
      <c r="F87" s="11">
        <v>112</v>
      </c>
      <c r="G87" s="11">
        <v>80</v>
      </c>
      <c r="H87" s="60"/>
      <c r="I87" s="11">
        <v>83</v>
      </c>
      <c r="J87" s="11"/>
      <c r="K87" s="11">
        <v>137</v>
      </c>
      <c r="L87" s="11"/>
      <c r="M87" s="9">
        <v>6</v>
      </c>
      <c r="N87" s="10">
        <f>SUM(feb!F87+mrt!L87+apr!K87+M87)</f>
        <v>17</v>
      </c>
      <c r="O87" s="17">
        <f t="shared" si="3"/>
        <v>790</v>
      </c>
      <c r="P87" s="21">
        <f>SUM(feb!H87+mrt!N87+apr!M87+O87)</f>
        <v>1952</v>
      </c>
    </row>
    <row r="88" spans="1:16" ht="12.75">
      <c r="A88" s="13" t="s">
        <v>62</v>
      </c>
      <c r="B88" s="11">
        <v>75</v>
      </c>
      <c r="C88" s="11">
        <v>113</v>
      </c>
      <c r="D88" s="11">
        <v>80</v>
      </c>
      <c r="E88" s="11"/>
      <c r="F88" s="11">
        <v>87</v>
      </c>
      <c r="G88" s="11">
        <v>53</v>
      </c>
      <c r="H88" s="60"/>
      <c r="I88" s="11"/>
      <c r="J88" s="11"/>
      <c r="K88" s="11"/>
      <c r="L88" s="11"/>
      <c r="M88" s="9">
        <v>4</v>
      </c>
      <c r="N88" s="10">
        <f>SUM(feb!F88+mrt!L88+apr!K88+M88)</f>
        <v>14</v>
      </c>
      <c r="O88" s="17">
        <f t="shared" si="3"/>
        <v>408</v>
      </c>
      <c r="P88" s="21">
        <f>SUM(feb!H88+mrt!N88+apr!M88+O88)</f>
        <v>1427</v>
      </c>
    </row>
    <row r="89" spans="1:16" ht="12.75">
      <c r="A89" s="13" t="s">
        <v>23</v>
      </c>
      <c r="B89" s="11"/>
      <c r="C89" s="11"/>
      <c r="D89" s="11"/>
      <c r="E89" s="11"/>
      <c r="F89" s="11"/>
      <c r="G89" s="11"/>
      <c r="H89" s="60"/>
      <c r="I89" s="11"/>
      <c r="J89" s="11"/>
      <c r="K89" s="11"/>
      <c r="L89" s="11"/>
      <c r="M89" s="9">
        <f t="shared" si="4"/>
        <v>0</v>
      </c>
      <c r="N89" s="10">
        <f>SUM(feb!F89+mrt!L89+apr!K89+M89)</f>
        <v>0</v>
      </c>
      <c r="O89" s="17">
        <f t="shared" si="3"/>
        <v>0</v>
      </c>
      <c r="P89" s="21">
        <f>SUM(feb!H89+mrt!N89+apr!M89+O89)</f>
        <v>0</v>
      </c>
    </row>
    <row r="90" spans="1:16" ht="12.75">
      <c r="A90" s="13" t="s">
        <v>76</v>
      </c>
      <c r="B90" s="11">
        <v>85</v>
      </c>
      <c r="C90" s="11">
        <v>157</v>
      </c>
      <c r="D90" s="11">
        <v>80</v>
      </c>
      <c r="E90" s="11">
        <v>83</v>
      </c>
      <c r="F90" s="11">
        <v>112</v>
      </c>
      <c r="G90" s="11"/>
      <c r="H90" s="60"/>
      <c r="I90" s="11">
        <v>83</v>
      </c>
      <c r="J90" s="11"/>
      <c r="K90" s="11">
        <v>137</v>
      </c>
      <c r="L90" s="11"/>
      <c r="M90" s="9">
        <v>5</v>
      </c>
      <c r="N90" s="10">
        <f>SUM(feb!F90+mrt!L90+apr!K90+M90)</f>
        <v>13</v>
      </c>
      <c r="O90" s="17">
        <f t="shared" si="3"/>
        <v>737</v>
      </c>
      <c r="P90" s="21">
        <f>SUM(feb!H90+mrt!N90+apr!M90+O90)</f>
        <v>1936</v>
      </c>
    </row>
    <row r="91" spans="1:16" ht="12.75">
      <c r="A91" s="13" t="s">
        <v>77</v>
      </c>
      <c r="B91" s="11"/>
      <c r="C91" s="11"/>
      <c r="D91" s="11"/>
      <c r="E91" s="11"/>
      <c r="F91" s="11"/>
      <c r="G91" s="11"/>
      <c r="H91" s="60"/>
      <c r="I91" s="11"/>
      <c r="J91" s="11"/>
      <c r="K91" s="11"/>
      <c r="L91" s="11"/>
      <c r="M91" s="9">
        <f t="shared" si="4"/>
        <v>0</v>
      </c>
      <c r="N91" s="10">
        <f>SUM(feb!F91+mrt!L91+apr!K91+M91)</f>
        <v>0</v>
      </c>
      <c r="O91" s="17">
        <f t="shared" si="3"/>
        <v>0</v>
      </c>
      <c r="P91" s="21">
        <f>SUM(feb!H91+mrt!N91+apr!M91+O91)</f>
        <v>0</v>
      </c>
    </row>
    <row r="92" spans="1:16" ht="12.75">
      <c r="A92" s="13" t="s">
        <v>24</v>
      </c>
      <c r="B92" s="11"/>
      <c r="C92" s="11"/>
      <c r="D92" s="11">
        <v>55</v>
      </c>
      <c r="E92" s="11"/>
      <c r="F92" s="11"/>
      <c r="G92" s="11"/>
      <c r="H92" s="60"/>
      <c r="I92" s="11">
        <v>55</v>
      </c>
      <c r="J92" s="11"/>
      <c r="K92" s="11"/>
      <c r="L92" s="11"/>
      <c r="M92" s="9">
        <f t="shared" si="4"/>
        <v>2</v>
      </c>
      <c r="N92" s="10">
        <f>SUM(feb!F92+mrt!L92+apr!K92+M92)</f>
        <v>2</v>
      </c>
      <c r="O92" s="17">
        <f t="shared" si="3"/>
        <v>110</v>
      </c>
      <c r="P92" s="21">
        <f>SUM(feb!H92+mrt!N92+apr!M92+O92)</f>
        <v>110</v>
      </c>
    </row>
    <row r="93" spans="1:16" ht="12.75">
      <c r="A93" s="13" t="s">
        <v>118</v>
      </c>
      <c r="B93" s="11"/>
      <c r="C93" s="11"/>
      <c r="D93" s="11">
        <v>80</v>
      </c>
      <c r="E93" s="11">
        <v>83</v>
      </c>
      <c r="F93" s="11"/>
      <c r="G93" s="11">
        <v>80</v>
      </c>
      <c r="H93" s="60"/>
      <c r="I93" s="11"/>
      <c r="J93" s="11"/>
      <c r="K93" s="11"/>
      <c r="L93" s="11"/>
      <c r="M93" s="9">
        <f t="shared" si="4"/>
        <v>3</v>
      </c>
      <c r="N93" s="10">
        <f>SUM(feb!F93+mrt!L93+apr!K93+M93)</f>
        <v>11</v>
      </c>
      <c r="O93" s="17">
        <f t="shared" si="3"/>
        <v>243</v>
      </c>
      <c r="P93" s="21">
        <f>SUM(feb!H93+mrt!N93+apr!M93+O93)</f>
        <v>774</v>
      </c>
    </row>
    <row r="94" spans="1:16" ht="12.75">
      <c r="A94" s="13" t="s">
        <v>25</v>
      </c>
      <c r="B94" s="11"/>
      <c r="C94" s="11"/>
      <c r="D94" s="11"/>
      <c r="E94" s="11">
        <v>83</v>
      </c>
      <c r="F94" s="11"/>
      <c r="G94" s="11">
        <v>80</v>
      </c>
      <c r="H94" s="60"/>
      <c r="I94" s="11">
        <v>83</v>
      </c>
      <c r="J94" s="11"/>
      <c r="K94" s="11"/>
      <c r="L94" s="11"/>
      <c r="M94" s="9">
        <f t="shared" si="4"/>
        <v>3</v>
      </c>
      <c r="N94" s="10">
        <f>SUM(feb!F94+mrt!L94+apr!K94+M94)</f>
        <v>11</v>
      </c>
      <c r="O94" s="17">
        <f t="shared" si="3"/>
        <v>246</v>
      </c>
      <c r="P94" s="21">
        <f>SUM(feb!H94+mrt!N94+apr!M94+O94)</f>
        <v>1099</v>
      </c>
    </row>
    <row r="95" spans="1:16" ht="12.75">
      <c r="A95" s="13" t="s">
        <v>26</v>
      </c>
      <c r="B95" s="11"/>
      <c r="C95" s="11"/>
      <c r="D95" s="11"/>
      <c r="E95" s="11">
        <v>83</v>
      </c>
      <c r="F95" s="11"/>
      <c r="G95" s="11"/>
      <c r="H95" s="60"/>
      <c r="I95" s="11">
        <v>83</v>
      </c>
      <c r="J95" s="11"/>
      <c r="K95" s="11"/>
      <c r="L95" s="11">
        <v>80</v>
      </c>
      <c r="M95" s="9">
        <f t="shared" si="4"/>
        <v>3</v>
      </c>
      <c r="N95" s="10">
        <f>SUM(feb!F95+mrt!L95+apr!K95+M95)</f>
        <v>12</v>
      </c>
      <c r="O95" s="17">
        <f t="shared" si="3"/>
        <v>246</v>
      </c>
      <c r="P95" s="21">
        <f>SUM(feb!H95+mrt!N95+apr!M95+O95)</f>
        <v>928</v>
      </c>
    </row>
    <row r="96" spans="1:16" ht="12.75">
      <c r="A96" s="13" t="s">
        <v>107</v>
      </c>
      <c r="B96" s="11"/>
      <c r="C96" s="11"/>
      <c r="D96" s="11"/>
      <c r="E96" s="11"/>
      <c r="F96" s="11"/>
      <c r="G96" s="11"/>
      <c r="H96" s="60"/>
      <c r="I96" s="11"/>
      <c r="J96" s="11"/>
      <c r="K96" s="11"/>
      <c r="L96" s="11"/>
      <c r="M96" s="9">
        <f t="shared" si="4"/>
        <v>0</v>
      </c>
      <c r="N96" s="10">
        <f>SUM(feb!F96+mrt!L96+apr!K96+M96)</f>
        <v>0</v>
      </c>
      <c r="O96" s="17">
        <f t="shared" si="3"/>
        <v>0</v>
      </c>
      <c r="P96" s="21">
        <f>SUM(feb!H96+mrt!N96+apr!M96+O96)</f>
        <v>0</v>
      </c>
    </row>
    <row r="97" spans="1:16" ht="12.75">
      <c r="A97" s="13" t="s">
        <v>81</v>
      </c>
      <c r="B97" s="11"/>
      <c r="C97" s="11"/>
      <c r="D97" s="11"/>
      <c r="E97" s="11"/>
      <c r="F97" s="11"/>
      <c r="G97" s="11"/>
      <c r="H97" s="60"/>
      <c r="I97" s="11"/>
      <c r="J97" s="11"/>
      <c r="K97" s="11"/>
      <c r="L97" s="11"/>
      <c r="M97" s="9">
        <f t="shared" si="4"/>
        <v>0</v>
      </c>
      <c r="N97" s="10">
        <f>SUM(feb!F97+mrt!L97+apr!K97+M97)</f>
        <v>3</v>
      </c>
      <c r="O97" s="17">
        <f t="shared" si="3"/>
        <v>0</v>
      </c>
      <c r="P97" s="21">
        <f>SUM(feb!H97+mrt!N97+apr!M97+O97)</f>
        <v>190</v>
      </c>
    </row>
    <row r="98" spans="1:16" ht="12.75">
      <c r="A98" s="13" t="s">
        <v>27</v>
      </c>
      <c r="B98" s="11">
        <v>85</v>
      </c>
      <c r="C98" s="11">
        <v>130</v>
      </c>
      <c r="D98" s="11">
        <v>80</v>
      </c>
      <c r="E98" s="11">
        <v>83</v>
      </c>
      <c r="F98" s="11">
        <v>112</v>
      </c>
      <c r="G98" s="11">
        <v>80</v>
      </c>
      <c r="H98" s="60"/>
      <c r="I98" s="11">
        <v>83</v>
      </c>
      <c r="J98" s="11"/>
      <c r="K98" s="11">
        <v>137</v>
      </c>
      <c r="L98" s="11"/>
      <c r="M98" s="9">
        <v>5</v>
      </c>
      <c r="N98" s="10">
        <f>SUM(feb!F98+mrt!L98+apr!K98+M98)</f>
        <v>14</v>
      </c>
      <c r="O98" s="17">
        <f t="shared" si="3"/>
        <v>790</v>
      </c>
      <c r="P98" s="21">
        <f>SUM(feb!H98+mrt!N98+apr!M98+O98)</f>
        <v>1820</v>
      </c>
    </row>
    <row r="99" spans="1:16" ht="12.75">
      <c r="A99" s="13" t="s">
        <v>110</v>
      </c>
      <c r="B99" s="11">
        <v>75</v>
      </c>
      <c r="C99" s="11">
        <v>130</v>
      </c>
      <c r="D99" s="11">
        <v>80</v>
      </c>
      <c r="E99" s="11">
        <v>83</v>
      </c>
      <c r="F99" s="11">
        <v>112</v>
      </c>
      <c r="G99" s="11">
        <v>80</v>
      </c>
      <c r="H99" s="60"/>
      <c r="I99" s="11"/>
      <c r="J99" s="11"/>
      <c r="K99" s="11">
        <v>137</v>
      </c>
      <c r="L99" s="11"/>
      <c r="M99" s="9">
        <v>5</v>
      </c>
      <c r="N99" s="10">
        <f>SUM(feb!F99+mrt!L99+apr!K99+M99)</f>
        <v>13</v>
      </c>
      <c r="O99" s="17">
        <f t="shared" si="3"/>
        <v>697</v>
      </c>
      <c r="P99" s="21">
        <f>SUM(feb!H99+mrt!N99+apr!M99+O99)</f>
        <v>1681</v>
      </c>
    </row>
    <row r="100" spans="1:16" ht="12.75">
      <c r="A100" s="13" t="s">
        <v>28</v>
      </c>
      <c r="B100" s="11"/>
      <c r="C100" s="11">
        <v>84</v>
      </c>
      <c r="D100" s="11">
        <v>55</v>
      </c>
      <c r="E100" s="11">
        <v>72</v>
      </c>
      <c r="F100" s="11"/>
      <c r="G100" s="11"/>
      <c r="H100" s="60"/>
      <c r="I100" s="11">
        <v>55</v>
      </c>
      <c r="J100" s="11"/>
      <c r="K100" s="11">
        <v>78</v>
      </c>
      <c r="L100" s="11"/>
      <c r="M100" s="9">
        <v>4</v>
      </c>
      <c r="N100" s="10">
        <f>SUM(feb!F100+mrt!L100+apr!K100+M100)</f>
        <v>14</v>
      </c>
      <c r="O100" s="17">
        <f t="shared" si="3"/>
        <v>344</v>
      </c>
      <c r="P100" s="21">
        <f>SUM(feb!H100+mrt!N100+apr!M100+O100)</f>
        <v>1110</v>
      </c>
    </row>
    <row r="101" spans="1:16" ht="12.75">
      <c r="A101" s="13" t="s">
        <v>94</v>
      </c>
      <c r="B101" s="11"/>
      <c r="C101" s="11"/>
      <c r="D101" s="11"/>
      <c r="E101" s="11"/>
      <c r="F101" s="11"/>
      <c r="G101" s="11"/>
      <c r="H101" s="60"/>
      <c r="I101" s="11"/>
      <c r="J101" s="11"/>
      <c r="K101" s="11"/>
      <c r="L101" s="11"/>
      <c r="M101" s="9">
        <f t="shared" si="4"/>
        <v>0</v>
      </c>
      <c r="N101" s="10">
        <f>SUM(feb!F101+mrt!L101+apr!K101+M101)</f>
        <v>0</v>
      </c>
      <c r="O101" s="17">
        <f t="shared" si="3"/>
        <v>0</v>
      </c>
      <c r="P101" s="21">
        <f>SUM(feb!H101+mrt!N101+apr!M101+O101)</f>
        <v>0</v>
      </c>
    </row>
    <row r="102" spans="1:16" ht="12.75">
      <c r="A102" s="13" t="s">
        <v>35</v>
      </c>
      <c r="B102" s="11">
        <v>54</v>
      </c>
      <c r="C102" s="11"/>
      <c r="D102" s="11">
        <v>55</v>
      </c>
      <c r="E102" s="11"/>
      <c r="F102" s="11"/>
      <c r="G102" s="11"/>
      <c r="H102" s="60"/>
      <c r="I102" s="11"/>
      <c r="J102" s="11"/>
      <c r="K102" s="11">
        <v>78</v>
      </c>
      <c r="L102" s="11"/>
      <c r="M102" s="9">
        <v>3</v>
      </c>
      <c r="N102" s="10">
        <f>SUM(feb!F102+mrt!L102+apr!K102+M102)</f>
        <v>7</v>
      </c>
      <c r="O102" s="17">
        <f t="shared" si="3"/>
        <v>187</v>
      </c>
      <c r="P102" s="21">
        <f>SUM(feb!H102+mrt!N102+apr!M102+O102)</f>
        <v>402</v>
      </c>
    </row>
    <row r="103" spans="1:16" ht="12.75">
      <c r="A103" s="13" t="s">
        <v>56</v>
      </c>
      <c r="B103" s="11">
        <v>85</v>
      </c>
      <c r="C103" s="11">
        <v>130</v>
      </c>
      <c r="D103" s="11">
        <v>80</v>
      </c>
      <c r="E103" s="11">
        <v>83</v>
      </c>
      <c r="F103" s="11"/>
      <c r="G103" s="11">
        <v>80</v>
      </c>
      <c r="H103" s="60"/>
      <c r="I103" s="11"/>
      <c r="J103" s="11"/>
      <c r="K103" s="11">
        <v>137</v>
      </c>
      <c r="L103" s="11"/>
      <c r="M103" s="9">
        <v>5</v>
      </c>
      <c r="N103" s="10">
        <f>SUM(feb!F103+mrt!L103+apr!K103+M103)</f>
        <v>15</v>
      </c>
      <c r="O103" s="17">
        <f t="shared" si="3"/>
        <v>595</v>
      </c>
      <c r="P103" s="21">
        <f>SUM(feb!H103+mrt!N103+apr!M103+O103)</f>
        <v>1891</v>
      </c>
    </row>
    <row r="104" spans="1:16" ht="12.75">
      <c r="A104" s="13" t="s">
        <v>83</v>
      </c>
      <c r="B104" s="11"/>
      <c r="C104" s="11"/>
      <c r="D104" s="11"/>
      <c r="E104" s="11"/>
      <c r="F104" s="11"/>
      <c r="G104" s="11"/>
      <c r="H104" s="60"/>
      <c r="I104" s="11"/>
      <c r="J104" s="11"/>
      <c r="K104" s="11"/>
      <c r="L104" s="11"/>
      <c r="M104" s="9">
        <f t="shared" si="4"/>
        <v>0</v>
      </c>
      <c r="N104" s="10">
        <f>SUM(feb!F104+mrt!L104+apr!K104+M104)</f>
        <v>0</v>
      </c>
      <c r="O104" s="17">
        <f t="shared" si="3"/>
        <v>0</v>
      </c>
      <c r="P104" s="21">
        <f>SUM(feb!H104+mrt!N104+apr!M104+O104)</f>
        <v>0</v>
      </c>
    </row>
    <row r="105" spans="1:16" ht="12.75">
      <c r="A105" s="13" t="s">
        <v>67</v>
      </c>
      <c r="B105" s="11"/>
      <c r="C105" s="11"/>
      <c r="D105" s="11"/>
      <c r="E105" s="11"/>
      <c r="F105" s="11"/>
      <c r="G105" s="11"/>
      <c r="H105" s="60"/>
      <c r="I105" s="11"/>
      <c r="J105" s="11"/>
      <c r="K105" s="11"/>
      <c r="L105" s="11"/>
      <c r="M105" s="9">
        <f t="shared" si="4"/>
        <v>0</v>
      </c>
      <c r="N105" s="10">
        <f>SUM(feb!F105+mrt!L105+apr!K105+M105)</f>
        <v>1</v>
      </c>
      <c r="O105" s="17">
        <f aca="true" t="shared" si="5" ref="O105:O121">SUM(B105:L105)</f>
        <v>0</v>
      </c>
      <c r="P105" s="21">
        <f>SUM(feb!H105+mrt!N105+apr!M105+O105)</f>
        <v>58</v>
      </c>
    </row>
    <row r="106" spans="1:16" ht="12.75">
      <c r="A106" s="13" t="s">
        <v>91</v>
      </c>
      <c r="B106" s="11"/>
      <c r="C106" s="11"/>
      <c r="D106" s="11"/>
      <c r="E106" s="11"/>
      <c r="F106" s="11"/>
      <c r="G106" s="11"/>
      <c r="H106" s="60"/>
      <c r="I106" s="11">
        <v>60</v>
      </c>
      <c r="J106" s="11"/>
      <c r="K106" s="11"/>
      <c r="L106" s="11"/>
      <c r="M106" s="9">
        <f t="shared" si="4"/>
        <v>1</v>
      </c>
      <c r="N106" s="10">
        <f>SUM(feb!F106+mrt!L106+apr!K106+M106)</f>
        <v>1</v>
      </c>
      <c r="O106" s="17">
        <f t="shared" si="5"/>
        <v>60</v>
      </c>
      <c r="P106" s="21">
        <f>SUM(feb!H106+mrt!N106+apr!M106+O106)</f>
        <v>60</v>
      </c>
    </row>
    <row r="107" spans="1:16" ht="12.75">
      <c r="A107" s="13" t="s">
        <v>61</v>
      </c>
      <c r="B107" s="11"/>
      <c r="C107" s="11"/>
      <c r="D107" s="11"/>
      <c r="E107" s="11"/>
      <c r="F107" s="11"/>
      <c r="G107" s="11"/>
      <c r="H107" s="60"/>
      <c r="I107" s="11"/>
      <c r="J107" s="11"/>
      <c r="K107" s="11"/>
      <c r="L107" s="11"/>
      <c r="M107" s="9">
        <f t="shared" si="4"/>
        <v>0</v>
      </c>
      <c r="N107" s="10">
        <f>SUM(feb!F107+mrt!L107+apr!K107+M107)</f>
        <v>0</v>
      </c>
      <c r="O107" s="17">
        <f t="shared" si="5"/>
        <v>0</v>
      </c>
      <c r="P107" s="21">
        <f>SUM(feb!H107+mrt!N107+apr!M107+O107)</f>
        <v>0</v>
      </c>
    </row>
    <row r="108" spans="1:16" ht="12.75">
      <c r="A108" s="13" t="s">
        <v>157</v>
      </c>
      <c r="B108" s="11"/>
      <c r="C108" s="11"/>
      <c r="D108" s="11"/>
      <c r="E108" s="11"/>
      <c r="F108" s="11">
        <v>112</v>
      </c>
      <c r="G108" s="11"/>
      <c r="H108" s="60"/>
      <c r="I108" s="11"/>
      <c r="J108" s="11"/>
      <c r="K108" s="11">
        <v>137</v>
      </c>
      <c r="L108" s="11"/>
      <c r="M108" s="9">
        <v>1</v>
      </c>
      <c r="N108" s="10">
        <f>SUM(feb!F108+mrt!L108+apr!K108+M108)</f>
        <v>5</v>
      </c>
      <c r="O108" s="17">
        <f t="shared" si="5"/>
        <v>249</v>
      </c>
      <c r="P108" s="21">
        <f>SUM(feb!H108+mrt!N108+apr!M108+O108)</f>
        <v>1055</v>
      </c>
    </row>
    <row r="109" spans="1:16" ht="12.75">
      <c r="A109" s="13" t="s">
        <v>158</v>
      </c>
      <c r="B109" s="11"/>
      <c r="C109" s="11"/>
      <c r="D109" s="11"/>
      <c r="E109" s="11"/>
      <c r="F109" s="11">
        <v>112</v>
      </c>
      <c r="G109" s="11"/>
      <c r="H109" s="60"/>
      <c r="I109" s="11"/>
      <c r="J109" s="11"/>
      <c r="K109" s="11"/>
      <c r="L109" s="11"/>
      <c r="M109" s="9">
        <v>1</v>
      </c>
      <c r="N109" s="10">
        <f>SUM(feb!F109+mrt!L109+apr!K109+M109)</f>
        <v>1</v>
      </c>
      <c r="O109" s="17">
        <f t="shared" si="5"/>
        <v>112</v>
      </c>
      <c r="P109" s="21">
        <f>SUM(feb!H109+mrt!N109+apr!M109+O109)</f>
        <v>112</v>
      </c>
    </row>
    <row r="110" spans="1:16" ht="12.75">
      <c r="A110" s="13" t="s">
        <v>121</v>
      </c>
      <c r="B110" s="11">
        <v>85</v>
      </c>
      <c r="C110" s="11"/>
      <c r="D110" s="11"/>
      <c r="E110" s="11">
        <v>83</v>
      </c>
      <c r="F110" s="11"/>
      <c r="G110" s="11"/>
      <c r="H110" s="60"/>
      <c r="I110" s="11"/>
      <c r="J110" s="11"/>
      <c r="K110" s="11"/>
      <c r="L110" s="11"/>
      <c r="M110" s="9">
        <f t="shared" si="4"/>
        <v>2</v>
      </c>
      <c r="N110" s="10">
        <f>SUM(feb!F110+mrt!L110+apr!K110+M110)</f>
        <v>8</v>
      </c>
      <c r="O110" s="17">
        <f t="shared" si="5"/>
        <v>168</v>
      </c>
      <c r="P110" s="21">
        <f>SUM(feb!H110+mrt!N110+apr!M110+O110)</f>
        <v>751</v>
      </c>
    </row>
    <row r="111" spans="1:16" ht="12.75">
      <c r="A111" s="13" t="s">
        <v>105</v>
      </c>
      <c r="B111" s="11"/>
      <c r="C111" s="11"/>
      <c r="D111" s="11"/>
      <c r="E111" s="11"/>
      <c r="F111" s="11"/>
      <c r="G111" s="11"/>
      <c r="H111" s="60"/>
      <c r="I111" s="11"/>
      <c r="J111" s="11"/>
      <c r="K111" s="11"/>
      <c r="L111" s="11"/>
      <c r="M111" s="9">
        <f t="shared" si="4"/>
        <v>0</v>
      </c>
      <c r="N111" s="10">
        <f>SUM(feb!F111+mrt!L111+apr!K111+M111)</f>
        <v>0</v>
      </c>
      <c r="O111" s="17">
        <f t="shared" si="5"/>
        <v>0</v>
      </c>
      <c r="P111" s="21">
        <f>SUM(feb!H111+mrt!N111+apr!M111+O111)</f>
        <v>0</v>
      </c>
    </row>
    <row r="112" spans="1:16" ht="12.75">
      <c r="A112" s="13" t="s">
        <v>112</v>
      </c>
      <c r="B112" s="11"/>
      <c r="C112" s="11"/>
      <c r="D112" s="11"/>
      <c r="E112" s="11"/>
      <c r="F112" s="11"/>
      <c r="G112" s="11"/>
      <c r="H112" s="60"/>
      <c r="I112" s="11"/>
      <c r="J112" s="11"/>
      <c r="K112" s="11"/>
      <c r="L112" s="11"/>
      <c r="M112" s="9">
        <f t="shared" si="4"/>
        <v>0</v>
      </c>
      <c r="N112" s="10">
        <f>SUM(feb!F112+mrt!L112+apr!K112+M112)</f>
        <v>1</v>
      </c>
      <c r="O112" s="17">
        <f t="shared" si="5"/>
        <v>0</v>
      </c>
      <c r="P112" s="21">
        <f>SUM(feb!H112+mrt!N112+apr!M112+O112)</f>
        <v>65</v>
      </c>
    </row>
    <row r="113" spans="1:16" ht="12.75">
      <c r="A113" s="13" t="s">
        <v>153</v>
      </c>
      <c r="B113" s="11"/>
      <c r="C113" s="11"/>
      <c r="D113" s="11"/>
      <c r="E113" s="11"/>
      <c r="F113" s="11"/>
      <c r="G113" s="11"/>
      <c r="H113" s="60"/>
      <c r="I113" s="11"/>
      <c r="J113" s="11"/>
      <c r="K113" s="11"/>
      <c r="L113" s="11"/>
      <c r="M113" s="9">
        <f>COUNT(B113,D113,G113,E113,I113,J113,L113)</f>
        <v>0</v>
      </c>
      <c r="N113" s="10">
        <f>SUM(feb!F113+mrt!L113+apr!K113+M113)</f>
        <v>1</v>
      </c>
      <c r="O113" s="17">
        <f>SUM(B113:L113)</f>
        <v>0</v>
      </c>
      <c r="P113" s="21">
        <f>SUM(feb!H113+mrt!N113+apr!M113+O113)</f>
        <v>62</v>
      </c>
    </row>
    <row r="114" spans="1:16" ht="12.75">
      <c r="A114" s="13" t="s">
        <v>66</v>
      </c>
      <c r="B114" s="11"/>
      <c r="C114" s="11"/>
      <c r="D114" s="11">
        <v>55</v>
      </c>
      <c r="E114" s="11"/>
      <c r="F114" s="11"/>
      <c r="G114" s="11"/>
      <c r="H114" s="60"/>
      <c r="I114" s="11"/>
      <c r="J114" s="11"/>
      <c r="K114" s="11"/>
      <c r="L114" s="11"/>
      <c r="M114" s="9">
        <f t="shared" si="4"/>
        <v>1</v>
      </c>
      <c r="N114" s="10">
        <f>SUM(feb!F114+mrt!L114+apr!K114+M114)</f>
        <v>1</v>
      </c>
      <c r="O114" s="17">
        <f t="shared" si="5"/>
        <v>55</v>
      </c>
      <c r="P114" s="21">
        <f>SUM(feb!H114+mrt!N114+apr!M114+O114)</f>
        <v>55</v>
      </c>
    </row>
    <row r="115" spans="1:16" ht="12.75">
      <c r="A115" s="25" t="s">
        <v>159</v>
      </c>
      <c r="B115" s="11"/>
      <c r="C115" s="11"/>
      <c r="D115" s="11"/>
      <c r="E115" s="11"/>
      <c r="F115" s="11"/>
      <c r="G115" s="11"/>
      <c r="H115" s="60"/>
      <c r="I115" s="11"/>
      <c r="J115" s="11"/>
      <c r="K115" s="11"/>
      <c r="L115" s="11"/>
      <c r="M115" s="9"/>
      <c r="N115" s="10">
        <f>SUM(feb!F115+mrt!L115+apr!K115+M115)</f>
        <v>0</v>
      </c>
      <c r="O115" s="17">
        <f>SUM(B115:L115)</f>
        <v>0</v>
      </c>
      <c r="P115" s="21">
        <f>SUM(feb!H115+mrt!N115+apr!M115+O115)</f>
        <v>0</v>
      </c>
    </row>
    <row r="116" spans="1:16" ht="12.75">
      <c r="A116" s="25" t="s">
        <v>90</v>
      </c>
      <c r="B116" s="11"/>
      <c r="C116" s="11">
        <v>130</v>
      </c>
      <c r="D116" s="11"/>
      <c r="E116" s="11">
        <v>72</v>
      </c>
      <c r="F116" s="11">
        <v>87</v>
      </c>
      <c r="G116" s="11">
        <v>80</v>
      </c>
      <c r="H116" s="60"/>
      <c r="I116" s="11"/>
      <c r="J116" s="11"/>
      <c r="K116" s="11"/>
      <c r="L116" s="11"/>
      <c r="M116" s="9">
        <v>2</v>
      </c>
      <c r="N116" s="10">
        <f>SUM(feb!F116+mrt!L116+apr!K116+M116)</f>
        <v>10</v>
      </c>
      <c r="O116" s="17">
        <f t="shared" si="5"/>
        <v>369</v>
      </c>
      <c r="P116" s="21">
        <f>SUM(feb!H116+mrt!N116+apr!M116+O116)</f>
        <v>1421</v>
      </c>
    </row>
    <row r="117" spans="1:16" ht="12.75">
      <c r="A117" s="25" t="s">
        <v>162</v>
      </c>
      <c r="B117" s="11"/>
      <c r="C117" s="11"/>
      <c r="D117" s="11"/>
      <c r="E117" s="11"/>
      <c r="F117" s="11"/>
      <c r="G117" s="11"/>
      <c r="H117" s="60"/>
      <c r="I117" s="11"/>
      <c r="J117" s="11"/>
      <c r="K117" s="11"/>
      <c r="L117" s="11"/>
      <c r="M117" s="9">
        <f>COUNT(B117,D117,G117,E117,I117,J117,L117)</f>
        <v>0</v>
      </c>
      <c r="N117" s="10">
        <f>SUM(feb!F117+mrt!L117+apr!K117+M117)</f>
        <v>0</v>
      </c>
      <c r="O117" s="17">
        <f>SUM(B117:L117)</f>
        <v>0</v>
      </c>
      <c r="P117" s="21">
        <f>SUM(feb!H117+mrt!N117+apr!M117+O117)</f>
        <v>0</v>
      </c>
    </row>
    <row r="118" spans="1:16" ht="12.75">
      <c r="A118" s="35" t="s">
        <v>108</v>
      </c>
      <c r="B118" s="11"/>
      <c r="C118" s="11"/>
      <c r="D118" s="11"/>
      <c r="E118" s="11"/>
      <c r="F118" s="11"/>
      <c r="G118" s="11"/>
      <c r="H118" s="60"/>
      <c r="I118" s="11"/>
      <c r="J118" s="11"/>
      <c r="K118" s="11"/>
      <c r="L118" s="11"/>
      <c r="M118" s="9">
        <f t="shared" si="4"/>
        <v>0</v>
      </c>
      <c r="N118" s="10">
        <f>SUM(feb!F118+mrt!L118+apr!K118+M118)</f>
        <v>4</v>
      </c>
      <c r="O118" s="17">
        <f t="shared" si="5"/>
        <v>0</v>
      </c>
      <c r="P118" s="21">
        <f>SUM(feb!H118+mrt!N118+apr!M118+O118)</f>
        <v>260</v>
      </c>
    </row>
    <row r="119" spans="1:16" ht="12.75">
      <c r="A119" s="25" t="s">
        <v>106</v>
      </c>
      <c r="B119" s="11">
        <v>75</v>
      </c>
      <c r="C119" s="11">
        <v>84</v>
      </c>
      <c r="D119" s="11">
        <v>55</v>
      </c>
      <c r="E119" s="11">
        <v>64</v>
      </c>
      <c r="F119" s="11"/>
      <c r="G119" s="11">
        <v>53</v>
      </c>
      <c r="H119" s="60"/>
      <c r="I119" s="11">
        <v>55</v>
      </c>
      <c r="J119" s="11"/>
      <c r="K119" s="11">
        <v>62</v>
      </c>
      <c r="L119" s="11"/>
      <c r="M119" s="9">
        <v>6</v>
      </c>
      <c r="N119" s="10">
        <f>SUM(feb!F119+mrt!L119+apr!K119+M119)</f>
        <v>16</v>
      </c>
      <c r="O119" s="17">
        <f t="shared" si="5"/>
        <v>448</v>
      </c>
      <c r="P119" s="21">
        <f>SUM(feb!H119+mrt!N119+apr!M119+O119)</f>
        <v>1057</v>
      </c>
    </row>
    <row r="120" spans="1:16" ht="12.75">
      <c r="A120" s="25" t="s">
        <v>29</v>
      </c>
      <c r="B120" s="11">
        <v>75</v>
      </c>
      <c r="C120" s="11">
        <v>113</v>
      </c>
      <c r="D120" s="11"/>
      <c r="E120" s="11"/>
      <c r="F120" s="11"/>
      <c r="G120" s="11"/>
      <c r="H120" s="60"/>
      <c r="I120" s="11">
        <v>70</v>
      </c>
      <c r="J120" s="11"/>
      <c r="K120" s="11">
        <v>78</v>
      </c>
      <c r="L120" s="11"/>
      <c r="M120" s="9">
        <v>3</v>
      </c>
      <c r="N120" s="10">
        <f>SUM(feb!F120+mrt!L120+apr!K120+M120)</f>
        <v>14</v>
      </c>
      <c r="O120" s="17">
        <f t="shared" si="5"/>
        <v>336</v>
      </c>
      <c r="P120" s="21">
        <f>SUM(feb!H120+mrt!N120+apr!M120+O120)</f>
        <v>1432</v>
      </c>
    </row>
    <row r="121" spans="1:16" ht="13.5" thickBot="1">
      <c r="A121" s="14" t="s">
        <v>119</v>
      </c>
      <c r="B121" s="29"/>
      <c r="C121" s="29"/>
      <c r="D121" s="29"/>
      <c r="E121" s="29"/>
      <c r="F121" s="29"/>
      <c r="G121" s="29"/>
      <c r="H121" s="61"/>
      <c r="I121" s="29"/>
      <c r="J121" s="29"/>
      <c r="K121" s="29"/>
      <c r="L121" s="29"/>
      <c r="M121" s="24">
        <f t="shared" si="4"/>
        <v>0</v>
      </c>
      <c r="N121" s="26">
        <f>SUM(feb!F121+mrt!L121+apr!K121+M121)</f>
        <v>0</v>
      </c>
      <c r="O121" s="27">
        <f t="shared" si="5"/>
        <v>0</v>
      </c>
      <c r="P121" s="28">
        <f>SUM(feb!H121+mrt!N121+apr!M121+O121)</f>
        <v>0</v>
      </c>
    </row>
  </sheetData>
  <sheetProtection/>
  <mergeCells count="4">
    <mergeCell ref="O2:O3"/>
    <mergeCell ref="P2:P3"/>
    <mergeCell ref="M2:M3"/>
    <mergeCell ref="N2:N3"/>
  </mergeCells>
  <printOptions/>
  <pageMargins left="0.7874015748031497" right="0.7874015748031497" top="0.3937007874015748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1"/>
  <sheetViews>
    <sheetView zoomScale="130" zoomScaleNormal="130" zoomScalePageLayoutView="0" workbookViewId="0" topLeftCell="A1">
      <pane ySplit="3" topLeftCell="A25" activePane="bottomLeft" state="frozen"/>
      <selection pane="topLeft" activeCell="A1" sqref="A1"/>
      <selection pane="bottomLeft" activeCell="A43" sqref="A43"/>
    </sheetView>
  </sheetViews>
  <sheetFormatPr defaultColWidth="9.140625" defaultRowHeight="12.75"/>
  <cols>
    <col min="1" max="1" width="16.8515625" style="6" customWidth="1"/>
    <col min="2" max="3" width="4.00390625" style="6" customWidth="1"/>
    <col min="4" max="4" width="3.7109375" style="6" customWidth="1"/>
    <col min="5" max="6" width="3.8515625" style="6" customWidth="1"/>
    <col min="7" max="7" width="4.140625" style="6" customWidth="1"/>
    <col min="8" max="8" width="3.7109375" style="6" customWidth="1"/>
    <col min="9" max="10" width="4.28125" style="6" customWidth="1"/>
    <col min="11" max="11" width="3.8515625" style="6" customWidth="1"/>
    <col min="12" max="15" width="5.7109375" style="6" customWidth="1"/>
    <col min="16" max="16384" width="9.140625" style="6" customWidth="1"/>
  </cols>
  <sheetData>
    <row r="1" spans="1:15" ht="27.75" customHeight="1" thickBot="1">
      <c r="A1" s="43" t="s">
        <v>147</v>
      </c>
      <c r="O1" s="44" t="s">
        <v>37</v>
      </c>
    </row>
    <row r="2" spans="1:15" s="8" customFormat="1" ht="57" customHeight="1">
      <c r="A2" s="19"/>
      <c r="B2" s="18" t="s">
        <v>2</v>
      </c>
      <c r="C2" s="18" t="s">
        <v>3</v>
      </c>
      <c r="D2" s="18" t="s">
        <v>2</v>
      </c>
      <c r="E2" s="18" t="s">
        <v>3</v>
      </c>
      <c r="F2" s="18" t="s">
        <v>2</v>
      </c>
      <c r="G2" s="18" t="s">
        <v>3</v>
      </c>
      <c r="H2" s="18" t="s">
        <v>2</v>
      </c>
      <c r="I2" s="18" t="s">
        <v>3</v>
      </c>
      <c r="J2" s="18" t="s">
        <v>2</v>
      </c>
      <c r="K2" s="18" t="s">
        <v>3</v>
      </c>
      <c r="L2" s="70" t="s">
        <v>40</v>
      </c>
      <c r="M2" s="68" t="s">
        <v>41</v>
      </c>
      <c r="N2" s="62" t="s">
        <v>42</v>
      </c>
      <c r="O2" s="64" t="s">
        <v>43</v>
      </c>
    </row>
    <row r="3" spans="1:15" ht="18" customHeight="1" thickBot="1">
      <c r="A3" s="20"/>
      <c r="B3" s="5">
        <v>1</v>
      </c>
      <c r="C3" s="5">
        <v>2</v>
      </c>
      <c r="D3" s="5">
        <v>8</v>
      </c>
      <c r="E3" s="5">
        <v>9</v>
      </c>
      <c r="F3" s="5">
        <v>15</v>
      </c>
      <c r="G3" s="5">
        <v>16</v>
      </c>
      <c r="H3" s="5">
        <v>22</v>
      </c>
      <c r="I3" s="5">
        <v>23</v>
      </c>
      <c r="J3" s="5">
        <v>29</v>
      </c>
      <c r="K3" s="5">
        <v>30</v>
      </c>
      <c r="L3" s="71"/>
      <c r="M3" s="69"/>
      <c r="N3" s="63"/>
      <c r="O3" s="65"/>
    </row>
    <row r="4" spans="1:15" ht="12.75">
      <c r="A4" s="13" t="s">
        <v>122</v>
      </c>
      <c r="B4" s="11"/>
      <c r="C4" s="11"/>
      <c r="D4" s="11"/>
      <c r="E4" s="11"/>
      <c r="F4" s="11"/>
      <c r="G4" s="11"/>
      <c r="H4" s="11"/>
      <c r="I4" s="11">
        <v>89</v>
      </c>
      <c r="J4" s="11">
        <v>135</v>
      </c>
      <c r="K4" s="11"/>
      <c r="L4" s="9">
        <f>COUNT(C4,E4,G4,I4:K4)</f>
        <v>2</v>
      </c>
      <c r="M4" s="10">
        <f>SUM(feb!F4+mrt!L4+apr!K4+mei!M4+L4)</f>
        <v>2</v>
      </c>
      <c r="N4" s="17">
        <f>SUM(B4:K4)</f>
        <v>224</v>
      </c>
      <c r="O4" s="21">
        <f>SUM(feb!H4+mrt!N4+apr!M4+mei!O4+N4)</f>
        <v>224</v>
      </c>
    </row>
    <row r="5" spans="1:15" ht="12.75">
      <c r="A5" s="13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9">
        <f>COUNT(C5,E5,G5,I5:K5)</f>
        <v>0</v>
      </c>
      <c r="M5" s="10">
        <f>SUM(feb!F5+mrt!L5+apr!K5+mei!M5+L5)</f>
        <v>0</v>
      </c>
      <c r="N5" s="17">
        <f aca="true" t="shared" si="0" ref="N5:N74">SUM(B5:K5)</f>
        <v>0</v>
      </c>
      <c r="O5" s="21">
        <f>SUM(feb!H5+mrt!N5+apr!M5+mei!O5+N5)</f>
        <v>0</v>
      </c>
    </row>
    <row r="6" spans="1:15" ht="12.75">
      <c r="A6" s="13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9">
        <f>COUNT(C6,E6,G6,I6:K6)</f>
        <v>0</v>
      </c>
      <c r="M6" s="10">
        <f>SUM(feb!F6+mrt!L6+apr!K6+mei!M6+L6)</f>
        <v>0</v>
      </c>
      <c r="N6" s="17">
        <f t="shared" si="0"/>
        <v>0</v>
      </c>
      <c r="O6" s="21">
        <f>SUM(feb!H6+mrt!N6+apr!M6+mei!O6+N6)</f>
        <v>0</v>
      </c>
    </row>
    <row r="7" spans="1:15" ht="12.75">
      <c r="A7" s="13" t="s">
        <v>92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9">
        <f>COUNT(C7,E7,G7,I7:K7)</f>
        <v>0</v>
      </c>
      <c r="M7" s="10">
        <f>SUM(feb!F7+mrt!L7+apr!K7+mei!M7+L7)</f>
        <v>2</v>
      </c>
      <c r="N7" s="17">
        <f t="shared" si="0"/>
        <v>0</v>
      </c>
      <c r="O7" s="21">
        <f>SUM(feb!H7+mrt!N7+apr!M7+mei!O7+N7)</f>
        <v>142</v>
      </c>
    </row>
    <row r="8" spans="1:15" ht="12.75">
      <c r="A8" s="13" t="s">
        <v>78</v>
      </c>
      <c r="B8" s="11"/>
      <c r="C8" s="11"/>
      <c r="D8" s="11">
        <v>94</v>
      </c>
      <c r="E8" s="11"/>
      <c r="F8" s="11">
        <v>83</v>
      </c>
      <c r="G8" s="11"/>
      <c r="H8" s="11"/>
      <c r="I8" s="11"/>
      <c r="J8" s="11"/>
      <c r="K8" s="11"/>
      <c r="L8" s="9">
        <v>1</v>
      </c>
      <c r="M8" s="10">
        <f>SUM(feb!F8+mrt!L8+apr!K8+mei!M8+L8)</f>
        <v>1</v>
      </c>
      <c r="N8" s="17">
        <f t="shared" si="0"/>
        <v>177</v>
      </c>
      <c r="O8" s="21">
        <f>SUM(feb!H8+mrt!N8+apr!M8+mei!O8+N8)</f>
        <v>177</v>
      </c>
    </row>
    <row r="9" spans="1:15" ht="12.75">
      <c r="A9" s="13" t="s">
        <v>87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9">
        <f>COUNT(C9,E9,G9,I9:K9)</f>
        <v>0</v>
      </c>
      <c r="M9" s="10">
        <f>SUM(feb!F9+mrt!L9+apr!K9+mei!M9+L9)</f>
        <v>1</v>
      </c>
      <c r="N9" s="17">
        <f t="shared" si="0"/>
        <v>0</v>
      </c>
      <c r="O9" s="21">
        <f>SUM(feb!H9+mrt!N9+apr!M9+mei!O9+N9)</f>
        <v>55</v>
      </c>
    </row>
    <row r="10" spans="1:15" ht="12.75">
      <c r="A10" s="13" t="s">
        <v>6</v>
      </c>
      <c r="B10" s="11">
        <v>130</v>
      </c>
      <c r="C10" s="11">
        <v>65</v>
      </c>
      <c r="D10" s="11">
        <v>137</v>
      </c>
      <c r="E10" s="11"/>
      <c r="F10" s="11"/>
      <c r="G10" s="11">
        <v>90</v>
      </c>
      <c r="H10" s="11">
        <v>142</v>
      </c>
      <c r="I10" s="11"/>
      <c r="J10" s="11"/>
      <c r="K10" s="11">
        <v>90</v>
      </c>
      <c r="L10" s="9">
        <v>4</v>
      </c>
      <c r="M10" s="10">
        <f>SUM(feb!F10+mrt!L10+apr!K10+mei!M10+L10)</f>
        <v>10</v>
      </c>
      <c r="N10" s="17">
        <f t="shared" si="0"/>
        <v>654</v>
      </c>
      <c r="O10" s="21">
        <f>SUM(feb!H10+mrt!N10+apr!M10+mei!O10+N10)</f>
        <v>1104</v>
      </c>
    </row>
    <row r="11" spans="1:15" ht="12.75">
      <c r="A11" s="13" t="s">
        <v>82</v>
      </c>
      <c r="B11" s="11">
        <v>132</v>
      </c>
      <c r="C11" s="11">
        <v>75</v>
      </c>
      <c r="D11" s="11"/>
      <c r="E11" s="11"/>
      <c r="F11" s="11">
        <v>115</v>
      </c>
      <c r="G11" s="11">
        <v>90</v>
      </c>
      <c r="H11" s="11"/>
      <c r="I11" s="11"/>
      <c r="J11" s="11"/>
      <c r="K11" s="11">
        <v>90</v>
      </c>
      <c r="L11" s="9">
        <v>4</v>
      </c>
      <c r="M11" s="10">
        <f>SUM(feb!F11+mrt!L11+apr!K11+mei!M11+L11)</f>
        <v>18</v>
      </c>
      <c r="N11" s="17">
        <f t="shared" si="0"/>
        <v>502</v>
      </c>
      <c r="O11" s="21">
        <f>SUM(feb!H11+mrt!N11+apr!M11+mei!O11+N11)</f>
        <v>2339</v>
      </c>
    </row>
    <row r="12" spans="1:15" ht="12.75">
      <c r="A12" s="13" t="s">
        <v>59</v>
      </c>
      <c r="B12" s="11">
        <v>130</v>
      </c>
      <c r="C12" s="11">
        <v>60</v>
      </c>
      <c r="D12" s="11"/>
      <c r="E12" s="11"/>
      <c r="F12" s="11">
        <v>152</v>
      </c>
      <c r="G12" s="11"/>
      <c r="H12" s="11">
        <v>115</v>
      </c>
      <c r="I12" s="11">
        <v>100</v>
      </c>
      <c r="J12" s="11"/>
      <c r="K12" s="11"/>
      <c r="L12" s="9">
        <v>3</v>
      </c>
      <c r="M12" s="10">
        <f>SUM(feb!F12+mrt!L12+apr!K12+mei!M12+L12)</f>
        <v>15</v>
      </c>
      <c r="N12" s="17">
        <f t="shared" si="0"/>
        <v>557</v>
      </c>
      <c r="O12" s="21">
        <f>SUM(feb!H12+mrt!N12+apr!M12+mei!O12+N12)</f>
        <v>1641</v>
      </c>
    </row>
    <row r="13" spans="1:15" ht="12.75">
      <c r="A13" s="13" t="s">
        <v>7</v>
      </c>
      <c r="B13" s="11"/>
      <c r="C13" s="11">
        <v>75</v>
      </c>
      <c r="D13" s="11">
        <v>94</v>
      </c>
      <c r="E13" s="11"/>
      <c r="F13" s="11">
        <v>83</v>
      </c>
      <c r="G13" s="11">
        <v>78</v>
      </c>
      <c r="H13" s="11">
        <v>80</v>
      </c>
      <c r="I13" s="11"/>
      <c r="J13" s="11"/>
      <c r="K13" s="11"/>
      <c r="L13" s="9">
        <v>3</v>
      </c>
      <c r="M13" s="10">
        <f>SUM(feb!F13+mrt!L13+apr!K13+mei!M13+L13)</f>
        <v>15</v>
      </c>
      <c r="N13" s="17">
        <f t="shared" si="0"/>
        <v>410</v>
      </c>
      <c r="O13" s="21">
        <f>SUM(feb!H13+mrt!N13+apr!M13+mei!O13+N13)</f>
        <v>1107</v>
      </c>
    </row>
    <row r="14" spans="1:15" ht="12.75">
      <c r="A14" s="13" t="s">
        <v>124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9">
        <f>COUNT(C14,E14,G14,I14:K14)</f>
        <v>0</v>
      </c>
      <c r="M14" s="10">
        <f>SUM(feb!F14+mrt!L14+apr!K14+mei!M14+L14)</f>
        <v>1</v>
      </c>
      <c r="N14" s="17">
        <f t="shared" si="0"/>
        <v>0</v>
      </c>
      <c r="O14" s="21">
        <f>SUM(feb!H14+mrt!N14+apr!M14+mei!O14+N14)</f>
        <v>53</v>
      </c>
    </row>
    <row r="15" spans="1:15" ht="12.75">
      <c r="A15" s="13" t="s">
        <v>64</v>
      </c>
      <c r="B15" s="11">
        <v>132</v>
      </c>
      <c r="C15" s="11">
        <v>75</v>
      </c>
      <c r="D15" s="11"/>
      <c r="E15" s="11">
        <v>80</v>
      </c>
      <c r="F15" s="11">
        <v>115</v>
      </c>
      <c r="G15" s="11"/>
      <c r="H15" s="11">
        <v>99</v>
      </c>
      <c r="I15" s="11">
        <v>98</v>
      </c>
      <c r="J15" s="11">
        <v>135</v>
      </c>
      <c r="K15" s="11"/>
      <c r="L15" s="9">
        <v>5</v>
      </c>
      <c r="M15" s="10">
        <f>SUM(feb!F15+mrt!L15+apr!K15+mei!M15+L15)</f>
        <v>18</v>
      </c>
      <c r="N15" s="17">
        <f t="shared" si="0"/>
        <v>734</v>
      </c>
      <c r="O15" s="21">
        <f>SUM(feb!H15+mrt!N15+apr!M15+mei!O15+N15)</f>
        <v>2251</v>
      </c>
    </row>
    <row r="16" spans="1:15" ht="12.75">
      <c r="A16" s="13" t="s">
        <v>60</v>
      </c>
      <c r="B16" s="11"/>
      <c r="C16" s="11">
        <v>75</v>
      </c>
      <c r="D16" s="11"/>
      <c r="E16" s="11">
        <v>80</v>
      </c>
      <c r="F16" s="11"/>
      <c r="G16" s="11"/>
      <c r="H16" s="11"/>
      <c r="I16" s="11">
        <v>89</v>
      </c>
      <c r="J16" s="11"/>
      <c r="K16" s="11">
        <v>90</v>
      </c>
      <c r="L16" s="9">
        <f>COUNT(C16,E16,G16,I16:K16)</f>
        <v>4</v>
      </c>
      <c r="M16" s="10">
        <f>SUM(feb!F16+mrt!L16+apr!K16+mei!M16+L16)</f>
        <v>16</v>
      </c>
      <c r="N16" s="17">
        <f t="shared" si="0"/>
        <v>334</v>
      </c>
      <c r="O16" s="21">
        <f>SUM(feb!H16+mrt!N16+apr!M16+mei!O16+N16)</f>
        <v>1204</v>
      </c>
    </row>
    <row r="17" spans="1:15" ht="12.75">
      <c r="A17" s="13" t="s">
        <v>72</v>
      </c>
      <c r="B17" s="11">
        <v>130</v>
      </c>
      <c r="C17" s="11">
        <v>65</v>
      </c>
      <c r="D17" s="11"/>
      <c r="E17" s="11">
        <v>80</v>
      </c>
      <c r="F17" s="11"/>
      <c r="G17" s="11"/>
      <c r="H17" s="11">
        <v>99</v>
      </c>
      <c r="I17" s="11">
        <v>98</v>
      </c>
      <c r="J17" s="11"/>
      <c r="K17" s="11"/>
      <c r="L17" s="9">
        <v>4</v>
      </c>
      <c r="M17" s="10">
        <f>SUM(feb!F17+mrt!L17+apr!K17+mei!M17+L17)</f>
        <v>11</v>
      </c>
      <c r="N17" s="17">
        <f t="shared" si="0"/>
        <v>472</v>
      </c>
      <c r="O17" s="21">
        <f>SUM(feb!H17+mrt!N17+apr!M17+mei!O17+N17)</f>
        <v>1178</v>
      </c>
    </row>
    <row r="18" spans="1:15" ht="12.75">
      <c r="A18" s="36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9">
        <f aca="true" t="shared" si="1" ref="L18:L25">COUNT(C18,E18,G18,I18:K18)</f>
        <v>0</v>
      </c>
      <c r="M18" s="10">
        <f>SUM(feb!F18+mrt!L18+apr!K18+mei!M18+L18)</f>
        <v>0</v>
      </c>
      <c r="N18" s="17">
        <f t="shared" si="0"/>
        <v>0</v>
      </c>
      <c r="O18" s="21">
        <f>SUM(feb!H18+mrt!N18+apr!M18+mei!O18+N18)</f>
        <v>0</v>
      </c>
    </row>
    <row r="19" spans="1:15" ht="12.75">
      <c r="A19" s="13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9">
        <f t="shared" si="1"/>
        <v>0</v>
      </c>
      <c r="M19" s="10">
        <f>SUM(feb!F19+mrt!L19+apr!K19+mei!M19+L19)</f>
        <v>0</v>
      </c>
      <c r="N19" s="17">
        <f t="shared" si="0"/>
        <v>0</v>
      </c>
      <c r="O19" s="21">
        <f>SUM(feb!H19+mrt!N19+apr!M19+mei!O19+N19)</f>
        <v>0</v>
      </c>
    </row>
    <row r="20" spans="1:15" ht="12.75">
      <c r="A20" s="13" t="s">
        <v>85</v>
      </c>
      <c r="B20" s="11"/>
      <c r="C20" s="11"/>
      <c r="D20" s="11"/>
      <c r="E20" s="11"/>
      <c r="F20" s="11"/>
      <c r="G20" s="11"/>
      <c r="H20" s="11"/>
      <c r="I20" s="11">
        <v>89</v>
      </c>
      <c r="J20" s="11"/>
      <c r="K20" s="11"/>
      <c r="L20" s="9">
        <f t="shared" si="1"/>
        <v>1</v>
      </c>
      <c r="M20" s="10">
        <f>SUM(feb!F20+mrt!L20+apr!K20+mei!M20+L20)</f>
        <v>4</v>
      </c>
      <c r="N20" s="17">
        <f t="shared" si="0"/>
        <v>89</v>
      </c>
      <c r="O20" s="21">
        <f>SUM(feb!H20+mrt!N20+apr!M20+mei!O20+N20)</f>
        <v>375</v>
      </c>
    </row>
    <row r="21" spans="1:15" ht="12.75">
      <c r="A21" s="13" t="s">
        <v>86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9">
        <f t="shared" si="1"/>
        <v>0</v>
      </c>
      <c r="M21" s="10">
        <f>SUM(feb!F21+mrt!L21+apr!K21+mei!M21+L21)</f>
        <v>2</v>
      </c>
      <c r="N21" s="17">
        <f t="shared" si="0"/>
        <v>0</v>
      </c>
      <c r="O21" s="21">
        <f>SUM(feb!H21+mrt!N21+apr!M21+mei!O21+N21)</f>
        <v>160</v>
      </c>
    </row>
    <row r="22" spans="1:15" ht="12.75">
      <c r="A22" s="13" t="s">
        <v>115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9">
        <f t="shared" si="1"/>
        <v>0</v>
      </c>
      <c r="M22" s="10">
        <f>SUM(feb!F22+mrt!L22+apr!K22+mei!M22+L22)</f>
        <v>1</v>
      </c>
      <c r="N22" s="17">
        <f t="shared" si="0"/>
        <v>0</v>
      </c>
      <c r="O22" s="21">
        <f>SUM(feb!H22+mrt!N22+apr!M22+mei!O22+N22)</f>
        <v>64</v>
      </c>
    </row>
    <row r="23" spans="1:15" ht="12.75">
      <c r="A23" s="13" t="s">
        <v>36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9">
        <f t="shared" si="1"/>
        <v>0</v>
      </c>
      <c r="M23" s="10">
        <f>SUM(feb!F23+mrt!L23+apr!K23+mei!M23+L23)</f>
        <v>0</v>
      </c>
      <c r="N23" s="17">
        <f t="shared" si="0"/>
        <v>0</v>
      </c>
      <c r="O23" s="21">
        <f>SUM(feb!H23+mrt!N23+apr!M23+mei!O23+N23)</f>
        <v>0</v>
      </c>
    </row>
    <row r="24" spans="1:15" ht="12.75">
      <c r="A24" s="13" t="s">
        <v>95</v>
      </c>
      <c r="B24" s="11"/>
      <c r="C24" s="11"/>
      <c r="D24" s="11"/>
      <c r="E24" s="11"/>
      <c r="F24" s="11"/>
      <c r="G24" s="11">
        <v>57</v>
      </c>
      <c r="H24" s="11"/>
      <c r="I24" s="11"/>
      <c r="J24" s="11"/>
      <c r="K24" s="11">
        <v>56</v>
      </c>
      <c r="L24" s="9">
        <f t="shared" si="1"/>
        <v>2</v>
      </c>
      <c r="M24" s="10">
        <f>SUM(feb!F24+mrt!L24+apr!K24+mei!M24+L24)</f>
        <v>10</v>
      </c>
      <c r="N24" s="17">
        <f t="shared" si="0"/>
        <v>113</v>
      </c>
      <c r="O24" s="21">
        <f>SUM(feb!H24+mrt!N24+apr!M24+mei!O24+N24)</f>
        <v>525</v>
      </c>
    </row>
    <row r="25" spans="1:15" ht="12.75">
      <c r="A25" s="13" t="s">
        <v>125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9">
        <f t="shared" si="1"/>
        <v>0</v>
      </c>
      <c r="M25" s="10">
        <f>SUM(feb!F25+mrt!L25+apr!K25+mei!M25+L25)</f>
        <v>0</v>
      </c>
      <c r="N25" s="17">
        <f t="shared" si="0"/>
        <v>0</v>
      </c>
      <c r="O25" s="21">
        <f>SUM(feb!H25+mrt!N25+apr!M25+mei!O25+N25)</f>
        <v>0</v>
      </c>
    </row>
    <row r="26" spans="1:15" ht="12.75">
      <c r="A26" s="13" t="s">
        <v>154</v>
      </c>
      <c r="B26" s="11"/>
      <c r="C26" s="11"/>
      <c r="D26" s="11">
        <v>62</v>
      </c>
      <c r="E26" s="11">
        <v>56</v>
      </c>
      <c r="F26" s="11"/>
      <c r="G26" s="11">
        <v>57</v>
      </c>
      <c r="H26" s="11"/>
      <c r="I26" s="11">
        <v>63</v>
      </c>
      <c r="J26" s="11"/>
      <c r="K26" s="11">
        <v>56</v>
      </c>
      <c r="L26" s="9">
        <v>5</v>
      </c>
      <c r="M26" s="10">
        <f>SUM(feb!F26+mrt!L26+apr!K26+mei!M26+L26)</f>
        <v>8</v>
      </c>
      <c r="N26" s="17">
        <f>SUM(B26:K26)</f>
        <v>294</v>
      </c>
      <c r="O26" s="21">
        <f>SUM(feb!H26+mrt!N26+apr!M26+mei!O26+N26)</f>
        <v>479</v>
      </c>
    </row>
    <row r="27" spans="1:15" ht="12.75">
      <c r="A27" s="13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>
        <f>COUNT(C27,E27,G27,I27:K27)</f>
        <v>0</v>
      </c>
      <c r="M27" s="10">
        <f>SUM(feb!F27+mrt!L27+apr!K27+mei!M27+L27)</f>
        <v>0</v>
      </c>
      <c r="N27" s="17">
        <f t="shared" si="0"/>
        <v>0</v>
      </c>
      <c r="O27" s="21">
        <f>SUM(feb!H27+mrt!N27+apr!M27+mei!O27+N27)</f>
        <v>0</v>
      </c>
    </row>
    <row r="28" spans="1:15" ht="12.75">
      <c r="A28" s="13" t="s">
        <v>102</v>
      </c>
      <c r="B28" s="11">
        <v>62</v>
      </c>
      <c r="C28" s="11">
        <v>60</v>
      </c>
      <c r="D28" s="11">
        <v>94</v>
      </c>
      <c r="E28" s="11">
        <v>71</v>
      </c>
      <c r="F28" s="11">
        <v>83</v>
      </c>
      <c r="G28" s="11"/>
      <c r="H28" s="11">
        <v>99</v>
      </c>
      <c r="I28" s="11">
        <v>98</v>
      </c>
      <c r="J28" s="11"/>
      <c r="K28" s="11"/>
      <c r="L28" s="9">
        <v>4</v>
      </c>
      <c r="M28" s="10">
        <f>SUM(feb!F28+mrt!L28+apr!K28+mei!M28+L28)</f>
        <v>7</v>
      </c>
      <c r="N28" s="17">
        <f>SUM(B28:K28)</f>
        <v>567</v>
      </c>
      <c r="O28" s="21">
        <f>SUM(feb!H28+mrt!N28+apr!M28+mei!O28+N28)</f>
        <v>750</v>
      </c>
    </row>
    <row r="29" spans="1:15" ht="12.75">
      <c r="A29" s="13" t="s">
        <v>151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9">
        <f>COUNT(C29,E29,G29,I29:K29)</f>
        <v>0</v>
      </c>
      <c r="M29" s="10">
        <f>SUM(feb!F29+mrt!L29+apr!K29+mei!M29+L29)</f>
        <v>2</v>
      </c>
      <c r="N29" s="17">
        <f>SUM(B29:K29)</f>
        <v>0</v>
      </c>
      <c r="O29" s="21">
        <f>SUM(feb!H29+mrt!N29+apr!M29+mei!O29+N29)</f>
        <v>120</v>
      </c>
    </row>
    <row r="30" spans="1:15" ht="12.75">
      <c r="A30" s="13" t="s">
        <v>120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9">
        <f>COUNT(C30,E30,G30,I30:K30)</f>
        <v>0</v>
      </c>
      <c r="M30" s="10">
        <f>SUM(feb!F30+mrt!L30+apr!K30+mei!M30+L30)</f>
        <v>7</v>
      </c>
      <c r="N30" s="17">
        <f t="shared" si="0"/>
        <v>0</v>
      </c>
      <c r="O30" s="21">
        <f>SUM(feb!H30+mrt!N30+apr!M30+mei!O30+N30)</f>
        <v>1288</v>
      </c>
    </row>
    <row r="31" spans="1:15" ht="12.75">
      <c r="A31" s="13" t="s">
        <v>9</v>
      </c>
      <c r="B31" s="11">
        <v>173</v>
      </c>
      <c r="C31" s="11">
        <v>60</v>
      </c>
      <c r="D31" s="11"/>
      <c r="E31" s="11"/>
      <c r="F31" s="11"/>
      <c r="G31" s="11"/>
      <c r="H31" s="11">
        <v>142</v>
      </c>
      <c r="I31" s="11">
        <v>89</v>
      </c>
      <c r="J31" s="11"/>
      <c r="K31" s="11">
        <v>90</v>
      </c>
      <c r="L31" s="9">
        <v>4</v>
      </c>
      <c r="M31" s="10">
        <f>SUM(feb!F31+mrt!L31+apr!K31+mei!M31+L31)</f>
        <v>22</v>
      </c>
      <c r="N31" s="17">
        <f t="shared" si="0"/>
        <v>554</v>
      </c>
      <c r="O31" s="21">
        <f>SUM(feb!H31+mrt!N31+apr!M31+mei!O31+N31)</f>
        <v>2460</v>
      </c>
    </row>
    <row r="32" spans="1:15" ht="12.75">
      <c r="A32" s="13" t="s">
        <v>128</v>
      </c>
      <c r="B32" s="11"/>
      <c r="C32" s="11"/>
      <c r="D32" s="11">
        <v>62</v>
      </c>
      <c r="E32" s="11">
        <v>56</v>
      </c>
      <c r="F32" s="11"/>
      <c r="G32" s="11">
        <v>57</v>
      </c>
      <c r="H32" s="11"/>
      <c r="I32" s="11">
        <v>63</v>
      </c>
      <c r="J32" s="11"/>
      <c r="K32" s="11">
        <v>56</v>
      </c>
      <c r="L32" s="9">
        <v>5</v>
      </c>
      <c r="M32" s="10">
        <f>SUM(feb!F32+mrt!L32+apr!K32+mei!M32+L32)</f>
        <v>18</v>
      </c>
      <c r="N32" s="17">
        <f t="shared" si="0"/>
        <v>294</v>
      </c>
      <c r="O32" s="21">
        <f>SUM(feb!H32+mrt!N32+apr!M32+mei!O32+N32)</f>
        <v>965</v>
      </c>
    </row>
    <row r="33" spans="1:15" ht="12.75">
      <c r="A33" s="13" t="s">
        <v>34</v>
      </c>
      <c r="B33" s="11">
        <v>110</v>
      </c>
      <c r="C33" s="11">
        <v>60</v>
      </c>
      <c r="D33" s="11"/>
      <c r="E33" s="11"/>
      <c r="F33" s="11"/>
      <c r="G33" s="11"/>
      <c r="H33" s="11"/>
      <c r="I33" s="11"/>
      <c r="J33" s="11"/>
      <c r="K33" s="11"/>
      <c r="L33" s="9">
        <v>2</v>
      </c>
      <c r="M33" s="10">
        <f>SUM(feb!F33+mrt!L33+apr!K33+mei!M33+L33)</f>
        <v>6</v>
      </c>
      <c r="N33" s="17">
        <f t="shared" si="0"/>
        <v>170</v>
      </c>
      <c r="O33" s="21">
        <f>SUM(feb!H33+mrt!N33+apr!M33+mei!O33+N33)</f>
        <v>457</v>
      </c>
    </row>
    <row r="34" spans="1:15" ht="12.75">
      <c r="A34" s="13" t="s">
        <v>164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9"/>
      <c r="M34" s="10"/>
      <c r="N34" s="17"/>
      <c r="O34" s="21"/>
    </row>
    <row r="35" spans="1:15" ht="12.75">
      <c r="A35" s="13" t="s">
        <v>96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9">
        <f>COUNT(C35,E35,G35,I35:K35)</f>
        <v>0</v>
      </c>
      <c r="M35" s="10">
        <f>SUM(feb!F35+mrt!L35+apr!K35+mei!M35+L35)</f>
        <v>0</v>
      </c>
      <c r="N35" s="17">
        <f t="shared" si="0"/>
        <v>0</v>
      </c>
      <c r="O35" s="21">
        <f>SUM(feb!H35+mrt!N35+apr!M35+mei!O35+N35)</f>
        <v>0</v>
      </c>
    </row>
    <row r="36" spans="1:15" ht="12.75">
      <c r="A36" s="13" t="s">
        <v>57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9">
        <f>COUNT(C36,E36,G36,I36:K36)</f>
        <v>0</v>
      </c>
      <c r="M36" s="10">
        <f>SUM(feb!F36+mrt!L36+apr!K36+mei!M36+L36)</f>
        <v>11</v>
      </c>
      <c r="N36" s="17">
        <f t="shared" si="0"/>
        <v>0</v>
      </c>
      <c r="O36" s="21">
        <f>SUM(feb!H36+mrt!N36+apr!M36+mei!O36+N36)</f>
        <v>773</v>
      </c>
    </row>
    <row r="37" spans="1:15" ht="12.75">
      <c r="A37" s="13" t="s">
        <v>160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9"/>
      <c r="M37" s="10"/>
      <c r="N37" s="17"/>
      <c r="O37" s="21"/>
    </row>
    <row r="38" spans="1:15" ht="12.75">
      <c r="A38" s="13" t="s">
        <v>97</v>
      </c>
      <c r="B38" s="11"/>
      <c r="C38" s="11"/>
      <c r="D38" s="11">
        <v>110</v>
      </c>
      <c r="E38" s="11">
        <v>56</v>
      </c>
      <c r="F38" s="11"/>
      <c r="G38" s="11"/>
      <c r="H38" s="11">
        <v>80</v>
      </c>
      <c r="I38" s="11">
        <v>71</v>
      </c>
      <c r="J38" s="11"/>
      <c r="K38" s="11"/>
      <c r="L38" s="9">
        <v>3</v>
      </c>
      <c r="M38" s="10">
        <f>SUM(feb!F38+mrt!L38+apr!K38+mei!M38+L38)</f>
        <v>15</v>
      </c>
      <c r="N38" s="17">
        <f t="shared" si="0"/>
        <v>317</v>
      </c>
      <c r="O38" s="21">
        <f>SUM(feb!H38+mrt!N38+apr!M38+mei!O38+N38)</f>
        <v>1760</v>
      </c>
    </row>
    <row r="39" spans="1:15" ht="12.75">
      <c r="A39" s="13" t="s">
        <v>10</v>
      </c>
      <c r="B39" s="11"/>
      <c r="C39" s="11">
        <v>60</v>
      </c>
      <c r="D39" s="11"/>
      <c r="E39" s="11"/>
      <c r="F39" s="11"/>
      <c r="G39" s="11">
        <v>78</v>
      </c>
      <c r="H39" s="11"/>
      <c r="I39" s="11">
        <v>71</v>
      </c>
      <c r="J39" s="11"/>
      <c r="K39" s="11">
        <v>73</v>
      </c>
      <c r="L39" s="9">
        <f>COUNT(C39,E39,G39,I39:K39)</f>
        <v>4</v>
      </c>
      <c r="M39" s="10">
        <f>SUM(feb!F39+mrt!L39+apr!K39+mei!M39+L39)</f>
        <v>16</v>
      </c>
      <c r="N39" s="17">
        <f t="shared" si="0"/>
        <v>282</v>
      </c>
      <c r="O39" s="21">
        <f>SUM(feb!H39+mrt!N39+apr!M39+mei!O39+N39)</f>
        <v>1116</v>
      </c>
    </row>
    <row r="40" spans="1:15" ht="12.75">
      <c r="A40" s="13" t="s">
        <v>11</v>
      </c>
      <c r="B40" s="11"/>
      <c r="C40" s="11"/>
      <c r="D40" s="11"/>
      <c r="E40" s="11">
        <v>56</v>
      </c>
      <c r="F40" s="11"/>
      <c r="G40" s="11">
        <v>57</v>
      </c>
      <c r="H40" s="11"/>
      <c r="I40" s="11"/>
      <c r="J40" s="11"/>
      <c r="K40" s="11">
        <v>56</v>
      </c>
      <c r="L40" s="9">
        <f>COUNT(C40,E40,G40,I40:K40)</f>
        <v>3</v>
      </c>
      <c r="M40" s="10">
        <f>SUM(feb!F40+mrt!L40+apr!K40+mei!M40+L40)</f>
        <v>12</v>
      </c>
      <c r="N40" s="17">
        <f t="shared" si="0"/>
        <v>169</v>
      </c>
      <c r="O40" s="21">
        <f>SUM(feb!H40+mrt!N40+apr!M40+mei!O40+N40)</f>
        <v>676</v>
      </c>
    </row>
    <row r="41" spans="1:15" ht="12.75">
      <c r="A41" s="13" t="s">
        <v>80</v>
      </c>
      <c r="B41" s="11">
        <v>62</v>
      </c>
      <c r="C41" s="11">
        <v>60</v>
      </c>
      <c r="D41" s="11"/>
      <c r="E41" s="11">
        <v>71</v>
      </c>
      <c r="F41" s="11"/>
      <c r="G41" s="11">
        <v>57</v>
      </c>
      <c r="H41" s="11"/>
      <c r="I41" s="11"/>
      <c r="J41" s="11"/>
      <c r="K41" s="11"/>
      <c r="L41" s="9">
        <v>4</v>
      </c>
      <c r="M41" s="10">
        <f>SUM(feb!F41+mrt!L41+apr!K41+mei!M41+L41)</f>
        <v>10</v>
      </c>
      <c r="N41" s="17">
        <f t="shared" si="0"/>
        <v>250</v>
      </c>
      <c r="O41" s="21">
        <f>SUM(feb!H41+mrt!N41+apr!M41+mei!O41+N41)</f>
        <v>594</v>
      </c>
    </row>
    <row r="42" spans="1:15" ht="12.75">
      <c r="A42" s="34" t="s">
        <v>109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9">
        <f>COUNT(C42,E42,G42,I42:K42)</f>
        <v>0</v>
      </c>
      <c r="M42" s="10">
        <f>SUM(feb!F42+mrt!L42+apr!K42+mei!M42+L42)</f>
        <v>0</v>
      </c>
      <c r="N42" s="17">
        <f t="shared" si="0"/>
        <v>0</v>
      </c>
      <c r="O42" s="21">
        <f>SUM(feb!H42+mrt!N42+apr!M42+mei!O42+N42)</f>
        <v>0</v>
      </c>
    </row>
    <row r="43" spans="1:15" ht="12.75">
      <c r="A43" s="13" t="s">
        <v>12</v>
      </c>
      <c r="B43" s="11"/>
      <c r="C43" s="11"/>
      <c r="D43" s="11"/>
      <c r="E43" s="11">
        <v>80</v>
      </c>
      <c r="F43" s="11">
        <v>115</v>
      </c>
      <c r="G43" s="11">
        <v>90</v>
      </c>
      <c r="H43" s="11">
        <v>142</v>
      </c>
      <c r="I43" s="11">
        <v>89</v>
      </c>
      <c r="J43" s="11"/>
      <c r="K43" s="11">
        <v>90</v>
      </c>
      <c r="L43" s="9">
        <v>5</v>
      </c>
      <c r="M43" s="10">
        <f>SUM(feb!F43+mrt!L43+apr!K43+mei!M43+L43)</f>
        <v>22</v>
      </c>
      <c r="N43" s="17">
        <f t="shared" si="0"/>
        <v>606</v>
      </c>
      <c r="O43" s="21">
        <f>SUM(feb!H43+mrt!N43+apr!M43+mei!O43+N43)</f>
        <v>2775</v>
      </c>
    </row>
    <row r="44" spans="1:15" ht="12.75">
      <c r="A44" s="34" t="s">
        <v>116</v>
      </c>
      <c r="B44" s="11"/>
      <c r="C44" s="11"/>
      <c r="D44" s="11"/>
      <c r="E44" s="11"/>
      <c r="F44" s="11"/>
      <c r="G44" s="11"/>
      <c r="H44" s="11">
        <v>99</v>
      </c>
      <c r="I44" s="11">
        <v>98</v>
      </c>
      <c r="J44" s="11"/>
      <c r="K44" s="11">
        <v>90</v>
      </c>
      <c r="L44" s="9">
        <v>3</v>
      </c>
      <c r="M44" s="10">
        <f>SUM(feb!F44+mrt!L44+apr!K44+mei!M44+L44)</f>
        <v>16</v>
      </c>
      <c r="N44" s="17">
        <f>SUM(B44:K44)</f>
        <v>287</v>
      </c>
      <c r="O44" s="21">
        <f>SUM(feb!H44+mrt!N44+apr!M44+mei!O44+N44)</f>
        <v>2100</v>
      </c>
    </row>
    <row r="45" spans="1:15" ht="12.75">
      <c r="A45" s="34" t="s">
        <v>152</v>
      </c>
      <c r="B45" s="11"/>
      <c r="C45" s="11"/>
      <c r="D45" s="11">
        <v>94</v>
      </c>
      <c r="E45" s="11"/>
      <c r="F45" s="11">
        <v>83</v>
      </c>
      <c r="G45" s="11"/>
      <c r="H45" s="11"/>
      <c r="I45" s="11"/>
      <c r="J45" s="11"/>
      <c r="K45" s="11">
        <v>73</v>
      </c>
      <c r="L45" s="9">
        <v>2</v>
      </c>
      <c r="M45" s="10">
        <f>SUM(feb!F45+mrt!L45+apr!K45+mei!M45+L45)</f>
        <v>5</v>
      </c>
      <c r="N45" s="17">
        <f>SUM(B45:K45)</f>
        <v>250</v>
      </c>
      <c r="O45" s="21">
        <f>SUM(feb!H45+mrt!N45+apr!M45+mei!O45+N45)</f>
        <v>467</v>
      </c>
    </row>
    <row r="46" spans="1:15" ht="12.75">
      <c r="A46" s="34" t="s">
        <v>155</v>
      </c>
      <c r="B46" s="11"/>
      <c r="C46" s="11"/>
      <c r="D46" s="11"/>
      <c r="E46" s="11"/>
      <c r="F46" s="11"/>
      <c r="G46" s="11">
        <v>90</v>
      </c>
      <c r="H46" s="11"/>
      <c r="I46" s="11"/>
      <c r="J46" s="11"/>
      <c r="K46" s="11"/>
      <c r="L46" s="9">
        <f>COUNT(C46,E46,G46,I46:K46)</f>
        <v>1</v>
      </c>
      <c r="M46" s="10">
        <f>SUM(feb!F46+mrt!L46+apr!K46+mei!M46+L46)</f>
        <v>3</v>
      </c>
      <c r="N46" s="17">
        <f>SUM(B46:K46)</f>
        <v>90</v>
      </c>
      <c r="O46" s="21">
        <f>SUM(feb!H46+mrt!N46+apr!M46+mei!O46+N46)</f>
        <v>248</v>
      </c>
    </row>
    <row r="47" spans="1:15" ht="12.75">
      <c r="A47" s="13" t="s">
        <v>89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9">
        <f>COUNT(C47,E47,G47,I47:K47)</f>
        <v>0</v>
      </c>
      <c r="M47" s="10">
        <f>SUM(feb!F47+mrt!L47+apr!K47+mei!M47+L47)</f>
        <v>0</v>
      </c>
      <c r="N47" s="17">
        <f t="shared" si="0"/>
        <v>0</v>
      </c>
      <c r="O47" s="21">
        <f>SUM(feb!H47+mrt!N47+apr!M47+mei!O47+N47)</f>
        <v>0</v>
      </c>
    </row>
    <row r="48" spans="1:15" ht="12.75">
      <c r="A48" s="34" t="s">
        <v>103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9">
        <f>COUNT(C48,E48,G48,I48:K48)</f>
        <v>0</v>
      </c>
      <c r="M48" s="10">
        <f>SUM(feb!F48+mrt!L48+apr!K48+mei!M48+L48)</f>
        <v>0</v>
      </c>
      <c r="N48" s="17">
        <f t="shared" si="0"/>
        <v>0</v>
      </c>
      <c r="O48" s="21">
        <f>SUM(feb!H48+mrt!N48+apr!M48+mei!O48+N48)</f>
        <v>0</v>
      </c>
    </row>
    <row r="49" spans="1:15" ht="12.75">
      <c r="A49" s="34" t="s">
        <v>133</v>
      </c>
      <c r="B49" s="11"/>
      <c r="C49" s="11">
        <v>75</v>
      </c>
      <c r="D49" s="11"/>
      <c r="E49" s="11"/>
      <c r="F49" s="11"/>
      <c r="G49" s="11"/>
      <c r="H49" s="11"/>
      <c r="I49" s="11"/>
      <c r="J49" s="11"/>
      <c r="K49" s="11">
        <v>90</v>
      </c>
      <c r="L49" s="9">
        <f>COUNT(C49,E49,G49,I49:K49)</f>
        <v>2</v>
      </c>
      <c r="M49" s="10">
        <f>SUM(feb!F49+mrt!L49+apr!K49+mei!M49+L49)</f>
        <v>8</v>
      </c>
      <c r="N49" s="17">
        <f t="shared" si="0"/>
        <v>165</v>
      </c>
      <c r="O49" s="21">
        <f>SUM(feb!H49+mrt!N49+apr!M49+mei!O49+N49)</f>
        <v>606</v>
      </c>
    </row>
    <row r="50" spans="1:15" ht="12.75">
      <c r="A50" s="13" t="s">
        <v>13</v>
      </c>
      <c r="B50" s="11">
        <v>173</v>
      </c>
      <c r="C50" s="11">
        <v>60</v>
      </c>
      <c r="D50" s="11">
        <v>202</v>
      </c>
      <c r="E50" s="11"/>
      <c r="F50" s="11">
        <v>215</v>
      </c>
      <c r="G50" s="11">
        <v>90</v>
      </c>
      <c r="H50" s="11">
        <v>142</v>
      </c>
      <c r="I50" s="11">
        <v>89</v>
      </c>
      <c r="J50" s="11"/>
      <c r="K50" s="11">
        <v>90</v>
      </c>
      <c r="L50" s="9">
        <v>5</v>
      </c>
      <c r="M50" s="10">
        <f>SUM(feb!F50+mrt!L50+apr!K50+mei!M50+L50)</f>
        <v>14</v>
      </c>
      <c r="N50" s="17">
        <f t="shared" si="0"/>
        <v>1061</v>
      </c>
      <c r="O50" s="21">
        <f>SUM(feb!H50+mrt!N50+apr!M50+mei!O50+N50)</f>
        <v>2252</v>
      </c>
    </row>
    <row r="51" spans="1:15" ht="12.75">
      <c r="A51" s="13" t="s">
        <v>114</v>
      </c>
      <c r="B51" s="11"/>
      <c r="C51" s="11"/>
      <c r="D51" s="11"/>
      <c r="E51" s="11">
        <v>56</v>
      </c>
      <c r="F51" s="11"/>
      <c r="G51" s="11">
        <v>57</v>
      </c>
      <c r="H51" s="11"/>
      <c r="I51" s="11"/>
      <c r="J51" s="11"/>
      <c r="K51" s="11">
        <v>56</v>
      </c>
      <c r="L51" s="9">
        <f>COUNT(C51,E51,G51,I51:K51)</f>
        <v>3</v>
      </c>
      <c r="M51" s="10">
        <f>SUM(feb!F51+mrt!L51+apr!K51+mei!M51+L51)</f>
        <v>13</v>
      </c>
      <c r="N51" s="17">
        <f t="shared" si="0"/>
        <v>169</v>
      </c>
      <c r="O51" s="21">
        <f>SUM(feb!H51+mrt!N51+apr!M51+mei!O51+N51)</f>
        <v>685</v>
      </c>
    </row>
    <row r="52" spans="1:15" ht="12.75">
      <c r="A52" s="13" t="s">
        <v>111</v>
      </c>
      <c r="B52" s="11"/>
      <c r="C52" s="11"/>
      <c r="D52" s="11">
        <v>62</v>
      </c>
      <c r="E52" s="11">
        <v>56</v>
      </c>
      <c r="F52" s="11"/>
      <c r="G52" s="11">
        <v>57</v>
      </c>
      <c r="H52" s="11"/>
      <c r="I52" s="11"/>
      <c r="J52" s="11"/>
      <c r="K52" s="11">
        <v>56</v>
      </c>
      <c r="L52" s="9">
        <v>4</v>
      </c>
      <c r="M52" s="10">
        <f>SUM(feb!F52+mrt!L52+apr!K52+mei!M52+L52)</f>
        <v>4</v>
      </c>
      <c r="N52" s="17">
        <f t="shared" si="0"/>
        <v>231</v>
      </c>
      <c r="O52" s="21">
        <f>SUM(feb!H52+mrt!N52+apr!M52+mei!O52+N52)</f>
        <v>231</v>
      </c>
    </row>
    <row r="53" spans="1:15" ht="12.75">
      <c r="A53" s="13" t="s">
        <v>14</v>
      </c>
      <c r="B53" s="11">
        <v>122</v>
      </c>
      <c r="C53" s="11">
        <v>60</v>
      </c>
      <c r="D53" s="11">
        <v>94</v>
      </c>
      <c r="E53" s="11"/>
      <c r="F53" s="11">
        <v>83</v>
      </c>
      <c r="G53" s="11"/>
      <c r="H53" s="11">
        <v>80</v>
      </c>
      <c r="I53" s="11"/>
      <c r="J53" s="11"/>
      <c r="K53" s="11">
        <v>73</v>
      </c>
      <c r="L53" s="9">
        <v>3</v>
      </c>
      <c r="M53" s="10">
        <f>SUM(feb!F53+mrt!L53+apr!K53+mei!M53+L53)</f>
        <v>11</v>
      </c>
      <c r="N53" s="17">
        <f t="shared" si="0"/>
        <v>512</v>
      </c>
      <c r="O53" s="21">
        <f>SUM(feb!H53+mrt!N53+apr!M53+mei!O53+N53)</f>
        <v>1193</v>
      </c>
    </row>
    <row r="54" spans="1:15" ht="12.75">
      <c r="A54" s="13" t="s">
        <v>75</v>
      </c>
      <c r="B54" s="11"/>
      <c r="C54" s="11"/>
      <c r="D54" s="11"/>
      <c r="E54" s="11">
        <v>80</v>
      </c>
      <c r="F54" s="11"/>
      <c r="G54" s="11">
        <v>90</v>
      </c>
      <c r="H54" s="11">
        <v>142</v>
      </c>
      <c r="I54" s="11"/>
      <c r="J54" s="11"/>
      <c r="K54" s="11">
        <v>90</v>
      </c>
      <c r="L54" s="9">
        <v>4</v>
      </c>
      <c r="M54" s="10">
        <f>SUM(feb!F54+mrt!L54+apr!K54+mei!M54+L54)</f>
        <v>12</v>
      </c>
      <c r="N54" s="17">
        <f t="shared" si="0"/>
        <v>402</v>
      </c>
      <c r="O54" s="21">
        <f>SUM(feb!H54+mrt!N54+apr!M54+mei!O54+N54)</f>
        <v>1257</v>
      </c>
    </row>
    <row r="55" spans="1:15" ht="12.75">
      <c r="A55" s="13" t="s">
        <v>65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9">
        <f>COUNT(C55,E55,G55,I55:K55)</f>
        <v>0</v>
      </c>
      <c r="M55" s="10">
        <f>SUM(feb!F55+mrt!L55+apr!K55+mei!M55+L55)</f>
        <v>4</v>
      </c>
      <c r="N55" s="17">
        <f t="shared" si="0"/>
        <v>0</v>
      </c>
      <c r="O55" s="21">
        <f>SUM(feb!H55+mrt!N55+apr!M55+mei!O55+N55)</f>
        <v>247</v>
      </c>
    </row>
    <row r="56" spans="1:15" ht="12.75">
      <c r="A56" s="13" t="s">
        <v>70</v>
      </c>
      <c r="B56" s="11">
        <v>61</v>
      </c>
      <c r="C56" s="11">
        <v>60</v>
      </c>
      <c r="D56" s="11">
        <v>94</v>
      </c>
      <c r="E56" s="11"/>
      <c r="F56" s="11">
        <v>83</v>
      </c>
      <c r="G56" s="11"/>
      <c r="H56" s="11"/>
      <c r="I56" s="11">
        <v>63</v>
      </c>
      <c r="J56" s="11">
        <v>105</v>
      </c>
      <c r="K56" s="11"/>
      <c r="L56" s="9">
        <v>4</v>
      </c>
      <c r="M56" s="10">
        <f>SUM(feb!F56+mrt!L56+apr!K56+mei!M56+L56)</f>
        <v>15</v>
      </c>
      <c r="N56" s="17">
        <f t="shared" si="0"/>
        <v>466</v>
      </c>
      <c r="O56" s="21">
        <f>SUM(feb!H56+mrt!N56+apr!M56+mei!O56+N56)</f>
        <v>1405</v>
      </c>
    </row>
    <row r="57" spans="1:15" ht="12.75">
      <c r="A57" s="13" t="s">
        <v>117</v>
      </c>
      <c r="B57" s="11">
        <v>140</v>
      </c>
      <c r="C57" s="11"/>
      <c r="D57" s="11"/>
      <c r="E57" s="11"/>
      <c r="F57" s="11"/>
      <c r="G57" s="11">
        <v>90</v>
      </c>
      <c r="H57" s="11"/>
      <c r="I57" s="11">
        <v>89</v>
      </c>
      <c r="J57" s="11"/>
      <c r="K57" s="11">
        <v>90</v>
      </c>
      <c r="L57" s="9">
        <v>4</v>
      </c>
      <c r="M57" s="10">
        <f>SUM(feb!F57+mrt!L57+apr!K57+mei!M57+L57)</f>
        <v>15</v>
      </c>
      <c r="N57" s="17">
        <f t="shared" si="0"/>
        <v>409</v>
      </c>
      <c r="O57" s="21">
        <f>SUM(feb!H57+mrt!N57+apr!M57+mei!O57+N57)</f>
        <v>1522</v>
      </c>
    </row>
    <row r="58" spans="1:15" ht="12.75">
      <c r="A58" s="13" t="s">
        <v>98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9">
        <f>COUNT(C58,E58,G58,I58:K58)</f>
        <v>0</v>
      </c>
      <c r="M58" s="10">
        <f>SUM(feb!F58+mrt!L58+apr!K58+mei!M58+L58)</f>
        <v>0</v>
      </c>
      <c r="N58" s="17">
        <f t="shared" si="0"/>
        <v>0</v>
      </c>
      <c r="O58" s="21">
        <f>SUM(feb!H58+mrt!N58+apr!M58+mei!O58+N58)</f>
        <v>0</v>
      </c>
    </row>
    <row r="59" spans="1:15" ht="12.75">
      <c r="A59" s="13" t="s">
        <v>33</v>
      </c>
      <c r="B59" s="11">
        <v>130</v>
      </c>
      <c r="C59" s="11">
        <v>60</v>
      </c>
      <c r="D59" s="11"/>
      <c r="E59" s="11"/>
      <c r="F59" s="11"/>
      <c r="G59" s="11"/>
      <c r="H59" s="11"/>
      <c r="I59" s="11"/>
      <c r="J59" s="11"/>
      <c r="K59" s="11"/>
      <c r="L59" s="9">
        <v>2</v>
      </c>
      <c r="M59" s="10">
        <f>SUM(feb!F59+mrt!L59+apr!K59+mei!M59+L59)</f>
        <v>10</v>
      </c>
      <c r="N59" s="17">
        <f t="shared" si="0"/>
        <v>190</v>
      </c>
      <c r="O59" s="21">
        <f>SUM(feb!H59+mrt!N59+apr!M59+mei!O59+N59)</f>
        <v>974</v>
      </c>
    </row>
    <row r="60" spans="1:15" ht="12.75">
      <c r="A60" s="13" t="s">
        <v>74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9">
        <f>COUNT(C60,E60,G60,I60:K60)</f>
        <v>0</v>
      </c>
      <c r="M60" s="10">
        <f>SUM(feb!F60+mrt!L60+apr!K60+mei!M60+L60)</f>
        <v>2</v>
      </c>
      <c r="N60" s="17">
        <f t="shared" si="0"/>
        <v>0</v>
      </c>
      <c r="O60" s="21">
        <f>SUM(feb!H60+mrt!N60+apr!M60+mei!O60+N60)</f>
        <v>120</v>
      </c>
    </row>
    <row r="61" spans="1:15" ht="12.75">
      <c r="A61" s="13" t="s">
        <v>93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9">
        <f>COUNT(C61,E61,G61,I61:K61)</f>
        <v>0</v>
      </c>
      <c r="M61" s="10">
        <f>SUM(feb!F61+mrt!L61+apr!K61+mei!M61+L61)</f>
        <v>0</v>
      </c>
      <c r="N61" s="17">
        <f t="shared" si="0"/>
        <v>0</v>
      </c>
      <c r="O61" s="21">
        <f>SUM(feb!H61+mrt!N61+apr!M61+mei!O61+N61)</f>
        <v>0</v>
      </c>
    </row>
    <row r="62" spans="1:15" ht="12.75">
      <c r="A62" s="13" t="s">
        <v>15</v>
      </c>
      <c r="B62" s="11">
        <v>44</v>
      </c>
      <c r="C62" s="11">
        <v>62</v>
      </c>
      <c r="D62" s="11"/>
      <c r="E62" s="11"/>
      <c r="F62" s="11"/>
      <c r="G62" s="11"/>
      <c r="H62" s="11"/>
      <c r="I62" s="11"/>
      <c r="J62" s="11"/>
      <c r="K62" s="11"/>
      <c r="L62" s="9">
        <v>2</v>
      </c>
      <c r="M62" s="10">
        <f>SUM(feb!F62+mrt!L62+apr!K62+mei!M62+L62)</f>
        <v>4</v>
      </c>
      <c r="N62" s="17">
        <f t="shared" si="0"/>
        <v>106</v>
      </c>
      <c r="O62" s="21">
        <f>SUM(feb!H62+mrt!N62+apr!M62+mei!O62+N62)</f>
        <v>215</v>
      </c>
    </row>
    <row r="63" spans="1:15" ht="12.75">
      <c r="A63" s="13" t="s">
        <v>113</v>
      </c>
      <c r="B63" s="11">
        <v>130</v>
      </c>
      <c r="C63" s="11">
        <v>65</v>
      </c>
      <c r="D63" s="11">
        <v>137</v>
      </c>
      <c r="E63" s="11">
        <v>71</v>
      </c>
      <c r="F63" s="11"/>
      <c r="G63" s="11">
        <v>78</v>
      </c>
      <c r="H63" s="11">
        <v>142</v>
      </c>
      <c r="I63" s="11">
        <v>71</v>
      </c>
      <c r="J63" s="11"/>
      <c r="K63" s="11"/>
      <c r="L63" s="9">
        <v>5</v>
      </c>
      <c r="M63" s="10">
        <f>SUM(feb!F63+mrt!L63+apr!K63+mei!M63+L63)</f>
        <v>22</v>
      </c>
      <c r="N63" s="17">
        <f t="shared" si="0"/>
        <v>694</v>
      </c>
      <c r="O63" s="21">
        <f>SUM(feb!H63+mrt!N63+apr!M63+mei!O63+N63)</f>
        <v>2537</v>
      </c>
    </row>
    <row r="64" spans="1:15" ht="12.75">
      <c r="A64" s="13" t="s">
        <v>16</v>
      </c>
      <c r="B64" s="11">
        <v>130</v>
      </c>
      <c r="C64" s="11">
        <v>60</v>
      </c>
      <c r="D64" s="11"/>
      <c r="E64" s="11">
        <v>80</v>
      </c>
      <c r="F64" s="11">
        <v>115</v>
      </c>
      <c r="G64" s="11">
        <v>90</v>
      </c>
      <c r="H64" s="11"/>
      <c r="I64" s="11">
        <v>89</v>
      </c>
      <c r="J64" s="11">
        <v>135</v>
      </c>
      <c r="K64" s="11">
        <v>90</v>
      </c>
      <c r="L64" s="9">
        <v>5</v>
      </c>
      <c r="M64" s="10">
        <f>SUM(feb!F64+mrt!L64+apr!K64+mei!M64+L64)</f>
        <v>21</v>
      </c>
      <c r="N64" s="17">
        <f t="shared" si="0"/>
        <v>789</v>
      </c>
      <c r="O64" s="21">
        <f>SUM(feb!H64+mrt!N64+apr!M64+mei!O64+N64)</f>
        <v>2598</v>
      </c>
    </row>
    <row r="65" spans="1:15" ht="12.75">
      <c r="A65" s="13" t="s">
        <v>73</v>
      </c>
      <c r="B65" s="11">
        <v>106</v>
      </c>
      <c r="C65" s="11"/>
      <c r="D65" s="11">
        <v>94</v>
      </c>
      <c r="E65" s="11">
        <v>71</v>
      </c>
      <c r="F65" s="11">
        <v>83</v>
      </c>
      <c r="G65" s="11"/>
      <c r="H65" s="11"/>
      <c r="I65" s="11">
        <v>71</v>
      </c>
      <c r="J65" s="11"/>
      <c r="K65" s="11">
        <v>56</v>
      </c>
      <c r="L65" s="9">
        <v>4</v>
      </c>
      <c r="M65" s="10">
        <f>SUM(feb!F65+mrt!L65+apr!K65+mei!M65+L65)</f>
        <v>19</v>
      </c>
      <c r="N65" s="17">
        <f t="shared" si="0"/>
        <v>481</v>
      </c>
      <c r="O65" s="21">
        <f>SUM(feb!H65+mrt!N65+apr!M65+mei!O65+N65)</f>
        <v>1855</v>
      </c>
    </row>
    <row r="66" spans="1:15" ht="12.75">
      <c r="A66" s="13" t="s">
        <v>17</v>
      </c>
      <c r="B66" s="11"/>
      <c r="C66" s="11"/>
      <c r="D66" s="11">
        <v>62</v>
      </c>
      <c r="E66" s="11">
        <v>56</v>
      </c>
      <c r="F66" s="11"/>
      <c r="G66" s="11"/>
      <c r="H66" s="11"/>
      <c r="I66" s="11"/>
      <c r="J66" s="11"/>
      <c r="K66" s="11"/>
      <c r="L66" s="9">
        <v>2</v>
      </c>
      <c r="M66" s="10">
        <f>SUM(feb!F66+mrt!L66+apr!K66+mei!M66+L66)</f>
        <v>7</v>
      </c>
      <c r="N66" s="17">
        <f t="shared" si="0"/>
        <v>118</v>
      </c>
      <c r="O66" s="21">
        <f>SUM(feb!H66+mrt!N66+apr!M66+mei!O66+N66)</f>
        <v>401</v>
      </c>
    </row>
    <row r="67" spans="1:15" ht="12.75">
      <c r="A67" s="13" t="s">
        <v>156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9">
        <f>COUNT(C67,E67,G67,I67:K67)</f>
        <v>0</v>
      </c>
      <c r="M67" s="10">
        <f>SUM(feb!F67+mrt!L67+apr!K67+mei!M67+L67)</f>
        <v>3</v>
      </c>
      <c r="N67" s="17">
        <f>SUM(B67:K67)</f>
        <v>0</v>
      </c>
      <c r="O67" s="21">
        <f>SUM(feb!H67+mrt!N67+apr!M67+mei!O67+N67)</f>
        <v>292</v>
      </c>
    </row>
    <row r="68" spans="1:15" ht="12.75">
      <c r="A68" s="13" t="s">
        <v>18</v>
      </c>
      <c r="B68" s="11"/>
      <c r="C68" s="11"/>
      <c r="D68" s="11"/>
      <c r="E68" s="11"/>
      <c r="F68" s="11"/>
      <c r="G68" s="11"/>
      <c r="H68" s="11"/>
      <c r="I68" s="11"/>
      <c r="J68" s="11"/>
      <c r="K68" s="11">
        <v>56</v>
      </c>
      <c r="L68" s="9">
        <f>COUNT(C68,E68,G68,I68:K68)</f>
        <v>1</v>
      </c>
      <c r="M68" s="10">
        <f>SUM(feb!F68+mrt!L68+apr!K68+mei!M68+L68)</f>
        <v>2</v>
      </c>
      <c r="N68" s="17">
        <f t="shared" si="0"/>
        <v>56</v>
      </c>
      <c r="O68" s="21">
        <f>SUM(feb!H68+mrt!N68+apr!M68+mei!O68+N68)</f>
        <v>104</v>
      </c>
    </row>
    <row r="69" spans="1:15" ht="12.75">
      <c r="A69" s="13" t="s">
        <v>68</v>
      </c>
      <c r="B69" s="11"/>
      <c r="C69" s="11"/>
      <c r="D69" s="11"/>
      <c r="E69" s="11">
        <v>71</v>
      </c>
      <c r="F69" s="11"/>
      <c r="G69" s="11">
        <v>78</v>
      </c>
      <c r="H69" s="11"/>
      <c r="I69" s="11"/>
      <c r="J69" s="11"/>
      <c r="K69" s="11"/>
      <c r="L69" s="9">
        <f>COUNT(C69,E69,G69,I69:K69)</f>
        <v>2</v>
      </c>
      <c r="M69" s="10">
        <f>SUM(feb!F69+mrt!L69+apr!K69+mei!M69+L69)</f>
        <v>11</v>
      </c>
      <c r="N69" s="17">
        <f t="shared" si="0"/>
        <v>149</v>
      </c>
      <c r="O69" s="21">
        <f>SUM(feb!H69+mrt!N69+apr!M69+mei!O69+N69)</f>
        <v>933</v>
      </c>
    </row>
    <row r="70" spans="1:15" ht="12.75">
      <c r="A70" s="13" t="s">
        <v>126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9">
        <f>COUNT(C70,E70,G70,I70:K70)</f>
        <v>0</v>
      </c>
      <c r="M70" s="10">
        <f>SUM(feb!F70+mrt!L70+apr!K70+mei!M70+L70)</f>
        <v>0</v>
      </c>
      <c r="N70" s="17">
        <f t="shared" si="0"/>
        <v>0</v>
      </c>
      <c r="O70" s="21">
        <f>SUM(feb!H70+mrt!N70+apr!M70+mei!O70+N70)</f>
        <v>0</v>
      </c>
    </row>
    <row r="71" spans="1:15" ht="12.75">
      <c r="A71" s="13" t="s">
        <v>32</v>
      </c>
      <c r="B71" s="11">
        <v>122</v>
      </c>
      <c r="C71" s="11">
        <v>60</v>
      </c>
      <c r="D71" s="11"/>
      <c r="E71" s="11"/>
      <c r="F71" s="11"/>
      <c r="G71" s="11">
        <v>78</v>
      </c>
      <c r="H71" s="11"/>
      <c r="I71" s="11"/>
      <c r="J71" s="11"/>
      <c r="K71" s="11">
        <v>73</v>
      </c>
      <c r="L71" s="9">
        <v>4</v>
      </c>
      <c r="M71" s="10">
        <f>SUM(feb!F71+mrt!L71+apr!K71+mei!M71+L71)</f>
        <v>10</v>
      </c>
      <c r="N71" s="17">
        <f t="shared" si="0"/>
        <v>333</v>
      </c>
      <c r="O71" s="21">
        <f>SUM(feb!H71+mrt!N71+apr!M71+mei!O71+N71)</f>
        <v>684</v>
      </c>
    </row>
    <row r="72" spans="1:15" ht="12.75">
      <c r="A72" s="13" t="s">
        <v>123</v>
      </c>
      <c r="B72" s="11">
        <v>106</v>
      </c>
      <c r="C72" s="11">
        <v>75</v>
      </c>
      <c r="D72" s="11">
        <v>110</v>
      </c>
      <c r="E72" s="11">
        <v>71</v>
      </c>
      <c r="F72" s="11">
        <v>152</v>
      </c>
      <c r="G72" s="11"/>
      <c r="H72" s="11">
        <v>115</v>
      </c>
      <c r="I72" s="11">
        <v>100</v>
      </c>
      <c r="J72" s="11"/>
      <c r="K72" s="11">
        <v>73</v>
      </c>
      <c r="L72" s="9">
        <v>5</v>
      </c>
      <c r="M72" s="10">
        <f>SUM(feb!F72+mrt!L72+apr!K72+mei!M72+L72)</f>
        <v>18</v>
      </c>
      <c r="N72" s="17">
        <f t="shared" si="0"/>
        <v>802</v>
      </c>
      <c r="O72" s="21">
        <f>SUM(feb!H72+mrt!N72+apr!M72+mei!O72+N72)</f>
        <v>2280</v>
      </c>
    </row>
    <row r="73" spans="1:15" ht="12.75">
      <c r="A73" s="13" t="s">
        <v>99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9">
        <f>COUNT(C73,E73,G73,I73:K73)</f>
        <v>0</v>
      </c>
      <c r="M73" s="10">
        <f>SUM(feb!F73+mrt!L73+apr!K73+mei!M73+L73)</f>
        <v>0</v>
      </c>
      <c r="N73" s="17">
        <f t="shared" si="0"/>
        <v>0</v>
      </c>
      <c r="O73" s="21">
        <f>SUM(feb!H73+mrt!N73+apr!M73+mei!O73+N73)</f>
        <v>0</v>
      </c>
    </row>
    <row r="74" spans="1:15" ht="12.75">
      <c r="A74" s="13" t="s">
        <v>100</v>
      </c>
      <c r="B74" s="11"/>
      <c r="C74" s="11">
        <v>75</v>
      </c>
      <c r="D74" s="11">
        <v>110</v>
      </c>
      <c r="E74" s="11">
        <v>71</v>
      </c>
      <c r="F74" s="11">
        <v>83</v>
      </c>
      <c r="G74" s="11">
        <v>78</v>
      </c>
      <c r="H74" s="11">
        <v>80</v>
      </c>
      <c r="I74" s="11">
        <v>71</v>
      </c>
      <c r="J74" s="11"/>
      <c r="K74" s="11">
        <v>73</v>
      </c>
      <c r="L74" s="9">
        <f>COUNT(C74,E74,G74,I74:K74)</f>
        <v>5</v>
      </c>
      <c r="M74" s="10">
        <f>SUM(feb!F74+mrt!L74+apr!K74+mei!M74+L74)</f>
        <v>18</v>
      </c>
      <c r="N74" s="17">
        <f t="shared" si="0"/>
        <v>641</v>
      </c>
      <c r="O74" s="21">
        <f>SUM(feb!H74+mrt!N74+apr!M74+mei!O74+N74)</f>
        <v>1914</v>
      </c>
    </row>
    <row r="75" spans="1:15" ht="12.75">
      <c r="A75" s="13" t="s">
        <v>79</v>
      </c>
      <c r="B75" s="11">
        <v>110</v>
      </c>
      <c r="C75" s="11">
        <v>60</v>
      </c>
      <c r="D75" s="11"/>
      <c r="E75" s="11">
        <v>71</v>
      </c>
      <c r="F75" s="11">
        <v>152</v>
      </c>
      <c r="G75" s="11"/>
      <c r="H75" s="11">
        <v>115</v>
      </c>
      <c r="I75" s="11">
        <v>100</v>
      </c>
      <c r="J75" s="11"/>
      <c r="K75" s="11">
        <v>73</v>
      </c>
      <c r="L75" s="9">
        <v>5</v>
      </c>
      <c r="M75" s="10">
        <f>SUM(feb!F75+mrt!L75+apr!K75+mei!M75+L75)</f>
        <v>20</v>
      </c>
      <c r="N75" s="17">
        <f aca="true" t="shared" si="2" ref="N75:N121">SUM(B75:K75)</f>
        <v>681</v>
      </c>
      <c r="O75" s="21">
        <f>SUM(feb!H75+mrt!N75+apr!M75+mei!O75+N75)</f>
        <v>2702</v>
      </c>
    </row>
    <row r="76" spans="1:15" ht="12.75">
      <c r="A76" s="13" t="s">
        <v>71</v>
      </c>
      <c r="B76" s="11">
        <v>110</v>
      </c>
      <c r="C76" s="11">
        <v>60</v>
      </c>
      <c r="D76" s="11">
        <v>110</v>
      </c>
      <c r="E76" s="11">
        <v>71</v>
      </c>
      <c r="F76" s="11">
        <v>152</v>
      </c>
      <c r="G76" s="11"/>
      <c r="H76" s="11">
        <v>80</v>
      </c>
      <c r="I76" s="11">
        <v>71</v>
      </c>
      <c r="J76" s="11"/>
      <c r="K76" s="11"/>
      <c r="L76" s="9">
        <v>4</v>
      </c>
      <c r="M76" s="10">
        <f>SUM(feb!F76+mrt!L76+apr!K76+mei!M76+L76)</f>
        <v>19</v>
      </c>
      <c r="N76" s="17">
        <f t="shared" si="2"/>
        <v>654</v>
      </c>
      <c r="O76" s="21">
        <f>SUM(feb!H76+mrt!N76+apr!M76+mei!O76+N76)</f>
        <v>2594</v>
      </c>
    </row>
    <row r="77" spans="1:15" ht="12.75">
      <c r="A77" s="13" t="s">
        <v>101</v>
      </c>
      <c r="B77" s="11"/>
      <c r="C77" s="11"/>
      <c r="D77" s="11"/>
      <c r="E77" s="11"/>
      <c r="F77" s="11"/>
      <c r="G77" s="11"/>
      <c r="H77" s="11">
        <v>60</v>
      </c>
      <c r="I77" s="11">
        <v>98</v>
      </c>
      <c r="J77" s="11"/>
      <c r="K77" s="11">
        <v>73</v>
      </c>
      <c r="L77" s="9">
        <v>3</v>
      </c>
      <c r="M77" s="10">
        <f>SUM(feb!F77+mrt!L77+apr!K77+mei!M77+L77)</f>
        <v>6</v>
      </c>
      <c r="N77" s="17">
        <f t="shared" si="2"/>
        <v>231</v>
      </c>
      <c r="O77" s="21">
        <f>SUM(feb!H77+mrt!N77+apr!M77+mei!O77+N77)</f>
        <v>725</v>
      </c>
    </row>
    <row r="78" spans="1:15" ht="12.75">
      <c r="A78" s="13" t="s">
        <v>19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9">
        <f aca="true" t="shared" si="3" ref="L78:L121">COUNT(C78,E78,G78,I78:K78)</f>
        <v>0</v>
      </c>
      <c r="M78" s="10">
        <f>SUM(feb!F78+mrt!L78+apr!K78+mei!M78+L78)</f>
        <v>2</v>
      </c>
      <c r="N78" s="17">
        <f t="shared" si="2"/>
        <v>0</v>
      </c>
      <c r="O78" s="21">
        <f>SUM(feb!H78+mrt!N78+apr!M78+mei!O78+N78)</f>
        <v>79</v>
      </c>
    </row>
    <row r="79" spans="1:15" ht="12.75">
      <c r="A79" s="13" t="s">
        <v>20</v>
      </c>
      <c r="B79" s="11"/>
      <c r="C79" s="11"/>
      <c r="D79" s="11"/>
      <c r="E79" s="11"/>
      <c r="F79" s="11"/>
      <c r="G79" s="11"/>
      <c r="H79" s="11">
        <v>60</v>
      </c>
      <c r="I79" s="11"/>
      <c r="J79" s="11"/>
      <c r="K79" s="11"/>
      <c r="L79" s="9">
        <v>1</v>
      </c>
      <c r="M79" s="10">
        <f>SUM(feb!F79+mrt!L79+apr!K79+mei!M79+L79)</f>
        <v>9</v>
      </c>
      <c r="N79" s="17">
        <f t="shared" si="2"/>
        <v>60</v>
      </c>
      <c r="O79" s="21">
        <f>SUM(feb!H79+mrt!N79+apr!M79+mei!O79+N79)</f>
        <v>734</v>
      </c>
    </row>
    <row r="80" spans="1:15" ht="12.75">
      <c r="A80" s="13" t="s">
        <v>69</v>
      </c>
      <c r="B80" s="11">
        <v>44</v>
      </c>
      <c r="C80" s="11">
        <v>62</v>
      </c>
      <c r="D80" s="11"/>
      <c r="E80" s="11"/>
      <c r="F80" s="11"/>
      <c r="G80" s="11">
        <v>57</v>
      </c>
      <c r="H80" s="11"/>
      <c r="I80" s="11">
        <v>63</v>
      </c>
      <c r="J80" s="11"/>
      <c r="K80" s="11">
        <v>56</v>
      </c>
      <c r="L80" s="9">
        <v>5</v>
      </c>
      <c r="M80" s="10">
        <f>SUM(feb!F80+mrt!L80+apr!K80+mei!M80+L80)</f>
        <v>15</v>
      </c>
      <c r="N80" s="17">
        <f t="shared" si="2"/>
        <v>282</v>
      </c>
      <c r="O80" s="21">
        <f>SUM(feb!H80+mrt!N80+apr!M80+mei!O80+N80)</f>
        <v>818</v>
      </c>
    </row>
    <row r="81" spans="1:15" ht="12.75">
      <c r="A81" s="13" t="s">
        <v>88</v>
      </c>
      <c r="B81" s="11"/>
      <c r="C81" s="11"/>
      <c r="D81" s="11"/>
      <c r="E81" s="11">
        <v>56</v>
      </c>
      <c r="F81" s="11"/>
      <c r="G81" s="11"/>
      <c r="H81" s="11"/>
      <c r="I81" s="11"/>
      <c r="J81" s="11"/>
      <c r="K81" s="11">
        <v>56</v>
      </c>
      <c r="L81" s="9">
        <f t="shared" si="3"/>
        <v>2</v>
      </c>
      <c r="M81" s="10">
        <f>SUM(feb!F81+mrt!L81+apr!K81+mei!M81+L81)</f>
        <v>5</v>
      </c>
      <c r="N81" s="17">
        <f t="shared" si="2"/>
        <v>112</v>
      </c>
      <c r="O81" s="21">
        <f>SUM(feb!H81+mrt!N81+apr!M81+mei!O81+N81)</f>
        <v>280</v>
      </c>
    </row>
    <row r="82" spans="1:15" ht="12.75">
      <c r="A82" s="13" t="s">
        <v>104</v>
      </c>
      <c r="B82" s="11"/>
      <c r="C82" s="11"/>
      <c r="D82" s="11">
        <v>94</v>
      </c>
      <c r="E82" s="11">
        <v>56</v>
      </c>
      <c r="F82" s="11">
        <v>152</v>
      </c>
      <c r="G82" s="11"/>
      <c r="H82" s="11"/>
      <c r="I82" s="11"/>
      <c r="J82" s="11"/>
      <c r="K82" s="11"/>
      <c r="L82" s="9">
        <v>2</v>
      </c>
      <c r="M82" s="10">
        <f>SUM(feb!F82+mrt!L82+apr!K82+mei!M82+L82)</f>
        <v>8</v>
      </c>
      <c r="N82" s="17">
        <f t="shared" si="2"/>
        <v>302</v>
      </c>
      <c r="O82" s="21">
        <f>SUM(feb!H82+mrt!N82+apr!M82+mei!O82+N82)</f>
        <v>737</v>
      </c>
    </row>
    <row r="83" spans="1:15" ht="12.75">
      <c r="A83" s="13" t="s">
        <v>21</v>
      </c>
      <c r="B83" s="11"/>
      <c r="C83" s="11"/>
      <c r="D83" s="11"/>
      <c r="E83" s="11">
        <v>71</v>
      </c>
      <c r="F83" s="11"/>
      <c r="G83" s="11"/>
      <c r="H83" s="11"/>
      <c r="I83" s="11">
        <v>63</v>
      </c>
      <c r="J83" s="11"/>
      <c r="K83" s="11">
        <v>56</v>
      </c>
      <c r="L83" s="9">
        <f t="shared" si="3"/>
        <v>3</v>
      </c>
      <c r="M83" s="10">
        <f>SUM(feb!F83+mrt!L83+apr!K83+mei!M83+L83)</f>
        <v>12</v>
      </c>
      <c r="N83" s="17">
        <f t="shared" si="2"/>
        <v>190</v>
      </c>
      <c r="O83" s="21">
        <f>SUM(feb!H83+mrt!N83+apr!M83+mei!O83+N83)</f>
        <v>929</v>
      </c>
    </row>
    <row r="84" spans="1:15" ht="12.75">
      <c r="A84" s="13" t="s">
        <v>58</v>
      </c>
      <c r="B84" s="11"/>
      <c r="C84" s="11"/>
      <c r="D84" s="11">
        <v>100</v>
      </c>
      <c r="E84" s="11"/>
      <c r="F84" s="11"/>
      <c r="G84" s="11"/>
      <c r="H84" s="11"/>
      <c r="I84" s="11"/>
      <c r="J84" s="11"/>
      <c r="K84" s="11"/>
      <c r="L84" s="9">
        <v>1</v>
      </c>
      <c r="M84" s="10">
        <f>SUM(feb!F84+mrt!L84+apr!K84+mei!M84+L84)</f>
        <v>2</v>
      </c>
      <c r="N84" s="17">
        <f t="shared" si="2"/>
        <v>100</v>
      </c>
      <c r="O84" s="21">
        <f>SUM(feb!H84+mrt!N84+apr!M84+mei!O84+N84)</f>
        <v>162</v>
      </c>
    </row>
    <row r="85" spans="1:15" ht="12.75">
      <c r="A85" s="13" t="s">
        <v>63</v>
      </c>
      <c r="B85" s="11">
        <v>173</v>
      </c>
      <c r="C85" s="11">
        <v>65</v>
      </c>
      <c r="D85" s="11"/>
      <c r="E85" s="11"/>
      <c r="F85" s="11">
        <v>215</v>
      </c>
      <c r="G85" s="11">
        <v>90</v>
      </c>
      <c r="H85" s="11">
        <v>151</v>
      </c>
      <c r="I85" s="11">
        <v>158</v>
      </c>
      <c r="J85" s="11"/>
      <c r="K85" s="11">
        <v>90</v>
      </c>
      <c r="L85" s="9">
        <v>5</v>
      </c>
      <c r="M85" s="10">
        <f>SUM(feb!F85+mrt!L85+apr!K85+mei!M85+L85)</f>
        <v>23</v>
      </c>
      <c r="N85" s="17">
        <f t="shared" si="2"/>
        <v>942</v>
      </c>
      <c r="O85" s="21">
        <f>SUM(feb!H85+mrt!N85+apr!M85+mei!O85+N85)</f>
        <v>3730</v>
      </c>
    </row>
    <row r="86" spans="1:15" ht="12.75">
      <c r="A86" s="13" t="s">
        <v>127</v>
      </c>
      <c r="B86" s="11"/>
      <c r="C86" s="11"/>
      <c r="D86" s="11"/>
      <c r="E86" s="11"/>
      <c r="F86" s="11"/>
      <c r="G86" s="11"/>
      <c r="H86" s="11"/>
      <c r="I86" s="11">
        <v>63</v>
      </c>
      <c r="J86" s="11"/>
      <c r="K86" s="11">
        <v>56</v>
      </c>
      <c r="L86" s="9">
        <f t="shared" si="3"/>
        <v>2</v>
      </c>
      <c r="M86" s="10">
        <f>SUM(feb!F86+mrt!L86+apr!K86+mei!M86+L86)</f>
        <v>13</v>
      </c>
      <c r="N86" s="17">
        <f t="shared" si="2"/>
        <v>119</v>
      </c>
      <c r="O86" s="21">
        <f>SUM(feb!H86+mrt!N86+apr!M86+mei!O86+N86)</f>
        <v>704</v>
      </c>
    </row>
    <row r="87" spans="1:15" ht="12.75">
      <c r="A87" s="13" t="s">
        <v>22</v>
      </c>
      <c r="B87" s="11">
        <v>132</v>
      </c>
      <c r="C87" s="11">
        <v>75</v>
      </c>
      <c r="D87" s="11">
        <v>137</v>
      </c>
      <c r="E87" s="11">
        <v>80</v>
      </c>
      <c r="F87" s="11">
        <v>115</v>
      </c>
      <c r="G87" s="11">
        <v>78</v>
      </c>
      <c r="H87" s="11"/>
      <c r="I87" s="11"/>
      <c r="J87" s="11"/>
      <c r="K87" s="11">
        <v>73</v>
      </c>
      <c r="L87" s="9">
        <v>5</v>
      </c>
      <c r="M87" s="10">
        <f>SUM(feb!F87+mrt!L87+apr!K87+mei!M87+L87)</f>
        <v>22</v>
      </c>
      <c r="N87" s="17">
        <f t="shared" si="2"/>
        <v>690</v>
      </c>
      <c r="O87" s="21">
        <f>SUM(feb!H87+mrt!N87+apr!M87+mei!O87+N87)</f>
        <v>2642</v>
      </c>
    </row>
    <row r="88" spans="1:15" ht="13.5" customHeight="1">
      <c r="A88" s="13" t="s">
        <v>62</v>
      </c>
      <c r="B88" s="11">
        <v>62</v>
      </c>
      <c r="C88" s="11">
        <v>60</v>
      </c>
      <c r="D88" s="11"/>
      <c r="E88" s="11">
        <v>71</v>
      </c>
      <c r="F88" s="11">
        <v>83</v>
      </c>
      <c r="G88" s="11"/>
      <c r="H88" s="11">
        <v>99</v>
      </c>
      <c r="I88" s="11">
        <v>98</v>
      </c>
      <c r="J88" s="11"/>
      <c r="K88" s="11"/>
      <c r="L88" s="9">
        <v>4</v>
      </c>
      <c r="M88" s="10">
        <f>SUM(feb!F88+mrt!L88+apr!K88+mei!M88+L88)</f>
        <v>18</v>
      </c>
      <c r="N88" s="17">
        <f t="shared" si="2"/>
        <v>473</v>
      </c>
      <c r="O88" s="21">
        <f>SUM(feb!H88+mrt!N88+apr!M88+mei!O88+N88)</f>
        <v>1900</v>
      </c>
    </row>
    <row r="89" spans="1:15" ht="13.5" customHeight="1">
      <c r="A89" s="13" t="s">
        <v>23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9">
        <f t="shared" si="3"/>
        <v>0</v>
      </c>
      <c r="M89" s="10">
        <f>SUM(feb!F89+mrt!L89+apr!K89+mei!M89+L89)</f>
        <v>0</v>
      </c>
      <c r="N89" s="17">
        <f t="shared" si="2"/>
        <v>0</v>
      </c>
      <c r="O89" s="21">
        <f>SUM(feb!H89+mrt!N89+apr!M89+mei!O89+N89)</f>
        <v>0</v>
      </c>
    </row>
    <row r="90" spans="1:15" ht="13.5" customHeight="1">
      <c r="A90" s="13" t="s">
        <v>76</v>
      </c>
      <c r="B90" s="11">
        <v>140</v>
      </c>
      <c r="C90" s="11"/>
      <c r="D90" s="11"/>
      <c r="E90" s="11">
        <v>80</v>
      </c>
      <c r="F90" s="11">
        <v>115</v>
      </c>
      <c r="G90" s="11">
        <v>90</v>
      </c>
      <c r="H90" s="11">
        <v>142</v>
      </c>
      <c r="I90" s="11">
        <v>89</v>
      </c>
      <c r="J90" s="11"/>
      <c r="K90" s="11">
        <v>90</v>
      </c>
      <c r="L90" s="9">
        <v>5</v>
      </c>
      <c r="M90" s="10">
        <f>SUM(feb!F90+mrt!L90+apr!K90+mei!M90+L90)</f>
        <v>18</v>
      </c>
      <c r="N90" s="17">
        <f t="shared" si="2"/>
        <v>746</v>
      </c>
      <c r="O90" s="21">
        <f>SUM(feb!H90+mrt!N90+apr!M90+mei!O90+N90)</f>
        <v>2682</v>
      </c>
    </row>
    <row r="91" spans="1:15" ht="13.5" customHeight="1">
      <c r="A91" s="13" t="s">
        <v>77</v>
      </c>
      <c r="B91" s="11"/>
      <c r="C91" s="11"/>
      <c r="D91" s="11">
        <v>94</v>
      </c>
      <c r="E91" s="11"/>
      <c r="F91" s="11"/>
      <c r="G91" s="11"/>
      <c r="H91" s="11"/>
      <c r="I91" s="11"/>
      <c r="J91" s="11"/>
      <c r="K91" s="11"/>
      <c r="L91" s="9">
        <v>1</v>
      </c>
      <c r="M91" s="10">
        <f>SUM(feb!F91+mrt!L91+apr!K91+mei!M91+L91)</f>
        <v>1</v>
      </c>
      <c r="N91" s="17">
        <f t="shared" si="2"/>
        <v>94</v>
      </c>
      <c r="O91" s="21">
        <f>SUM(feb!H91+mrt!N91+apr!M91+mei!O91+N91)</f>
        <v>94</v>
      </c>
    </row>
    <row r="92" spans="1:15" ht="12.75">
      <c r="A92" s="13" t="s">
        <v>24</v>
      </c>
      <c r="B92" s="11"/>
      <c r="C92" s="11"/>
      <c r="D92" s="11">
        <v>62</v>
      </c>
      <c r="E92" s="11">
        <v>56</v>
      </c>
      <c r="F92" s="11"/>
      <c r="G92" s="11">
        <v>57</v>
      </c>
      <c r="H92" s="11"/>
      <c r="I92" s="11"/>
      <c r="J92" s="11"/>
      <c r="K92" s="11"/>
      <c r="L92" s="9">
        <v>3</v>
      </c>
      <c r="M92" s="10">
        <f>SUM(feb!F92+mrt!L92+apr!K92+mei!M92+L92)</f>
        <v>5</v>
      </c>
      <c r="N92" s="17">
        <f t="shared" si="2"/>
        <v>175</v>
      </c>
      <c r="O92" s="21">
        <f>SUM(feb!H92+mrt!N92+apr!M92+mei!O92+N92)</f>
        <v>285</v>
      </c>
    </row>
    <row r="93" spans="1:15" ht="12.75">
      <c r="A93" s="13" t="s">
        <v>118</v>
      </c>
      <c r="B93" s="11"/>
      <c r="C93" s="11"/>
      <c r="D93" s="11"/>
      <c r="E93" s="11">
        <v>71</v>
      </c>
      <c r="F93" s="11"/>
      <c r="G93" s="11"/>
      <c r="H93" s="11"/>
      <c r="I93" s="11"/>
      <c r="J93" s="11"/>
      <c r="K93" s="11"/>
      <c r="L93" s="9">
        <f t="shared" si="3"/>
        <v>1</v>
      </c>
      <c r="M93" s="10">
        <f>SUM(feb!F93+mrt!L93+apr!K93+mei!M93+L93)</f>
        <v>12</v>
      </c>
      <c r="N93" s="17">
        <f t="shared" si="2"/>
        <v>71</v>
      </c>
      <c r="O93" s="21">
        <f>SUM(feb!H93+mrt!N93+apr!M93+mei!O93+N93)</f>
        <v>845</v>
      </c>
    </row>
    <row r="94" spans="1:15" ht="12.75">
      <c r="A94" s="13" t="s">
        <v>25</v>
      </c>
      <c r="B94" s="11"/>
      <c r="C94" s="11"/>
      <c r="D94" s="11"/>
      <c r="E94" s="11"/>
      <c r="F94" s="11">
        <v>83</v>
      </c>
      <c r="G94" s="11">
        <v>78</v>
      </c>
      <c r="H94" s="11">
        <v>115</v>
      </c>
      <c r="I94" s="11">
        <v>100</v>
      </c>
      <c r="J94" s="11"/>
      <c r="K94" s="11"/>
      <c r="L94" s="9">
        <v>3</v>
      </c>
      <c r="M94" s="10">
        <f>SUM(feb!F94+mrt!L94+apr!K94+mei!M94+L94)</f>
        <v>14</v>
      </c>
      <c r="N94" s="17">
        <f t="shared" si="2"/>
        <v>376</v>
      </c>
      <c r="O94" s="21">
        <f>SUM(feb!H94+mrt!N94+apr!M94+mei!O94+N94)</f>
        <v>1475</v>
      </c>
    </row>
    <row r="95" spans="1:15" ht="12.75">
      <c r="A95" s="13" t="s">
        <v>26</v>
      </c>
      <c r="B95" s="11"/>
      <c r="C95" s="11">
        <v>75</v>
      </c>
      <c r="D95" s="11"/>
      <c r="E95" s="11"/>
      <c r="F95" s="11"/>
      <c r="G95" s="11">
        <v>90</v>
      </c>
      <c r="H95" s="11"/>
      <c r="I95" s="11">
        <v>89</v>
      </c>
      <c r="J95" s="11">
        <v>135</v>
      </c>
      <c r="K95" s="11">
        <v>90</v>
      </c>
      <c r="L95" s="9">
        <f t="shared" si="3"/>
        <v>5</v>
      </c>
      <c r="M95" s="10">
        <f>SUM(feb!F95+mrt!L95+apr!K95+mei!M95+L95)</f>
        <v>17</v>
      </c>
      <c r="N95" s="17">
        <f t="shared" si="2"/>
        <v>479</v>
      </c>
      <c r="O95" s="21">
        <f>SUM(feb!H95+mrt!N95+apr!M95+mei!O95+N95)</f>
        <v>1407</v>
      </c>
    </row>
    <row r="96" spans="1:15" ht="12.75">
      <c r="A96" s="13" t="s">
        <v>107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9">
        <f t="shared" si="3"/>
        <v>0</v>
      </c>
      <c r="M96" s="10">
        <f>SUM(feb!F96+mrt!L96+apr!K96+mei!M96+L96)</f>
        <v>0</v>
      </c>
      <c r="N96" s="17">
        <f t="shared" si="2"/>
        <v>0</v>
      </c>
      <c r="O96" s="21">
        <f>SUM(feb!H96+mrt!N96+apr!M96+mei!O96+N96)</f>
        <v>0</v>
      </c>
    </row>
    <row r="97" spans="1:15" ht="12.75">
      <c r="A97" s="13" t="s">
        <v>81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9">
        <f t="shared" si="3"/>
        <v>0</v>
      </c>
      <c r="M97" s="10">
        <f>SUM(feb!F97+mrt!L97+apr!K97+mei!M97+L97)</f>
        <v>3</v>
      </c>
      <c r="N97" s="17">
        <f t="shared" si="2"/>
        <v>0</v>
      </c>
      <c r="O97" s="21">
        <f>SUM(feb!H97+mrt!N97+apr!M97+mei!O97+N97)</f>
        <v>190</v>
      </c>
    </row>
    <row r="98" spans="1:15" ht="12.75">
      <c r="A98" s="13" t="s">
        <v>27</v>
      </c>
      <c r="B98" s="11">
        <v>132</v>
      </c>
      <c r="C98" s="11">
        <v>75</v>
      </c>
      <c r="D98" s="11">
        <v>137</v>
      </c>
      <c r="E98" s="11">
        <v>71</v>
      </c>
      <c r="F98" s="11">
        <v>115</v>
      </c>
      <c r="G98" s="11">
        <v>78</v>
      </c>
      <c r="H98" s="11">
        <v>115</v>
      </c>
      <c r="I98" s="11">
        <v>100</v>
      </c>
      <c r="J98" s="11">
        <v>100</v>
      </c>
      <c r="K98" s="11">
        <v>73</v>
      </c>
      <c r="L98" s="9">
        <v>5</v>
      </c>
      <c r="M98" s="10">
        <f>SUM(feb!F98+mrt!L98+apr!K98+mei!M98+L98)</f>
        <v>19</v>
      </c>
      <c r="N98" s="17">
        <f t="shared" si="2"/>
        <v>996</v>
      </c>
      <c r="O98" s="21">
        <f>SUM(feb!H98+mrt!N98+apr!M98+mei!O98+N98)</f>
        <v>2816</v>
      </c>
    </row>
    <row r="99" spans="1:15" ht="12.75">
      <c r="A99" s="13" t="s">
        <v>110</v>
      </c>
      <c r="B99" s="11">
        <v>130</v>
      </c>
      <c r="C99" s="11">
        <v>60</v>
      </c>
      <c r="D99" s="11">
        <v>137</v>
      </c>
      <c r="E99" s="11">
        <v>71</v>
      </c>
      <c r="F99" s="11"/>
      <c r="G99" s="11">
        <v>78</v>
      </c>
      <c r="H99" s="11">
        <v>115</v>
      </c>
      <c r="I99" s="11">
        <v>100</v>
      </c>
      <c r="J99" s="11"/>
      <c r="K99" s="11">
        <v>73</v>
      </c>
      <c r="L99" s="9">
        <f t="shared" si="3"/>
        <v>5</v>
      </c>
      <c r="M99" s="10">
        <f>SUM(feb!F99+mrt!L99+apr!K99+mei!M99+L99)</f>
        <v>18</v>
      </c>
      <c r="N99" s="17">
        <f t="shared" si="2"/>
        <v>764</v>
      </c>
      <c r="O99" s="21">
        <f>SUM(feb!H99+mrt!N99+apr!M99+mei!O99+N99)</f>
        <v>2445</v>
      </c>
    </row>
    <row r="100" spans="1:15" ht="12.75">
      <c r="A100" s="13" t="s">
        <v>28</v>
      </c>
      <c r="B100" s="11">
        <v>122</v>
      </c>
      <c r="C100" s="11">
        <v>60</v>
      </c>
      <c r="D100" s="11"/>
      <c r="E100" s="11">
        <v>71</v>
      </c>
      <c r="F100" s="11">
        <v>83</v>
      </c>
      <c r="G100" s="11">
        <v>78</v>
      </c>
      <c r="H100" s="11">
        <v>80</v>
      </c>
      <c r="I100" s="11">
        <v>71</v>
      </c>
      <c r="J100" s="11"/>
      <c r="K100" s="11">
        <v>73</v>
      </c>
      <c r="L100" s="9">
        <f t="shared" si="3"/>
        <v>5</v>
      </c>
      <c r="M100" s="10">
        <f>SUM(feb!F100+mrt!L100+apr!K100+mei!M100+L100)</f>
        <v>19</v>
      </c>
      <c r="N100" s="17">
        <f t="shared" si="2"/>
        <v>638</v>
      </c>
      <c r="O100" s="21">
        <f>SUM(feb!H100+mrt!N100+apr!M100+mei!O100+N100)</f>
        <v>1748</v>
      </c>
    </row>
    <row r="101" spans="1:15" ht="12.75">
      <c r="A101" s="13" t="s">
        <v>94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9">
        <f t="shared" si="3"/>
        <v>0</v>
      </c>
      <c r="M101" s="10">
        <f>SUM(feb!F101+mrt!L101+apr!K101+mei!M101+L101)</f>
        <v>0</v>
      </c>
      <c r="N101" s="17">
        <f t="shared" si="2"/>
        <v>0</v>
      </c>
      <c r="O101" s="21">
        <f>SUM(feb!H101+mrt!N101+apr!M101+mei!O101+N101)</f>
        <v>0</v>
      </c>
    </row>
    <row r="102" spans="1:15" ht="12.75">
      <c r="A102" s="13" t="s">
        <v>35</v>
      </c>
      <c r="B102" s="11">
        <v>62</v>
      </c>
      <c r="C102" s="11">
        <v>60</v>
      </c>
      <c r="D102" s="11">
        <v>94</v>
      </c>
      <c r="E102" s="11"/>
      <c r="F102" s="11"/>
      <c r="G102" s="11"/>
      <c r="H102" s="11">
        <v>99</v>
      </c>
      <c r="I102" s="11">
        <v>98</v>
      </c>
      <c r="J102" s="11"/>
      <c r="K102" s="11">
        <v>73</v>
      </c>
      <c r="L102" s="9">
        <v>4</v>
      </c>
      <c r="M102" s="10">
        <f>SUM(feb!F102+mrt!L102+apr!K102+mei!M102+L102)</f>
        <v>11</v>
      </c>
      <c r="N102" s="17">
        <f t="shared" si="2"/>
        <v>486</v>
      </c>
      <c r="O102" s="21">
        <f>SUM(feb!H102+mrt!N102+apr!M102+mei!O102+N102)</f>
        <v>888</v>
      </c>
    </row>
    <row r="103" spans="1:15" ht="12.75">
      <c r="A103" s="13" t="s">
        <v>56</v>
      </c>
      <c r="B103" s="11">
        <v>130</v>
      </c>
      <c r="C103" s="11">
        <v>60</v>
      </c>
      <c r="D103" s="11">
        <v>137</v>
      </c>
      <c r="E103" s="11">
        <v>71</v>
      </c>
      <c r="F103" s="11">
        <v>115</v>
      </c>
      <c r="G103" s="11"/>
      <c r="H103" s="11">
        <v>115</v>
      </c>
      <c r="I103" s="11">
        <v>100</v>
      </c>
      <c r="J103" s="11"/>
      <c r="K103" s="11">
        <v>73</v>
      </c>
      <c r="L103" s="9">
        <v>5</v>
      </c>
      <c r="M103" s="10">
        <f>SUM(feb!F103+mrt!L103+apr!K103+mei!M103+L103)</f>
        <v>20</v>
      </c>
      <c r="N103" s="17">
        <f t="shared" si="2"/>
        <v>801</v>
      </c>
      <c r="O103" s="21">
        <f>SUM(feb!H103+mrt!N103+apr!M103+mei!O103+N103)</f>
        <v>2692</v>
      </c>
    </row>
    <row r="104" spans="1:15" ht="12.75">
      <c r="A104" s="13" t="s">
        <v>83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9">
        <f t="shared" si="3"/>
        <v>0</v>
      </c>
      <c r="M104" s="10">
        <f>SUM(feb!F104+mrt!L104+apr!K104+mei!M104+L104)</f>
        <v>0</v>
      </c>
      <c r="N104" s="17">
        <f t="shared" si="2"/>
        <v>0</v>
      </c>
      <c r="O104" s="21">
        <f>SUM(feb!H104+mrt!N104+apr!M104+mei!O104+N104)</f>
        <v>0</v>
      </c>
    </row>
    <row r="105" spans="1:15" ht="12.75">
      <c r="A105" s="13" t="s">
        <v>67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9">
        <f t="shared" si="3"/>
        <v>0</v>
      </c>
      <c r="M105" s="10">
        <f>SUM(feb!F105+mrt!L105+apr!K105+mei!M105+L105)</f>
        <v>1</v>
      </c>
      <c r="N105" s="17">
        <f t="shared" si="2"/>
        <v>0</v>
      </c>
      <c r="O105" s="21">
        <f>SUM(feb!H105+mrt!N105+apr!M105+mei!O105+N105)</f>
        <v>58</v>
      </c>
    </row>
    <row r="106" spans="1:15" ht="12.75">
      <c r="A106" s="13" t="s">
        <v>91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9">
        <f t="shared" si="3"/>
        <v>0</v>
      </c>
      <c r="M106" s="10">
        <f>SUM(feb!F106+mrt!L106+apr!K106+mei!M106+L106)</f>
        <v>1</v>
      </c>
      <c r="N106" s="17">
        <f t="shared" si="2"/>
        <v>0</v>
      </c>
      <c r="O106" s="21">
        <f>SUM(feb!H106+mrt!N106+apr!M106+mei!O106+N106)</f>
        <v>60</v>
      </c>
    </row>
    <row r="107" spans="1:15" ht="12.75">
      <c r="A107" s="13" t="s">
        <v>61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9">
        <f t="shared" si="3"/>
        <v>0</v>
      </c>
      <c r="M107" s="10">
        <f>SUM(feb!F107+mrt!L107+apr!K107+mei!M107+L107)</f>
        <v>0</v>
      </c>
      <c r="N107" s="17">
        <f t="shared" si="2"/>
        <v>0</v>
      </c>
      <c r="O107" s="21">
        <f>SUM(feb!H107+mrt!N107+apr!M107+mei!O107+N107)</f>
        <v>0</v>
      </c>
    </row>
    <row r="108" spans="1:15" ht="12.75">
      <c r="A108" s="13" t="s">
        <v>157</v>
      </c>
      <c r="B108" s="11">
        <v>140</v>
      </c>
      <c r="C108" s="11"/>
      <c r="D108" s="11"/>
      <c r="E108" s="11"/>
      <c r="F108" s="11">
        <v>115</v>
      </c>
      <c r="G108" s="11"/>
      <c r="H108" s="11">
        <v>142</v>
      </c>
      <c r="I108" s="11"/>
      <c r="J108" s="11"/>
      <c r="K108" s="11"/>
      <c r="L108" s="9">
        <v>1</v>
      </c>
      <c r="M108" s="10">
        <f>SUM(feb!F108+mrt!L108+apr!K108+mei!M108+L108)</f>
        <v>6</v>
      </c>
      <c r="N108" s="17">
        <f t="shared" si="2"/>
        <v>397</v>
      </c>
      <c r="O108" s="21">
        <f>SUM(feb!H108+mrt!N108+apr!M108+mei!O108+N108)</f>
        <v>1452</v>
      </c>
    </row>
    <row r="109" spans="1:15" ht="13.5" customHeight="1">
      <c r="A109" s="13" t="s">
        <v>158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9">
        <f t="shared" si="3"/>
        <v>0</v>
      </c>
      <c r="M109" s="10">
        <f>SUM(feb!F109+mrt!L109+apr!K109+mei!M109+L109)</f>
        <v>1</v>
      </c>
      <c r="N109" s="17">
        <f t="shared" si="2"/>
        <v>0</v>
      </c>
      <c r="O109" s="21">
        <f>SUM(feb!H109+mrt!N109+apr!M109+mei!O109+N109)</f>
        <v>112</v>
      </c>
    </row>
    <row r="110" spans="1:15" ht="13.5" customHeight="1">
      <c r="A110" s="13" t="s">
        <v>121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9">
        <f t="shared" si="3"/>
        <v>0</v>
      </c>
      <c r="M110" s="10">
        <f>SUM(feb!F110+mrt!L110+apr!K110+mei!M110+L110)</f>
        <v>8</v>
      </c>
      <c r="N110" s="17">
        <f t="shared" si="2"/>
        <v>0</v>
      </c>
      <c r="O110" s="21">
        <f>SUM(feb!H110+mrt!N110+apr!M110+mei!O110+N110)</f>
        <v>751</v>
      </c>
    </row>
    <row r="111" spans="1:15" ht="12.75">
      <c r="A111" s="13" t="s">
        <v>105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9">
        <f t="shared" si="3"/>
        <v>0</v>
      </c>
      <c r="M111" s="10">
        <f>SUM(feb!F111+mrt!L111+apr!K111+mei!M111+L111)</f>
        <v>0</v>
      </c>
      <c r="N111" s="17">
        <f t="shared" si="2"/>
        <v>0</v>
      </c>
      <c r="O111" s="21">
        <f>SUM(feb!H111+mrt!N111+apr!M111+mei!O111+N111)</f>
        <v>0</v>
      </c>
    </row>
    <row r="112" spans="1:15" ht="12.75">
      <c r="A112" s="13" t="s">
        <v>112</v>
      </c>
      <c r="B112" s="11">
        <v>115</v>
      </c>
      <c r="C112" s="11">
        <v>60</v>
      </c>
      <c r="D112" s="11"/>
      <c r="E112" s="11"/>
      <c r="F112" s="11"/>
      <c r="G112" s="11"/>
      <c r="H112" s="11"/>
      <c r="I112" s="11"/>
      <c r="J112" s="11"/>
      <c r="K112" s="11"/>
      <c r="L112" s="9">
        <f t="shared" si="3"/>
        <v>1</v>
      </c>
      <c r="M112" s="10">
        <f>SUM(feb!F112+mrt!L112+apr!K112+mei!M112+L112)</f>
        <v>2</v>
      </c>
      <c r="N112" s="17">
        <f t="shared" si="2"/>
        <v>175</v>
      </c>
      <c r="O112" s="21">
        <f>SUM(feb!H112+mrt!N112+apr!M112+mei!O112+N112)</f>
        <v>240</v>
      </c>
    </row>
    <row r="113" spans="1:15" ht="12.75">
      <c r="A113" s="13" t="s">
        <v>153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9">
        <f>COUNT(C113,E113,G113,I113:K113)</f>
        <v>0</v>
      </c>
      <c r="M113" s="10">
        <f>SUM(feb!F113+mrt!L113+apr!K113+mei!M113+L113)</f>
        <v>1</v>
      </c>
      <c r="N113" s="17">
        <f>SUM(B113:K113)</f>
        <v>0</v>
      </c>
      <c r="O113" s="21">
        <f>SUM(feb!H113+mrt!N113+apr!M113+mei!O113+N113)</f>
        <v>62</v>
      </c>
    </row>
    <row r="114" spans="1:15" ht="12.75">
      <c r="A114" s="13" t="s">
        <v>66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9">
        <f t="shared" si="3"/>
        <v>0</v>
      </c>
      <c r="M114" s="10">
        <f>SUM(feb!F114+mrt!L114+apr!K114+mei!M114+L114)</f>
        <v>1</v>
      </c>
      <c r="N114" s="17">
        <f t="shared" si="2"/>
        <v>0</v>
      </c>
      <c r="O114" s="21">
        <f>SUM(feb!H114+mrt!N114+apr!M114+mei!O114+N114)</f>
        <v>55</v>
      </c>
    </row>
    <row r="115" spans="1:15" ht="12.75">
      <c r="A115" s="25" t="s">
        <v>159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>
        <v>56</v>
      </c>
      <c r="L115" s="9">
        <f>COUNT(C115,E115,G115,I115:K115)</f>
        <v>1</v>
      </c>
      <c r="M115" s="10">
        <f>SUM(feb!F115+mrt!L115+apr!K115+mei!M115+L115)</f>
        <v>1</v>
      </c>
      <c r="N115" s="17">
        <f>SUM(B115:K115)</f>
        <v>56</v>
      </c>
      <c r="O115" s="21">
        <f>SUM(feb!H115+mrt!N115+apr!M115+mei!O115+N115)</f>
        <v>56</v>
      </c>
    </row>
    <row r="116" spans="1:15" ht="12.75">
      <c r="A116" s="25" t="s">
        <v>90</v>
      </c>
      <c r="B116" s="11">
        <v>110</v>
      </c>
      <c r="C116" s="11">
        <v>60</v>
      </c>
      <c r="D116" s="11"/>
      <c r="E116" s="11">
        <v>71</v>
      </c>
      <c r="F116" s="11">
        <v>152</v>
      </c>
      <c r="G116" s="11"/>
      <c r="H116" s="11">
        <v>115</v>
      </c>
      <c r="I116" s="11">
        <v>100</v>
      </c>
      <c r="J116" s="11"/>
      <c r="K116" s="11"/>
      <c r="L116" s="9">
        <v>4</v>
      </c>
      <c r="M116" s="10">
        <f>SUM(feb!F116+mrt!L116+apr!K116+mei!M116+L116)</f>
        <v>14</v>
      </c>
      <c r="N116" s="17">
        <f t="shared" si="2"/>
        <v>608</v>
      </c>
      <c r="O116" s="21">
        <f>SUM(feb!H116+mrt!N116+apr!M116+mei!O116+N116)</f>
        <v>2029</v>
      </c>
    </row>
    <row r="117" spans="1:15" ht="12.75">
      <c r="A117" s="25" t="s">
        <v>162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9">
        <f>COUNT(C117,E117,G117,I117:K117)</f>
        <v>0</v>
      </c>
      <c r="M117" s="10">
        <f>SUM(feb!F117+mrt!L117+apr!K117+mei!M117+L117)</f>
        <v>0</v>
      </c>
      <c r="N117" s="17">
        <f>SUM(B117:K117)</f>
        <v>0</v>
      </c>
      <c r="O117" s="21">
        <f>SUM(feb!H117+mrt!N117+apr!M117+mei!O117+N117)</f>
        <v>0</v>
      </c>
    </row>
    <row r="118" spans="1:15" ht="12.75">
      <c r="A118" s="35" t="s">
        <v>108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9">
        <f t="shared" si="3"/>
        <v>0</v>
      </c>
      <c r="M118" s="10">
        <f>SUM(feb!F118+mrt!L118+apr!K118+mei!M118+L118)</f>
        <v>4</v>
      </c>
      <c r="N118" s="17">
        <f t="shared" si="2"/>
        <v>0</v>
      </c>
      <c r="O118" s="21">
        <f>SUM(feb!H118+mrt!N118+apr!M118+mei!O118+N118)</f>
        <v>260</v>
      </c>
    </row>
    <row r="119" spans="1:15" ht="12.75">
      <c r="A119" s="25" t="s">
        <v>106</v>
      </c>
      <c r="B119" s="11">
        <v>61</v>
      </c>
      <c r="C119" s="11">
        <v>60</v>
      </c>
      <c r="D119" s="11">
        <v>94</v>
      </c>
      <c r="E119" s="11">
        <v>56</v>
      </c>
      <c r="F119" s="11">
        <v>83</v>
      </c>
      <c r="G119" s="11">
        <v>78</v>
      </c>
      <c r="H119" s="11"/>
      <c r="I119" s="11">
        <v>61</v>
      </c>
      <c r="J119" s="11"/>
      <c r="K119" s="11">
        <v>56</v>
      </c>
      <c r="L119" s="9">
        <f t="shared" si="3"/>
        <v>5</v>
      </c>
      <c r="M119" s="10">
        <f>SUM(feb!F119+mrt!L119+apr!K119+mei!M119+L119)</f>
        <v>21</v>
      </c>
      <c r="N119" s="17">
        <f t="shared" si="2"/>
        <v>549</v>
      </c>
      <c r="O119" s="21">
        <f>SUM(feb!H119+mrt!N119+apr!M119+mei!O119+N119)</f>
        <v>1606</v>
      </c>
    </row>
    <row r="120" spans="1:15" ht="12.75">
      <c r="A120" s="25" t="s">
        <v>29</v>
      </c>
      <c r="B120" s="11">
        <v>118</v>
      </c>
      <c r="C120" s="11">
        <v>60</v>
      </c>
      <c r="D120" s="11">
        <v>100</v>
      </c>
      <c r="E120" s="11">
        <v>71</v>
      </c>
      <c r="F120" s="11">
        <v>115</v>
      </c>
      <c r="G120" s="11"/>
      <c r="H120" s="11">
        <v>115</v>
      </c>
      <c r="I120" s="11">
        <v>100</v>
      </c>
      <c r="J120" s="11"/>
      <c r="K120" s="11">
        <v>73</v>
      </c>
      <c r="L120" s="9">
        <v>5</v>
      </c>
      <c r="M120" s="10">
        <f>SUM(feb!F120+mrt!L120+apr!K120+mei!M120+L120)</f>
        <v>19</v>
      </c>
      <c r="N120" s="17">
        <f t="shared" si="2"/>
        <v>752</v>
      </c>
      <c r="O120" s="21">
        <f>SUM(feb!H120+mrt!N120+apr!M120+mei!O120+N120)</f>
        <v>2184</v>
      </c>
    </row>
    <row r="121" spans="1:15" ht="13.5" thickBot="1">
      <c r="A121" s="14" t="s">
        <v>119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4">
        <f t="shared" si="3"/>
        <v>0</v>
      </c>
      <c r="M121" s="26">
        <f>SUM(feb!F121+mrt!L121+apr!K121+mei!M121+L121)</f>
        <v>0</v>
      </c>
      <c r="N121" s="27">
        <f t="shared" si="2"/>
        <v>0</v>
      </c>
      <c r="O121" s="28">
        <f>SUM(feb!H121+mrt!N121+apr!M121+mei!O121+N121)</f>
        <v>0</v>
      </c>
    </row>
  </sheetData>
  <sheetProtection/>
  <mergeCells count="4">
    <mergeCell ref="N2:N3"/>
    <mergeCell ref="O2:O3"/>
    <mergeCell ref="L2:L3"/>
    <mergeCell ref="M2:M3"/>
  </mergeCells>
  <printOptions/>
  <pageMargins left="0.7874015748031497" right="0.7874015748031497" top="0.393700787401574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1"/>
  <sheetViews>
    <sheetView zoomScale="145" zoomScaleNormal="145" zoomScalePageLayoutView="0" workbookViewId="0" topLeftCell="A1">
      <pane ySplit="3" topLeftCell="A31" activePane="bottomLeft" state="frozen"/>
      <selection pane="topLeft" activeCell="A1" sqref="A1"/>
      <selection pane="bottomLeft" activeCell="A40" sqref="A40"/>
    </sheetView>
  </sheetViews>
  <sheetFormatPr defaultColWidth="9.140625" defaultRowHeight="12.75"/>
  <cols>
    <col min="1" max="1" width="16.7109375" style="6" customWidth="1"/>
    <col min="2" max="3" width="4.00390625" style="6" customWidth="1"/>
    <col min="4" max="4" width="4.28125" style="6" customWidth="1"/>
    <col min="5" max="5" width="4.140625" style="6" customWidth="1"/>
    <col min="6" max="6" width="4.00390625" style="6" customWidth="1"/>
    <col min="7" max="7" width="3.8515625" style="6" customWidth="1"/>
    <col min="8" max="8" width="4.00390625" style="6" customWidth="1"/>
    <col min="9" max="9" width="3.7109375" style="6" customWidth="1"/>
    <col min="10" max="13" width="5.7109375" style="6" customWidth="1"/>
    <col min="14" max="16384" width="9.140625" style="6" customWidth="1"/>
  </cols>
  <sheetData>
    <row r="1" spans="1:13" ht="27.75" customHeight="1" thickBot="1">
      <c r="A1" s="43" t="s">
        <v>146</v>
      </c>
      <c r="M1" s="44" t="s">
        <v>37</v>
      </c>
    </row>
    <row r="2" spans="1:13" s="8" customFormat="1" ht="54.75" customHeight="1">
      <c r="A2" s="19"/>
      <c r="B2" s="18" t="s">
        <v>2</v>
      </c>
      <c r="C2" s="18" t="s">
        <v>3</v>
      </c>
      <c r="D2" s="18" t="s">
        <v>2</v>
      </c>
      <c r="E2" s="18" t="s">
        <v>3</v>
      </c>
      <c r="F2" s="18" t="s">
        <v>2</v>
      </c>
      <c r="G2" s="18" t="s">
        <v>3</v>
      </c>
      <c r="H2" s="18" t="s">
        <v>2</v>
      </c>
      <c r="I2" s="18" t="s">
        <v>3</v>
      </c>
      <c r="J2" s="70" t="s">
        <v>40</v>
      </c>
      <c r="K2" s="68" t="s">
        <v>41</v>
      </c>
      <c r="L2" s="62" t="s">
        <v>38</v>
      </c>
      <c r="M2" s="64" t="s">
        <v>39</v>
      </c>
    </row>
    <row r="3" spans="1:13" ht="18" customHeight="1" thickBot="1">
      <c r="A3" s="20"/>
      <c r="B3" s="5">
        <v>6</v>
      </c>
      <c r="C3" s="5">
        <v>7</v>
      </c>
      <c r="D3" s="5">
        <v>13</v>
      </c>
      <c r="E3" s="5">
        <v>14</v>
      </c>
      <c r="F3" s="5">
        <v>20</v>
      </c>
      <c r="G3" s="5">
        <v>21</v>
      </c>
      <c r="H3" s="5">
        <v>27</v>
      </c>
      <c r="I3" s="5">
        <v>28</v>
      </c>
      <c r="J3" s="71"/>
      <c r="K3" s="69"/>
      <c r="L3" s="63"/>
      <c r="M3" s="65"/>
    </row>
    <row r="4" spans="1:13" ht="12.75">
      <c r="A4" s="13" t="s">
        <v>122</v>
      </c>
      <c r="B4" s="11"/>
      <c r="C4" s="11">
        <v>91</v>
      </c>
      <c r="D4" s="11">
        <v>135</v>
      </c>
      <c r="E4" s="11"/>
      <c r="F4" s="11">
        <v>115</v>
      </c>
      <c r="G4" s="11"/>
      <c r="H4" s="11"/>
      <c r="I4" s="11"/>
      <c r="J4" s="9">
        <v>3</v>
      </c>
      <c r="K4" s="32">
        <f>SUM(feb!F4+mrt!L4+apr!K4+mei!M4+jun!L4+J4)</f>
        <v>5</v>
      </c>
      <c r="L4" s="17">
        <f aca="true" t="shared" si="0" ref="L4:L38">SUM(B4:I4)</f>
        <v>341</v>
      </c>
      <c r="M4" s="21">
        <f>SUM(feb!H4+mrt!N4+apr!M4+mei!O4+jun!N4+L4)</f>
        <v>565</v>
      </c>
    </row>
    <row r="5" spans="1:13" ht="12.75">
      <c r="A5" s="13" t="s">
        <v>5</v>
      </c>
      <c r="B5" s="11"/>
      <c r="C5" s="11"/>
      <c r="D5" s="11"/>
      <c r="E5" s="11"/>
      <c r="F5" s="11"/>
      <c r="G5" s="11"/>
      <c r="H5" s="11"/>
      <c r="I5" s="11"/>
      <c r="J5" s="9">
        <f aca="true" t="shared" si="1" ref="J5:J74">COUNT(C5,E5,F5,G5,I5)</f>
        <v>0</v>
      </c>
      <c r="K5" s="32">
        <f>SUM(feb!F5+mrt!L5+apr!K5+mei!M5+jun!L5+J5)</f>
        <v>0</v>
      </c>
      <c r="L5" s="17">
        <f t="shared" si="0"/>
        <v>0</v>
      </c>
      <c r="M5" s="21">
        <f>SUM(feb!H5+mrt!N5+apr!M5+mei!O5+jun!N5+L5)</f>
        <v>0</v>
      </c>
    </row>
    <row r="6" spans="1:13" ht="12.75">
      <c r="A6" s="13" t="s">
        <v>30</v>
      </c>
      <c r="B6" s="11"/>
      <c r="C6" s="11"/>
      <c r="D6" s="11"/>
      <c r="E6" s="11"/>
      <c r="F6" s="11"/>
      <c r="G6" s="11"/>
      <c r="H6" s="11"/>
      <c r="I6" s="11"/>
      <c r="J6" s="9">
        <f t="shared" si="1"/>
        <v>0</v>
      </c>
      <c r="K6" s="32">
        <f>SUM(feb!F6+mrt!L6+apr!K6+mei!M6+jun!L6+J6)</f>
        <v>0</v>
      </c>
      <c r="L6" s="17">
        <f t="shared" si="0"/>
        <v>0</v>
      </c>
      <c r="M6" s="21">
        <f>SUM(feb!H6+mrt!N6+apr!M6+mei!O6+jun!N6+L6)</f>
        <v>0</v>
      </c>
    </row>
    <row r="7" spans="1:13" ht="12.75">
      <c r="A7" s="13" t="s">
        <v>92</v>
      </c>
      <c r="B7" s="11"/>
      <c r="C7" s="11"/>
      <c r="D7" s="11"/>
      <c r="E7" s="11"/>
      <c r="F7" s="11"/>
      <c r="G7" s="11"/>
      <c r="H7" s="11"/>
      <c r="I7" s="11"/>
      <c r="J7" s="9">
        <f t="shared" si="1"/>
        <v>0</v>
      </c>
      <c r="K7" s="32">
        <f>SUM(feb!F7+mrt!L7+apr!K7+mei!M7+jun!L7+J7)</f>
        <v>2</v>
      </c>
      <c r="L7" s="17">
        <f t="shared" si="0"/>
        <v>0</v>
      </c>
      <c r="M7" s="21">
        <f>SUM(feb!H7+mrt!N7+apr!M7+mei!O7+jun!N7+L7)</f>
        <v>142</v>
      </c>
    </row>
    <row r="8" spans="1:13" ht="12.75">
      <c r="A8" s="13" t="s">
        <v>78</v>
      </c>
      <c r="B8" s="11"/>
      <c r="C8" s="11"/>
      <c r="D8" s="11">
        <v>88</v>
      </c>
      <c r="E8" s="11">
        <v>78</v>
      </c>
      <c r="F8" s="11"/>
      <c r="G8" s="11"/>
      <c r="H8" s="11"/>
      <c r="I8" s="11"/>
      <c r="J8" s="9">
        <v>2</v>
      </c>
      <c r="K8" s="32">
        <f>SUM(feb!F8+mrt!L8+apr!K8+mei!M8+jun!L8+J8)</f>
        <v>3</v>
      </c>
      <c r="L8" s="17">
        <f t="shared" si="0"/>
        <v>166</v>
      </c>
      <c r="M8" s="21">
        <f>SUM(feb!H8+mrt!N8+apr!M8+mei!O8+jun!N8+L8)</f>
        <v>343</v>
      </c>
    </row>
    <row r="9" spans="1:13" ht="12.75">
      <c r="A9" s="13" t="s">
        <v>87</v>
      </c>
      <c r="B9" s="11"/>
      <c r="C9" s="11"/>
      <c r="D9" s="11"/>
      <c r="E9" s="11"/>
      <c r="F9" s="11"/>
      <c r="G9" s="11">
        <v>70</v>
      </c>
      <c r="H9" s="11"/>
      <c r="I9" s="11">
        <v>78</v>
      </c>
      <c r="J9" s="9">
        <f t="shared" si="1"/>
        <v>2</v>
      </c>
      <c r="K9" s="32">
        <f>SUM(feb!F9+mrt!L9+apr!K9+mei!M9+jun!L9+J9)</f>
        <v>3</v>
      </c>
      <c r="L9" s="17">
        <f t="shared" si="0"/>
        <v>148</v>
      </c>
      <c r="M9" s="21">
        <f>SUM(feb!H9+mrt!N9+apr!M9+mei!O9+jun!N9+L9)</f>
        <v>203</v>
      </c>
    </row>
    <row r="10" spans="1:13" ht="12.75">
      <c r="A10" s="13" t="s">
        <v>6</v>
      </c>
      <c r="B10" s="11"/>
      <c r="C10" s="11">
        <v>91</v>
      </c>
      <c r="D10" s="11">
        <v>116</v>
      </c>
      <c r="E10" s="11"/>
      <c r="F10" s="11">
        <v>116</v>
      </c>
      <c r="G10" s="11"/>
      <c r="H10" s="11"/>
      <c r="I10" s="11"/>
      <c r="J10" s="9">
        <v>3</v>
      </c>
      <c r="K10" s="32">
        <f>SUM(feb!F10+mrt!L10+apr!K10+mei!M10+jun!L10+J10)</f>
        <v>13</v>
      </c>
      <c r="L10" s="17">
        <f t="shared" si="0"/>
        <v>323</v>
      </c>
      <c r="M10" s="21">
        <f>SUM(feb!H10+mrt!N10+apr!M10+mei!O10+jun!N10+L10)</f>
        <v>1427</v>
      </c>
    </row>
    <row r="11" spans="1:13" ht="12.75">
      <c r="A11" s="13" t="s">
        <v>82</v>
      </c>
      <c r="B11" s="11"/>
      <c r="C11" s="11"/>
      <c r="D11" s="11"/>
      <c r="E11" s="11"/>
      <c r="F11" s="11"/>
      <c r="G11" s="11"/>
      <c r="H11" s="11"/>
      <c r="I11" s="11">
        <v>90</v>
      </c>
      <c r="J11" s="9">
        <f t="shared" si="1"/>
        <v>1</v>
      </c>
      <c r="K11" s="32">
        <f>SUM(feb!F11+mrt!L11+apr!K11+mei!M11+jun!L11+J11)</f>
        <v>19</v>
      </c>
      <c r="L11" s="17">
        <f t="shared" si="0"/>
        <v>90</v>
      </c>
      <c r="M11" s="21">
        <f>SUM(feb!H11+mrt!N11+apr!M11+mei!O11+jun!N11+L11)</f>
        <v>2429</v>
      </c>
    </row>
    <row r="12" spans="1:13" ht="12.75">
      <c r="A12" s="13" t="s">
        <v>59</v>
      </c>
      <c r="B12" s="11"/>
      <c r="C12" s="11"/>
      <c r="D12" s="11">
        <v>116</v>
      </c>
      <c r="E12" s="11">
        <v>78</v>
      </c>
      <c r="F12" s="11"/>
      <c r="G12" s="11">
        <v>70</v>
      </c>
      <c r="H12" s="11"/>
      <c r="I12" s="11"/>
      <c r="J12" s="9">
        <v>3</v>
      </c>
      <c r="K12" s="32">
        <f>SUM(feb!F12+mrt!L12+apr!K12+mei!M12+jun!L12+J12)</f>
        <v>18</v>
      </c>
      <c r="L12" s="17">
        <f t="shared" si="0"/>
        <v>264</v>
      </c>
      <c r="M12" s="21">
        <f>SUM(feb!H12+mrt!N12+apr!M12+mei!O12+jun!N12+L12)</f>
        <v>1905</v>
      </c>
    </row>
    <row r="13" spans="1:13" ht="12.75">
      <c r="A13" s="13" t="s">
        <v>7</v>
      </c>
      <c r="B13" s="11"/>
      <c r="C13" s="11"/>
      <c r="D13" s="11"/>
      <c r="E13" s="11"/>
      <c r="F13" s="11"/>
      <c r="G13" s="11"/>
      <c r="H13" s="11"/>
      <c r="I13" s="11">
        <v>78</v>
      </c>
      <c r="J13" s="9">
        <f t="shared" si="1"/>
        <v>1</v>
      </c>
      <c r="K13" s="32">
        <f>SUM(feb!F13+mrt!L13+apr!K13+mei!M13+jun!L13+J13)</f>
        <v>16</v>
      </c>
      <c r="L13" s="17">
        <f t="shared" si="0"/>
        <v>78</v>
      </c>
      <c r="M13" s="21">
        <f>SUM(feb!H13+mrt!N13+apr!M13+mei!O13+jun!N13+L13)</f>
        <v>1185</v>
      </c>
    </row>
    <row r="14" spans="1:13" ht="12.75">
      <c r="A14" s="13" t="s">
        <v>124</v>
      </c>
      <c r="B14" s="11"/>
      <c r="C14" s="11"/>
      <c r="D14" s="11"/>
      <c r="E14" s="11"/>
      <c r="F14" s="11"/>
      <c r="G14" s="11"/>
      <c r="H14" s="11"/>
      <c r="I14" s="11"/>
      <c r="J14" s="9">
        <f t="shared" si="1"/>
        <v>0</v>
      </c>
      <c r="K14" s="32">
        <f>SUM(feb!F14+mrt!L14+apr!K14+mei!M14+jun!L14+J14)</f>
        <v>1</v>
      </c>
      <c r="L14" s="17">
        <f t="shared" si="0"/>
        <v>0</v>
      </c>
      <c r="M14" s="21">
        <f>SUM(feb!H14+mrt!N14+apr!M14+mei!O14+jun!N14+L14)</f>
        <v>53</v>
      </c>
    </row>
    <row r="15" spans="1:13" ht="12.75">
      <c r="A15" s="13" t="s">
        <v>64</v>
      </c>
      <c r="B15" s="11">
        <v>166</v>
      </c>
      <c r="C15" s="11"/>
      <c r="D15" s="11">
        <v>135</v>
      </c>
      <c r="E15" s="11"/>
      <c r="F15" s="11">
        <v>115</v>
      </c>
      <c r="G15" s="11">
        <v>88</v>
      </c>
      <c r="H15" s="11">
        <v>103</v>
      </c>
      <c r="I15" s="11"/>
      <c r="J15" s="9">
        <v>3</v>
      </c>
      <c r="K15" s="32">
        <f>SUM(feb!F15+mrt!L15+apr!K15+mei!M15+jun!L15+J15)</f>
        <v>21</v>
      </c>
      <c r="L15" s="17">
        <f t="shared" si="0"/>
        <v>607</v>
      </c>
      <c r="M15" s="21">
        <f>SUM(feb!H15+mrt!N15+apr!M15+mei!O15+jun!N15+L15)</f>
        <v>2858</v>
      </c>
    </row>
    <row r="16" spans="1:13" ht="12.75">
      <c r="A16" s="13" t="s">
        <v>60</v>
      </c>
      <c r="B16" s="11"/>
      <c r="C16" s="11"/>
      <c r="D16" s="11"/>
      <c r="E16" s="11"/>
      <c r="F16" s="11"/>
      <c r="G16" s="11"/>
      <c r="H16" s="11"/>
      <c r="I16" s="11"/>
      <c r="J16" s="9">
        <f t="shared" si="1"/>
        <v>0</v>
      </c>
      <c r="K16" s="32">
        <f>SUM(feb!F16+mrt!L16+apr!K16+mei!M16+jun!L16+J16)</f>
        <v>16</v>
      </c>
      <c r="L16" s="17">
        <f t="shared" si="0"/>
        <v>0</v>
      </c>
      <c r="M16" s="21">
        <f>SUM(feb!H16+mrt!N16+apr!M16+mei!O16+jun!N16+L16)</f>
        <v>1204</v>
      </c>
    </row>
    <row r="17" spans="1:13" ht="12.75">
      <c r="A17" s="13" t="s">
        <v>72</v>
      </c>
      <c r="B17" s="11"/>
      <c r="C17" s="11">
        <v>91</v>
      </c>
      <c r="D17" s="11">
        <v>200</v>
      </c>
      <c r="E17" s="11"/>
      <c r="F17" s="11"/>
      <c r="G17" s="11">
        <v>88</v>
      </c>
      <c r="H17" s="11"/>
      <c r="I17" s="11"/>
      <c r="J17" s="9">
        <v>3</v>
      </c>
      <c r="K17" s="32">
        <f>SUM(feb!F17+mrt!L17+apr!K17+mei!M17+jun!L17+J17)</f>
        <v>14</v>
      </c>
      <c r="L17" s="17">
        <f t="shared" si="0"/>
        <v>379</v>
      </c>
      <c r="M17" s="21">
        <f>SUM(feb!H17+mrt!N17+apr!M17+mei!O17+jun!N17+L17)</f>
        <v>1557</v>
      </c>
    </row>
    <row r="18" spans="1:13" ht="12.75">
      <c r="A18" s="36" t="s">
        <v>31</v>
      </c>
      <c r="B18" s="11"/>
      <c r="C18" s="11"/>
      <c r="D18" s="11"/>
      <c r="E18" s="11"/>
      <c r="F18" s="11"/>
      <c r="G18" s="11"/>
      <c r="H18" s="11"/>
      <c r="I18" s="11"/>
      <c r="J18" s="9">
        <f t="shared" si="1"/>
        <v>0</v>
      </c>
      <c r="K18" s="32">
        <f>SUM(feb!F18+mrt!L18+apr!K18+mei!M18+jun!L18+J18)</f>
        <v>0</v>
      </c>
      <c r="L18" s="17">
        <f t="shared" si="0"/>
        <v>0</v>
      </c>
      <c r="M18" s="21">
        <f>SUM(feb!H18+mrt!N18+apr!M18+mei!O18+jun!N18+L18)</f>
        <v>0</v>
      </c>
    </row>
    <row r="19" spans="1:13" ht="12.75">
      <c r="A19" s="13" t="s">
        <v>84</v>
      </c>
      <c r="B19" s="11"/>
      <c r="C19" s="11"/>
      <c r="D19" s="11"/>
      <c r="E19" s="11"/>
      <c r="F19" s="11"/>
      <c r="G19" s="11"/>
      <c r="H19" s="11"/>
      <c r="I19" s="11"/>
      <c r="J19" s="9">
        <f t="shared" si="1"/>
        <v>0</v>
      </c>
      <c r="K19" s="32">
        <f>SUM(feb!F19+mrt!L19+apr!K19+mei!M19+jun!L19+J19)</f>
        <v>0</v>
      </c>
      <c r="L19" s="17">
        <f t="shared" si="0"/>
        <v>0</v>
      </c>
      <c r="M19" s="21">
        <f>SUM(feb!H19+mrt!N19+apr!M19+mei!O19+jun!N19+L19)</f>
        <v>0</v>
      </c>
    </row>
    <row r="20" spans="1:13" ht="12.75">
      <c r="A20" s="13" t="s">
        <v>85</v>
      </c>
      <c r="B20" s="11"/>
      <c r="C20" s="11"/>
      <c r="D20" s="11"/>
      <c r="E20" s="11"/>
      <c r="F20" s="11"/>
      <c r="G20" s="11"/>
      <c r="H20" s="11"/>
      <c r="I20" s="11"/>
      <c r="J20" s="9">
        <f t="shared" si="1"/>
        <v>0</v>
      </c>
      <c r="K20" s="32">
        <f>SUM(feb!F20+mrt!L20+apr!K20+mei!M20+jun!L20+J20)</f>
        <v>4</v>
      </c>
      <c r="L20" s="17">
        <f t="shared" si="0"/>
        <v>0</v>
      </c>
      <c r="M20" s="21">
        <f>SUM(feb!H20+mrt!N20+apr!M20+mei!O20+jun!N20+L20)</f>
        <v>375</v>
      </c>
    </row>
    <row r="21" spans="1:13" ht="12.75">
      <c r="A21" s="13" t="s">
        <v>86</v>
      </c>
      <c r="B21" s="11"/>
      <c r="C21" s="11"/>
      <c r="D21" s="11"/>
      <c r="E21" s="11"/>
      <c r="F21" s="11"/>
      <c r="G21" s="11"/>
      <c r="H21" s="11"/>
      <c r="I21" s="11"/>
      <c r="J21" s="9">
        <f t="shared" si="1"/>
        <v>0</v>
      </c>
      <c r="K21" s="32">
        <f>SUM(feb!F21+mrt!L21+apr!K21+mei!M21+jun!L21+J21)</f>
        <v>2</v>
      </c>
      <c r="L21" s="17">
        <f t="shared" si="0"/>
        <v>0</v>
      </c>
      <c r="M21" s="21">
        <f>SUM(feb!H21+mrt!N21+apr!M21+mei!O21+jun!N21+L21)</f>
        <v>160</v>
      </c>
    </row>
    <row r="22" spans="1:13" ht="12.75">
      <c r="A22" s="13" t="s">
        <v>115</v>
      </c>
      <c r="B22" s="11"/>
      <c r="C22" s="11"/>
      <c r="D22" s="11"/>
      <c r="E22" s="11"/>
      <c r="F22" s="11"/>
      <c r="G22" s="11"/>
      <c r="H22" s="11"/>
      <c r="I22" s="11"/>
      <c r="J22" s="9">
        <f t="shared" si="1"/>
        <v>0</v>
      </c>
      <c r="K22" s="32">
        <f>SUM(feb!F22+mrt!L22+apr!K22+mei!M22+jun!L22+J22)</f>
        <v>1</v>
      </c>
      <c r="L22" s="17">
        <f t="shared" si="0"/>
        <v>0</v>
      </c>
      <c r="M22" s="21">
        <f>SUM(feb!H22+mrt!N22+apr!M22+mei!O22+jun!N22+L22)</f>
        <v>64</v>
      </c>
    </row>
    <row r="23" spans="1:13" ht="12.75">
      <c r="A23" s="13" t="s">
        <v>36</v>
      </c>
      <c r="B23" s="11"/>
      <c r="C23" s="11"/>
      <c r="D23" s="11"/>
      <c r="E23" s="11"/>
      <c r="F23" s="11"/>
      <c r="G23" s="11"/>
      <c r="H23" s="11"/>
      <c r="I23" s="11"/>
      <c r="J23" s="9">
        <f t="shared" si="1"/>
        <v>0</v>
      </c>
      <c r="K23" s="32">
        <f>SUM(feb!F23+mrt!L23+apr!K23+mei!M23+jun!L23+J23)</f>
        <v>0</v>
      </c>
      <c r="L23" s="17">
        <f t="shared" si="0"/>
        <v>0</v>
      </c>
      <c r="M23" s="21">
        <f>SUM(feb!H23+mrt!N23+apr!M23+mei!O23+jun!N23+L23)</f>
        <v>0</v>
      </c>
    </row>
    <row r="24" spans="1:13" ht="12.75">
      <c r="A24" s="13" t="s">
        <v>95</v>
      </c>
      <c r="B24" s="11"/>
      <c r="C24" s="11">
        <v>59</v>
      </c>
      <c r="D24" s="11"/>
      <c r="E24" s="11">
        <v>57</v>
      </c>
      <c r="F24" s="11"/>
      <c r="G24" s="11">
        <v>59</v>
      </c>
      <c r="H24" s="11"/>
      <c r="I24" s="11">
        <v>55</v>
      </c>
      <c r="J24" s="9">
        <f t="shared" si="1"/>
        <v>4</v>
      </c>
      <c r="K24" s="32">
        <f>SUM(feb!F24+mrt!L24+apr!K24+mei!M24+jun!L24+J24)</f>
        <v>14</v>
      </c>
      <c r="L24" s="17">
        <f t="shared" si="0"/>
        <v>230</v>
      </c>
      <c r="M24" s="21">
        <f>SUM(feb!H24+mrt!N24+apr!M24+mei!O24+jun!N24+L24)</f>
        <v>755</v>
      </c>
    </row>
    <row r="25" spans="1:13" ht="12.75">
      <c r="A25" s="13" t="s">
        <v>125</v>
      </c>
      <c r="B25" s="11"/>
      <c r="C25" s="11"/>
      <c r="D25" s="11"/>
      <c r="E25" s="11"/>
      <c r="F25" s="11"/>
      <c r="G25" s="11"/>
      <c r="H25" s="11"/>
      <c r="I25" s="11"/>
      <c r="J25" s="9">
        <f t="shared" si="1"/>
        <v>0</v>
      </c>
      <c r="K25" s="32">
        <f>SUM(feb!F25+mrt!L25+apr!K25+mei!M25+jun!L25+J25)</f>
        <v>0</v>
      </c>
      <c r="L25" s="17">
        <f t="shared" si="0"/>
        <v>0</v>
      </c>
      <c r="M25" s="21">
        <f>SUM(feb!H25+mrt!N25+apr!M25+mei!O25+jun!N25+L25)</f>
        <v>0</v>
      </c>
    </row>
    <row r="26" spans="1:13" ht="12.75">
      <c r="A26" s="13" t="s">
        <v>154</v>
      </c>
      <c r="B26" s="11">
        <v>50</v>
      </c>
      <c r="C26" s="11">
        <v>59</v>
      </c>
      <c r="D26" s="11"/>
      <c r="E26" s="11"/>
      <c r="F26" s="11"/>
      <c r="G26" s="11"/>
      <c r="H26" s="11"/>
      <c r="I26" s="11"/>
      <c r="J26" s="9">
        <f>COUNT(C26,E26,F26,G26,I26)</f>
        <v>1</v>
      </c>
      <c r="K26" s="32">
        <f>SUM(feb!F26+mrt!L26+apr!K26+mei!M26+jun!L26+J26)</f>
        <v>9</v>
      </c>
      <c r="L26" s="17">
        <f>SUM(B26:I26)</f>
        <v>109</v>
      </c>
      <c r="M26" s="21">
        <f>SUM(feb!H26+mrt!N26+apr!M26+mei!O26+jun!N26+L26)</f>
        <v>588</v>
      </c>
    </row>
    <row r="27" spans="1:13" ht="12.75">
      <c r="A27" s="13" t="s">
        <v>8</v>
      </c>
      <c r="B27" s="11"/>
      <c r="C27" s="11"/>
      <c r="D27" s="11"/>
      <c r="E27" s="11"/>
      <c r="F27" s="11"/>
      <c r="G27" s="11"/>
      <c r="H27" s="11"/>
      <c r="I27" s="11"/>
      <c r="J27" s="9">
        <f t="shared" si="1"/>
        <v>0</v>
      </c>
      <c r="K27" s="32">
        <f>SUM(feb!F27+mrt!L27+apr!K27+mei!M27+jun!L27+J27)</f>
        <v>0</v>
      </c>
      <c r="L27" s="17">
        <f t="shared" si="0"/>
        <v>0</v>
      </c>
      <c r="M27" s="21">
        <f>SUM(feb!H27+mrt!N27+apr!M27+mei!O27+jun!N27+L27)</f>
        <v>0</v>
      </c>
    </row>
    <row r="28" spans="1:13" ht="12.75">
      <c r="A28" s="13" t="s">
        <v>102</v>
      </c>
      <c r="B28" s="11"/>
      <c r="C28" s="11"/>
      <c r="D28" s="11"/>
      <c r="E28" s="11"/>
      <c r="F28" s="11"/>
      <c r="G28" s="11">
        <v>59</v>
      </c>
      <c r="H28" s="11">
        <v>50</v>
      </c>
      <c r="I28" s="11"/>
      <c r="J28" s="9">
        <v>2</v>
      </c>
      <c r="K28" s="32">
        <f>SUM(feb!F28+mrt!L28+apr!K28+mei!M28+jun!L28+J28)</f>
        <v>9</v>
      </c>
      <c r="L28" s="17">
        <f>SUM(B28:I28)</f>
        <v>109</v>
      </c>
      <c r="M28" s="21">
        <f>SUM(feb!H28+mrt!N28+apr!M28+mei!O28+jun!N28+L28)</f>
        <v>859</v>
      </c>
    </row>
    <row r="29" spans="1:13" ht="12.75">
      <c r="A29" s="13" t="s">
        <v>151</v>
      </c>
      <c r="B29" s="11"/>
      <c r="C29" s="11"/>
      <c r="D29" s="11"/>
      <c r="E29" s="11"/>
      <c r="F29" s="11"/>
      <c r="G29" s="11"/>
      <c r="H29" s="11"/>
      <c r="I29" s="11">
        <v>78</v>
      </c>
      <c r="J29" s="9">
        <f>COUNT(C29,E29,F29,G29,I29)</f>
        <v>1</v>
      </c>
      <c r="K29" s="32">
        <f>SUM(feb!F29+mrt!L29+apr!K29+mei!M29+jun!L29+J29)</f>
        <v>3</v>
      </c>
      <c r="L29" s="17">
        <f>SUM(B29:I29)</f>
        <v>78</v>
      </c>
      <c r="M29" s="21">
        <f>SUM(feb!H29+mrt!N29+apr!M29+mei!O29+jun!N29+L29)</f>
        <v>198</v>
      </c>
    </row>
    <row r="30" spans="1:13" ht="12.75">
      <c r="A30" s="13" t="s">
        <v>120</v>
      </c>
      <c r="B30" s="11"/>
      <c r="C30" s="11"/>
      <c r="D30" s="11"/>
      <c r="E30" s="11"/>
      <c r="F30" s="11"/>
      <c r="G30" s="11">
        <v>88</v>
      </c>
      <c r="H30" s="11">
        <v>155</v>
      </c>
      <c r="I30" s="11"/>
      <c r="J30" s="9">
        <v>2</v>
      </c>
      <c r="K30" s="32">
        <f>SUM(feb!F30+mrt!L30+apr!K30+mei!M30+jun!L30+J30)</f>
        <v>9</v>
      </c>
      <c r="L30" s="17">
        <f t="shared" si="0"/>
        <v>243</v>
      </c>
      <c r="M30" s="21">
        <f>SUM(feb!H30+mrt!N30+apr!M30+mei!O30+jun!N30+L30)</f>
        <v>1531</v>
      </c>
    </row>
    <row r="31" spans="1:13" ht="12.75">
      <c r="A31" s="13" t="s">
        <v>9</v>
      </c>
      <c r="B31" s="11">
        <v>80</v>
      </c>
      <c r="C31" s="11">
        <v>91</v>
      </c>
      <c r="D31" s="11"/>
      <c r="E31" s="11"/>
      <c r="F31" s="11"/>
      <c r="G31" s="11"/>
      <c r="H31" s="11"/>
      <c r="I31" s="11">
        <v>90</v>
      </c>
      <c r="J31" s="9">
        <v>3</v>
      </c>
      <c r="K31" s="32">
        <f>SUM(feb!F31+mrt!L31+apr!K31+mei!M31+jun!L31+J31)</f>
        <v>25</v>
      </c>
      <c r="L31" s="17">
        <f t="shared" si="0"/>
        <v>261</v>
      </c>
      <c r="M31" s="21">
        <f>SUM(feb!H31+mrt!N31+apr!M31+mei!O31+jun!N31+L31)</f>
        <v>2721</v>
      </c>
    </row>
    <row r="32" spans="1:13" ht="12.75">
      <c r="A32" s="13" t="s">
        <v>128</v>
      </c>
      <c r="B32" s="11"/>
      <c r="C32" s="11"/>
      <c r="D32" s="11"/>
      <c r="E32" s="11">
        <v>57</v>
      </c>
      <c r="F32" s="11"/>
      <c r="G32" s="11">
        <v>59</v>
      </c>
      <c r="H32" s="11"/>
      <c r="I32" s="11">
        <v>55</v>
      </c>
      <c r="J32" s="9">
        <f t="shared" si="1"/>
        <v>3</v>
      </c>
      <c r="K32" s="32">
        <f>SUM(feb!F32+mrt!L32+apr!K32+mei!M32+jun!L32+J32)</f>
        <v>21</v>
      </c>
      <c r="L32" s="17">
        <f t="shared" si="0"/>
        <v>171</v>
      </c>
      <c r="M32" s="21">
        <f>SUM(feb!H32+mrt!N32+apr!M32+mei!O32+jun!N32+L32)</f>
        <v>1136</v>
      </c>
    </row>
    <row r="33" spans="1:13" ht="12.75">
      <c r="A33" s="13" t="s">
        <v>34</v>
      </c>
      <c r="B33" s="11"/>
      <c r="C33" s="11"/>
      <c r="D33" s="11"/>
      <c r="E33" s="11"/>
      <c r="F33" s="11"/>
      <c r="G33" s="11"/>
      <c r="H33" s="11"/>
      <c r="I33" s="11"/>
      <c r="J33" s="9">
        <f t="shared" si="1"/>
        <v>0</v>
      </c>
      <c r="K33" s="32">
        <f>SUM(feb!F33+mrt!L33+apr!K33+mei!M33+jun!L33+J33)</f>
        <v>6</v>
      </c>
      <c r="L33" s="17">
        <f t="shared" si="0"/>
        <v>0</v>
      </c>
      <c r="M33" s="21">
        <f>SUM(feb!H33+mrt!N33+apr!M33+mei!O33+jun!N33+L33)</f>
        <v>457</v>
      </c>
    </row>
    <row r="34" spans="1:13" ht="12.75">
      <c r="A34" s="13" t="s">
        <v>164</v>
      </c>
      <c r="B34" s="11"/>
      <c r="C34" s="11"/>
      <c r="D34" s="11"/>
      <c r="E34" s="11"/>
      <c r="F34" s="11"/>
      <c r="G34" s="11"/>
      <c r="H34" s="11"/>
      <c r="I34" s="11"/>
      <c r="J34" s="9"/>
      <c r="K34" s="32"/>
      <c r="L34" s="17"/>
      <c r="M34" s="21"/>
    </row>
    <row r="35" spans="1:13" ht="12.75">
      <c r="A35" s="13" t="s">
        <v>96</v>
      </c>
      <c r="B35" s="11"/>
      <c r="C35" s="11"/>
      <c r="D35" s="11"/>
      <c r="E35" s="11"/>
      <c r="F35" s="11"/>
      <c r="G35" s="11"/>
      <c r="H35" s="11"/>
      <c r="I35" s="11"/>
      <c r="J35" s="9">
        <f t="shared" si="1"/>
        <v>0</v>
      </c>
      <c r="K35" s="32">
        <f>SUM(feb!F35+mrt!L35+apr!K35+mei!M35+jun!L35+J35)</f>
        <v>0</v>
      </c>
      <c r="L35" s="17">
        <f t="shared" si="0"/>
        <v>0</v>
      </c>
      <c r="M35" s="21">
        <f>SUM(feb!H35+mrt!N35+apr!M35+mei!O35+jun!N35+L35)</f>
        <v>0</v>
      </c>
    </row>
    <row r="36" spans="1:13" ht="12.75">
      <c r="A36" s="13" t="s">
        <v>57</v>
      </c>
      <c r="B36" s="11"/>
      <c r="C36" s="11"/>
      <c r="D36" s="11"/>
      <c r="E36" s="11"/>
      <c r="F36" s="11"/>
      <c r="G36" s="11"/>
      <c r="H36" s="11"/>
      <c r="I36" s="11"/>
      <c r="J36" s="9">
        <f t="shared" si="1"/>
        <v>0</v>
      </c>
      <c r="K36" s="32">
        <f>SUM(feb!F36+mrt!L36+apr!K36+mei!M36+jun!L36+J36)</f>
        <v>11</v>
      </c>
      <c r="L36" s="17">
        <f t="shared" si="0"/>
        <v>0</v>
      </c>
      <c r="M36" s="21">
        <f>SUM(feb!H36+mrt!N36+apr!M36+mei!O36+jun!N36+L36)</f>
        <v>773</v>
      </c>
    </row>
    <row r="37" spans="1:13" ht="12.75">
      <c r="A37" s="13" t="s">
        <v>160</v>
      </c>
      <c r="B37" s="11"/>
      <c r="C37" s="11"/>
      <c r="D37" s="11"/>
      <c r="E37" s="11"/>
      <c r="F37" s="11"/>
      <c r="G37" s="11"/>
      <c r="H37" s="11"/>
      <c r="I37" s="11"/>
      <c r="J37" s="9"/>
      <c r="K37" s="32"/>
      <c r="L37" s="17"/>
      <c r="M37" s="21"/>
    </row>
    <row r="38" spans="1:13" ht="12.75">
      <c r="A38" s="13" t="s">
        <v>97</v>
      </c>
      <c r="B38" s="11"/>
      <c r="C38" s="11"/>
      <c r="D38" s="11">
        <v>116</v>
      </c>
      <c r="E38" s="11">
        <v>57</v>
      </c>
      <c r="F38" s="11">
        <v>116</v>
      </c>
      <c r="G38" s="11">
        <v>70</v>
      </c>
      <c r="H38" s="11"/>
      <c r="I38" s="11">
        <v>78</v>
      </c>
      <c r="J38" s="9">
        <f t="shared" si="1"/>
        <v>4</v>
      </c>
      <c r="K38" s="32">
        <f>SUM(feb!F38+mrt!L38+apr!K38+mei!M38+jun!L38+J38)</f>
        <v>19</v>
      </c>
      <c r="L38" s="17">
        <f t="shared" si="0"/>
        <v>437</v>
      </c>
      <c r="M38" s="21">
        <f>SUM(feb!H38+mrt!N38+apr!M38+mei!O38+jun!N38+L38)</f>
        <v>2197</v>
      </c>
    </row>
    <row r="39" spans="1:13" ht="12.75">
      <c r="A39" s="13" t="s">
        <v>10</v>
      </c>
      <c r="B39" s="11">
        <v>116</v>
      </c>
      <c r="C39" s="11">
        <v>74</v>
      </c>
      <c r="D39" s="11"/>
      <c r="E39" s="11">
        <v>101</v>
      </c>
      <c r="F39" s="11"/>
      <c r="G39" s="11">
        <v>86</v>
      </c>
      <c r="H39" s="11"/>
      <c r="I39" s="11">
        <v>81</v>
      </c>
      <c r="J39" s="9">
        <f t="shared" si="1"/>
        <v>4</v>
      </c>
      <c r="K39" s="32">
        <f>SUM(feb!F39+mrt!L39+apr!K39+mei!M39+jun!L39+J39)</f>
        <v>20</v>
      </c>
      <c r="L39" s="17">
        <f aca="true" t="shared" si="2" ref="L39:L73">SUM(B39:I39)</f>
        <v>458</v>
      </c>
      <c r="M39" s="21">
        <f>SUM(feb!H39+mrt!N39+apr!M39+mei!O39+jun!N39+L39)</f>
        <v>1574</v>
      </c>
    </row>
    <row r="40" spans="1:13" ht="12.75">
      <c r="A40" s="13" t="s">
        <v>11</v>
      </c>
      <c r="B40" s="11">
        <v>50</v>
      </c>
      <c r="C40" s="11">
        <v>59</v>
      </c>
      <c r="D40" s="11"/>
      <c r="E40" s="11">
        <v>57</v>
      </c>
      <c r="F40" s="11"/>
      <c r="G40" s="11">
        <v>59</v>
      </c>
      <c r="H40" s="11">
        <v>66</v>
      </c>
      <c r="I40" s="11"/>
      <c r="J40" s="9">
        <v>4</v>
      </c>
      <c r="K40" s="32">
        <f>SUM(feb!F40+mrt!L40+apr!K40+mei!M40+jun!L40+J40)</f>
        <v>16</v>
      </c>
      <c r="L40" s="17">
        <f t="shared" si="2"/>
        <v>291</v>
      </c>
      <c r="M40" s="21">
        <f>SUM(feb!H40+mrt!N40+apr!M40+mei!O40+jun!N40+L40)</f>
        <v>967</v>
      </c>
    </row>
    <row r="41" spans="1:13" ht="12.75">
      <c r="A41" s="13" t="s">
        <v>80</v>
      </c>
      <c r="B41" s="11"/>
      <c r="C41" s="11"/>
      <c r="D41" s="11"/>
      <c r="E41" s="11">
        <v>57</v>
      </c>
      <c r="F41" s="11"/>
      <c r="G41" s="11">
        <v>70</v>
      </c>
      <c r="H41" s="11"/>
      <c r="I41" s="11"/>
      <c r="J41" s="9">
        <f t="shared" si="1"/>
        <v>2</v>
      </c>
      <c r="K41" s="32">
        <f>SUM(feb!F41+mrt!L41+apr!K41+mei!M41+jun!L41+J41)</f>
        <v>12</v>
      </c>
      <c r="L41" s="17">
        <f t="shared" si="2"/>
        <v>127</v>
      </c>
      <c r="M41" s="21">
        <f>SUM(feb!H41+mrt!N41+apr!M41+mei!O41+jun!N41+L41)</f>
        <v>721</v>
      </c>
    </row>
    <row r="42" spans="1:13" ht="12.75">
      <c r="A42" s="34" t="s">
        <v>109</v>
      </c>
      <c r="B42" s="11"/>
      <c r="C42" s="11"/>
      <c r="D42" s="11"/>
      <c r="E42" s="11"/>
      <c r="F42" s="11"/>
      <c r="G42" s="11"/>
      <c r="H42" s="11"/>
      <c r="I42" s="11"/>
      <c r="J42" s="9">
        <f t="shared" si="1"/>
        <v>0</v>
      </c>
      <c r="K42" s="32">
        <f>SUM(feb!F42+mrt!L42+apr!K42+mei!M42+jun!L42+J42)</f>
        <v>0</v>
      </c>
      <c r="L42" s="17">
        <f t="shared" si="2"/>
        <v>0</v>
      </c>
      <c r="M42" s="21">
        <f>SUM(feb!H42+mrt!N42+apr!M42+mei!O42+jun!N42+L42)</f>
        <v>0</v>
      </c>
    </row>
    <row r="43" spans="1:13" ht="12.75">
      <c r="A43" s="13" t="s">
        <v>12</v>
      </c>
      <c r="B43" s="11">
        <v>166</v>
      </c>
      <c r="C43" s="11">
        <v>91</v>
      </c>
      <c r="D43" s="11">
        <v>135</v>
      </c>
      <c r="E43" s="11">
        <v>101</v>
      </c>
      <c r="F43" s="11"/>
      <c r="G43" s="11"/>
      <c r="H43" s="11">
        <v>87</v>
      </c>
      <c r="I43" s="11">
        <v>90</v>
      </c>
      <c r="J43" s="9">
        <v>4</v>
      </c>
      <c r="K43" s="32">
        <f>SUM(feb!F43+mrt!L43+apr!K43+mei!M43+jun!L43+J43)</f>
        <v>26</v>
      </c>
      <c r="L43" s="17">
        <f t="shared" si="2"/>
        <v>670</v>
      </c>
      <c r="M43" s="21">
        <f>SUM(feb!H43+mrt!N43+apr!M43+mei!O43+jun!N43+L43)</f>
        <v>3445</v>
      </c>
    </row>
    <row r="44" spans="1:13" ht="12.75">
      <c r="A44" s="34" t="s">
        <v>116</v>
      </c>
      <c r="B44" s="11"/>
      <c r="C44" s="11">
        <v>91</v>
      </c>
      <c r="D44" s="11"/>
      <c r="E44" s="11">
        <v>101</v>
      </c>
      <c r="F44" s="11"/>
      <c r="G44" s="11"/>
      <c r="H44" s="11"/>
      <c r="I44" s="11"/>
      <c r="J44" s="9">
        <f>COUNT(C44,E44,F44,G44,I44)</f>
        <v>2</v>
      </c>
      <c r="K44" s="32">
        <f>SUM(feb!F44+mrt!L44+apr!K44+mei!M44+jun!L44+J44)</f>
        <v>18</v>
      </c>
      <c r="L44" s="17">
        <f>SUM(B44:I44)</f>
        <v>192</v>
      </c>
      <c r="M44" s="21">
        <f>SUM(feb!H44+mrt!N44+apr!M44+mei!O44+jun!N44+L44)</f>
        <v>2292</v>
      </c>
    </row>
    <row r="45" spans="1:13" ht="12.75">
      <c r="A45" s="34" t="s">
        <v>152</v>
      </c>
      <c r="B45" s="11">
        <v>116</v>
      </c>
      <c r="C45" s="11"/>
      <c r="D45" s="11">
        <v>116</v>
      </c>
      <c r="E45" s="11"/>
      <c r="F45" s="11"/>
      <c r="G45" s="11">
        <v>70</v>
      </c>
      <c r="H45" s="11"/>
      <c r="I45" s="11">
        <v>78</v>
      </c>
      <c r="J45" s="9">
        <v>3</v>
      </c>
      <c r="K45" s="32">
        <f>SUM(feb!F45+mrt!L45+apr!K45+mei!M45+jun!L45+J45)</f>
        <v>8</v>
      </c>
      <c r="L45" s="17">
        <f>SUM(B45:I45)</f>
        <v>380</v>
      </c>
      <c r="M45" s="21">
        <f>SUM(feb!H45+mrt!N45+apr!M45+mei!O45+jun!N45+L45)</f>
        <v>847</v>
      </c>
    </row>
    <row r="46" spans="1:13" ht="12.75">
      <c r="A46" s="34" t="s">
        <v>155</v>
      </c>
      <c r="B46" s="11"/>
      <c r="C46" s="11">
        <v>91</v>
      </c>
      <c r="D46" s="11"/>
      <c r="E46" s="11">
        <v>101</v>
      </c>
      <c r="F46" s="11"/>
      <c r="G46" s="11"/>
      <c r="H46" s="11"/>
      <c r="I46" s="11">
        <v>90</v>
      </c>
      <c r="J46" s="9">
        <f>COUNT(C46,E46,F46,G46,I46)</f>
        <v>3</v>
      </c>
      <c r="K46" s="32">
        <f>SUM(feb!F46+mrt!L46+apr!K46+mei!M46+jun!L46+J46)</f>
        <v>6</v>
      </c>
      <c r="L46" s="17">
        <f>SUM(B46:I46)</f>
        <v>282</v>
      </c>
      <c r="M46" s="21">
        <f>SUM(feb!H46+mrt!N46+apr!M46+mei!O46+jun!N46+L46)</f>
        <v>530</v>
      </c>
    </row>
    <row r="47" spans="1:13" ht="12.75">
      <c r="A47" s="13" t="s">
        <v>89</v>
      </c>
      <c r="B47" s="11"/>
      <c r="C47" s="11"/>
      <c r="D47" s="11"/>
      <c r="E47" s="11"/>
      <c r="F47" s="11"/>
      <c r="G47" s="11"/>
      <c r="H47" s="11"/>
      <c r="I47" s="11"/>
      <c r="J47" s="9">
        <f t="shared" si="1"/>
        <v>0</v>
      </c>
      <c r="K47" s="32">
        <f>SUM(feb!F47+mrt!L47+apr!K47+mei!M47+jun!L47+J47)</f>
        <v>0</v>
      </c>
      <c r="L47" s="17">
        <f t="shared" si="2"/>
        <v>0</v>
      </c>
      <c r="M47" s="21">
        <f>SUM(feb!H47+mrt!N47+apr!M47+mei!O47+jun!N47+L47)</f>
        <v>0</v>
      </c>
    </row>
    <row r="48" spans="1:13" ht="12.75">
      <c r="A48" s="34" t="s">
        <v>103</v>
      </c>
      <c r="B48" s="11"/>
      <c r="C48" s="11"/>
      <c r="D48" s="11"/>
      <c r="E48" s="11"/>
      <c r="F48" s="11"/>
      <c r="G48" s="11"/>
      <c r="H48" s="11"/>
      <c r="I48" s="11"/>
      <c r="J48" s="9">
        <f t="shared" si="1"/>
        <v>0</v>
      </c>
      <c r="K48" s="32">
        <f>SUM(feb!F48+mrt!L48+apr!K48+mei!M48+jun!L48+J48)</f>
        <v>0</v>
      </c>
      <c r="L48" s="17">
        <f t="shared" si="2"/>
        <v>0</v>
      </c>
      <c r="M48" s="21">
        <f>SUM(feb!H48+mrt!N48+apr!M48+mei!O48+jun!N48+L48)</f>
        <v>0</v>
      </c>
    </row>
    <row r="49" spans="1:13" ht="12.75">
      <c r="A49" s="34" t="s">
        <v>133</v>
      </c>
      <c r="B49" s="11"/>
      <c r="C49" s="11">
        <v>74</v>
      </c>
      <c r="D49" s="11">
        <v>116</v>
      </c>
      <c r="E49" s="11">
        <v>101</v>
      </c>
      <c r="F49" s="11">
        <v>115</v>
      </c>
      <c r="G49" s="11"/>
      <c r="H49" s="11"/>
      <c r="I49" s="11">
        <v>90</v>
      </c>
      <c r="J49" s="9">
        <f t="shared" si="1"/>
        <v>4</v>
      </c>
      <c r="K49" s="32">
        <f>SUM(feb!F49+mrt!L49+apr!K49+mei!M49+jun!L49+J49)</f>
        <v>12</v>
      </c>
      <c r="L49" s="17">
        <f t="shared" si="2"/>
        <v>496</v>
      </c>
      <c r="M49" s="21">
        <f>SUM(feb!H49+mrt!N49+apr!M49+mei!O49+jun!N49+L49)</f>
        <v>1102</v>
      </c>
    </row>
    <row r="50" spans="1:13" ht="12.75">
      <c r="A50" s="13" t="s">
        <v>13</v>
      </c>
      <c r="B50" s="11">
        <v>166</v>
      </c>
      <c r="C50" s="11">
        <v>91</v>
      </c>
      <c r="D50" s="11">
        <v>200</v>
      </c>
      <c r="E50" s="11">
        <v>101</v>
      </c>
      <c r="F50" s="11">
        <v>115</v>
      </c>
      <c r="G50" s="11">
        <v>88</v>
      </c>
      <c r="H50" s="11">
        <v>87</v>
      </c>
      <c r="I50" s="11">
        <v>90</v>
      </c>
      <c r="J50" s="9">
        <v>4</v>
      </c>
      <c r="K50" s="32">
        <f>SUM(feb!F50+mrt!L50+apr!K50+mei!M50+jun!L50+J50)</f>
        <v>18</v>
      </c>
      <c r="L50" s="17">
        <f t="shared" si="2"/>
        <v>938</v>
      </c>
      <c r="M50" s="21">
        <f>SUM(feb!H50+mrt!N50+apr!M50+mei!O50+jun!N50+L50)</f>
        <v>3190</v>
      </c>
    </row>
    <row r="51" spans="1:13" ht="12.75">
      <c r="A51" s="13" t="s">
        <v>114</v>
      </c>
      <c r="B51" s="11"/>
      <c r="C51" s="11"/>
      <c r="D51" s="11"/>
      <c r="E51" s="11">
        <v>57</v>
      </c>
      <c r="F51" s="11"/>
      <c r="G51" s="11"/>
      <c r="H51" s="11">
        <v>66</v>
      </c>
      <c r="I51" s="11">
        <v>55</v>
      </c>
      <c r="J51" s="9">
        <v>3</v>
      </c>
      <c r="K51" s="32">
        <f>SUM(feb!F51+mrt!L51+apr!K51+mei!M51+jun!L51+J51)</f>
        <v>16</v>
      </c>
      <c r="L51" s="17">
        <f t="shared" si="2"/>
        <v>178</v>
      </c>
      <c r="M51" s="21">
        <f>SUM(feb!H51+mrt!N51+apr!M51+mei!O51+jun!N51+L51)</f>
        <v>863</v>
      </c>
    </row>
    <row r="52" spans="1:13" ht="12.75">
      <c r="A52" s="13" t="s">
        <v>111</v>
      </c>
      <c r="B52" s="11"/>
      <c r="C52" s="11">
        <v>59</v>
      </c>
      <c r="D52" s="11"/>
      <c r="E52" s="11">
        <v>57</v>
      </c>
      <c r="F52" s="11"/>
      <c r="G52" s="11">
        <v>59</v>
      </c>
      <c r="H52" s="11"/>
      <c r="I52" s="11"/>
      <c r="J52" s="9">
        <f t="shared" si="1"/>
        <v>3</v>
      </c>
      <c r="K52" s="32">
        <f>SUM(feb!F52+mrt!L52+apr!K52+mei!M52+jun!L52+J52)</f>
        <v>7</v>
      </c>
      <c r="L52" s="17">
        <f t="shared" si="2"/>
        <v>175</v>
      </c>
      <c r="M52" s="21">
        <f>SUM(feb!H52+mrt!N52+apr!M52+mei!O52+jun!N52+L52)</f>
        <v>406</v>
      </c>
    </row>
    <row r="53" spans="1:13" ht="12.75">
      <c r="A53" s="13" t="s">
        <v>14</v>
      </c>
      <c r="B53" s="11"/>
      <c r="C53" s="11"/>
      <c r="D53" s="11">
        <v>88</v>
      </c>
      <c r="E53" s="11">
        <v>78</v>
      </c>
      <c r="F53" s="11">
        <v>80</v>
      </c>
      <c r="G53" s="11">
        <v>70</v>
      </c>
      <c r="H53" s="11"/>
      <c r="I53" s="11"/>
      <c r="J53" s="9">
        <f t="shared" si="1"/>
        <v>3</v>
      </c>
      <c r="K53" s="32">
        <f>SUM(feb!F53+mrt!L53+apr!K53+mei!M53+jun!L53+J53)</f>
        <v>14</v>
      </c>
      <c r="L53" s="17">
        <f t="shared" si="2"/>
        <v>316</v>
      </c>
      <c r="M53" s="21">
        <f>SUM(feb!H53+mrt!N53+apr!M53+mei!O53+jun!N53+L53)</f>
        <v>1509</v>
      </c>
    </row>
    <row r="54" spans="1:13" ht="12.75">
      <c r="A54" s="13" t="s">
        <v>75</v>
      </c>
      <c r="B54" s="11">
        <v>166</v>
      </c>
      <c r="C54" s="11">
        <v>91</v>
      </c>
      <c r="D54" s="11">
        <v>135</v>
      </c>
      <c r="E54" s="11">
        <v>101</v>
      </c>
      <c r="F54" s="11"/>
      <c r="G54" s="11"/>
      <c r="H54" s="11"/>
      <c r="I54" s="11"/>
      <c r="J54" s="9">
        <v>3</v>
      </c>
      <c r="K54" s="32">
        <f>SUM(feb!F54+mrt!L54+apr!K54+mei!M54+jun!L54+J54)</f>
        <v>15</v>
      </c>
      <c r="L54" s="17">
        <f t="shared" si="2"/>
        <v>493</v>
      </c>
      <c r="M54" s="21">
        <f>SUM(feb!H54+mrt!N54+apr!M54+mei!O54+jun!N54+L54)</f>
        <v>1750</v>
      </c>
    </row>
    <row r="55" spans="1:13" ht="12.75">
      <c r="A55" s="13" t="s">
        <v>65</v>
      </c>
      <c r="B55" s="11"/>
      <c r="C55" s="11"/>
      <c r="D55" s="11"/>
      <c r="E55" s="11"/>
      <c r="F55" s="11"/>
      <c r="G55" s="11"/>
      <c r="H55" s="11"/>
      <c r="I55" s="11"/>
      <c r="J55" s="9">
        <f t="shared" si="1"/>
        <v>0</v>
      </c>
      <c r="K55" s="32">
        <f>SUM(feb!F55+mrt!L55+apr!K55+mei!M55+jun!L55+J55)</f>
        <v>4</v>
      </c>
      <c r="L55" s="17">
        <f t="shared" si="2"/>
        <v>0</v>
      </c>
      <c r="M55" s="21">
        <f>SUM(feb!H55+mrt!N55+apr!M55+mei!O55+jun!N55+L55)</f>
        <v>247</v>
      </c>
    </row>
    <row r="56" spans="1:13" ht="12.75">
      <c r="A56" s="13" t="s">
        <v>70</v>
      </c>
      <c r="B56" s="11"/>
      <c r="C56" s="11"/>
      <c r="D56" s="11">
        <v>88</v>
      </c>
      <c r="E56" s="11"/>
      <c r="F56" s="11"/>
      <c r="G56" s="11"/>
      <c r="H56" s="11">
        <v>66</v>
      </c>
      <c r="I56" s="11"/>
      <c r="J56" s="9">
        <v>1</v>
      </c>
      <c r="K56" s="32">
        <f>SUM(feb!F56+mrt!L56+apr!K56+mei!M56+jun!L56+J56)</f>
        <v>16</v>
      </c>
      <c r="L56" s="17">
        <f t="shared" si="2"/>
        <v>154</v>
      </c>
      <c r="M56" s="21">
        <f>SUM(feb!H56+mrt!N56+apr!M56+mei!O56+jun!N56+L56)</f>
        <v>1559</v>
      </c>
    </row>
    <row r="57" spans="1:13" ht="12.75">
      <c r="A57" s="13" t="s">
        <v>117</v>
      </c>
      <c r="B57" s="11"/>
      <c r="C57" s="11"/>
      <c r="D57" s="11"/>
      <c r="E57" s="11"/>
      <c r="F57" s="11"/>
      <c r="G57" s="11">
        <v>88</v>
      </c>
      <c r="H57" s="11"/>
      <c r="I57" s="11"/>
      <c r="J57" s="9">
        <f t="shared" si="1"/>
        <v>1</v>
      </c>
      <c r="K57" s="32">
        <f>SUM(feb!F57+mrt!L57+apr!K57+mei!M57+jun!L57+J57)</f>
        <v>16</v>
      </c>
      <c r="L57" s="17">
        <f t="shared" si="2"/>
        <v>88</v>
      </c>
      <c r="M57" s="21">
        <f>SUM(feb!H57+mrt!N57+apr!M57+mei!O57+jun!N57+L57)</f>
        <v>1610</v>
      </c>
    </row>
    <row r="58" spans="1:13" ht="12.75">
      <c r="A58" s="13" t="s">
        <v>98</v>
      </c>
      <c r="B58" s="11"/>
      <c r="C58" s="11"/>
      <c r="D58" s="11"/>
      <c r="E58" s="11"/>
      <c r="F58" s="11"/>
      <c r="G58" s="11"/>
      <c r="H58" s="11"/>
      <c r="I58" s="11"/>
      <c r="J58" s="9">
        <f t="shared" si="1"/>
        <v>0</v>
      </c>
      <c r="K58" s="32">
        <f>SUM(feb!F58+mrt!L58+apr!K58+mei!M58+jun!L58+J58)</f>
        <v>0</v>
      </c>
      <c r="L58" s="17">
        <f t="shared" si="2"/>
        <v>0</v>
      </c>
      <c r="M58" s="21">
        <f>SUM(feb!H58+mrt!N58+apr!M58+mei!O58+jun!N58+L58)</f>
        <v>0</v>
      </c>
    </row>
    <row r="59" spans="1:13" ht="12.75">
      <c r="A59" s="13" t="s">
        <v>33</v>
      </c>
      <c r="B59" s="11"/>
      <c r="C59" s="11"/>
      <c r="D59" s="11"/>
      <c r="E59" s="11"/>
      <c r="F59" s="11"/>
      <c r="G59" s="11"/>
      <c r="H59" s="11"/>
      <c r="I59" s="11"/>
      <c r="J59" s="9">
        <f t="shared" si="1"/>
        <v>0</v>
      </c>
      <c r="K59" s="32">
        <f>SUM(feb!F59+mrt!L59+apr!K59+mei!M59+jun!L59+J59)</f>
        <v>10</v>
      </c>
      <c r="L59" s="17">
        <f t="shared" si="2"/>
        <v>0</v>
      </c>
      <c r="M59" s="21">
        <f>SUM(feb!H59+mrt!N59+apr!M59+mei!O59+jun!N59+L59)</f>
        <v>974</v>
      </c>
    </row>
    <row r="60" spans="1:13" ht="12.75">
      <c r="A60" s="13" t="s">
        <v>74</v>
      </c>
      <c r="B60" s="11"/>
      <c r="C60" s="11"/>
      <c r="D60" s="11"/>
      <c r="E60" s="11">
        <v>101</v>
      </c>
      <c r="F60" s="11"/>
      <c r="G60" s="11"/>
      <c r="H60" s="11"/>
      <c r="I60" s="11"/>
      <c r="J60" s="9">
        <f t="shared" si="1"/>
        <v>1</v>
      </c>
      <c r="K60" s="32">
        <f>SUM(feb!F60+mrt!L60+apr!K60+mei!M60+jun!L60+J60)</f>
        <v>3</v>
      </c>
      <c r="L60" s="17">
        <f t="shared" si="2"/>
        <v>101</v>
      </c>
      <c r="M60" s="21">
        <f>SUM(feb!H60+mrt!N60+apr!M60+mei!O60+jun!N60+L60)</f>
        <v>221</v>
      </c>
    </row>
    <row r="61" spans="1:13" ht="12.75">
      <c r="A61" s="13" t="s">
        <v>93</v>
      </c>
      <c r="B61" s="11"/>
      <c r="C61" s="11"/>
      <c r="D61" s="11"/>
      <c r="E61" s="11"/>
      <c r="F61" s="11"/>
      <c r="G61" s="11"/>
      <c r="H61" s="11"/>
      <c r="I61" s="11"/>
      <c r="J61" s="9">
        <f t="shared" si="1"/>
        <v>0</v>
      </c>
      <c r="K61" s="32">
        <f>SUM(feb!F61+mrt!L61+apr!K61+mei!M61+jun!L61+J61)</f>
        <v>0</v>
      </c>
      <c r="L61" s="17">
        <f t="shared" si="2"/>
        <v>0</v>
      </c>
      <c r="M61" s="21">
        <f>SUM(feb!H61+mrt!N61+apr!M61+mei!O61+jun!N61+L61)</f>
        <v>0</v>
      </c>
    </row>
    <row r="62" spans="1:13" ht="12.75">
      <c r="A62" s="13" t="s">
        <v>15</v>
      </c>
      <c r="B62" s="11"/>
      <c r="C62" s="11">
        <v>59</v>
      </c>
      <c r="D62" s="11"/>
      <c r="E62" s="11"/>
      <c r="F62" s="11"/>
      <c r="G62" s="11"/>
      <c r="H62" s="11"/>
      <c r="I62" s="11"/>
      <c r="J62" s="9">
        <f t="shared" si="1"/>
        <v>1</v>
      </c>
      <c r="K62" s="32">
        <f>SUM(feb!F62+mrt!L62+apr!K62+mei!M62+jun!L62+J62)</f>
        <v>5</v>
      </c>
      <c r="L62" s="17">
        <f t="shared" si="2"/>
        <v>59</v>
      </c>
      <c r="M62" s="21">
        <f>SUM(feb!H62+mrt!N62+apr!M62+mei!O62+jun!N62+L62)</f>
        <v>274</v>
      </c>
    </row>
    <row r="63" spans="1:13" ht="12.75">
      <c r="A63" s="13" t="s">
        <v>113</v>
      </c>
      <c r="B63" s="11"/>
      <c r="C63" s="11"/>
      <c r="D63" s="11">
        <v>116</v>
      </c>
      <c r="E63" s="11"/>
      <c r="F63" s="11">
        <v>116</v>
      </c>
      <c r="G63" s="11">
        <v>86</v>
      </c>
      <c r="H63" s="11">
        <v>103</v>
      </c>
      <c r="I63" s="11">
        <v>81</v>
      </c>
      <c r="J63" s="9">
        <f t="shared" si="1"/>
        <v>3</v>
      </c>
      <c r="K63" s="32">
        <f>SUM(feb!F63+mrt!L63+apr!K63+mei!M63+jun!L63+J63)</f>
        <v>25</v>
      </c>
      <c r="L63" s="17">
        <f t="shared" si="2"/>
        <v>502</v>
      </c>
      <c r="M63" s="21">
        <f>SUM(feb!H63+mrt!N63+apr!M63+mei!O63+jun!N63+L63)</f>
        <v>3039</v>
      </c>
    </row>
    <row r="64" spans="1:13" ht="12.75">
      <c r="A64" s="13" t="s">
        <v>16</v>
      </c>
      <c r="B64" s="11">
        <v>166</v>
      </c>
      <c r="C64" s="11">
        <v>91</v>
      </c>
      <c r="D64" s="11">
        <v>135</v>
      </c>
      <c r="E64" s="11">
        <v>101</v>
      </c>
      <c r="F64" s="11"/>
      <c r="G64" s="11">
        <v>88</v>
      </c>
      <c r="H64" s="11">
        <v>87</v>
      </c>
      <c r="I64" s="11">
        <v>90</v>
      </c>
      <c r="J64" s="9">
        <f t="shared" si="1"/>
        <v>4</v>
      </c>
      <c r="K64" s="32">
        <f>SUM(feb!F64+mrt!L64+apr!K64+mei!M64+jun!L64+J64)</f>
        <v>25</v>
      </c>
      <c r="L64" s="17">
        <f t="shared" si="2"/>
        <v>758</v>
      </c>
      <c r="M64" s="21">
        <f>SUM(feb!H64+mrt!N64+apr!M64+mei!O64+jun!N64+L64)</f>
        <v>3356</v>
      </c>
    </row>
    <row r="65" spans="1:13" ht="12.75">
      <c r="A65" s="13" t="s">
        <v>73</v>
      </c>
      <c r="B65" s="11">
        <v>87</v>
      </c>
      <c r="C65" s="11">
        <v>59</v>
      </c>
      <c r="D65" s="11">
        <v>88</v>
      </c>
      <c r="E65" s="11"/>
      <c r="F65" s="11">
        <v>80</v>
      </c>
      <c r="G65" s="11">
        <v>59</v>
      </c>
      <c r="H65" s="11"/>
      <c r="I65" s="11"/>
      <c r="J65" s="9">
        <f t="shared" si="1"/>
        <v>3</v>
      </c>
      <c r="K65" s="32">
        <f>SUM(feb!F65+mrt!L65+apr!K65+mei!M65+jun!L65+J65)</f>
        <v>22</v>
      </c>
      <c r="L65" s="17">
        <f t="shared" si="2"/>
        <v>373</v>
      </c>
      <c r="M65" s="21">
        <f>SUM(feb!H65+mrt!N65+apr!M65+mei!O65+jun!N65+L65)</f>
        <v>2228</v>
      </c>
    </row>
    <row r="66" spans="1:13" ht="12.75">
      <c r="A66" s="13" t="s">
        <v>17</v>
      </c>
      <c r="B66" s="11"/>
      <c r="C66" s="11">
        <v>59</v>
      </c>
      <c r="D66" s="11"/>
      <c r="E66" s="11">
        <v>57</v>
      </c>
      <c r="F66" s="11"/>
      <c r="G66" s="11">
        <v>59</v>
      </c>
      <c r="H66" s="11"/>
      <c r="I66" s="11">
        <v>55</v>
      </c>
      <c r="J66" s="9">
        <f t="shared" si="1"/>
        <v>4</v>
      </c>
      <c r="K66" s="32">
        <f>SUM(feb!F66+mrt!L66+apr!K66+mei!M66+jun!L66+J66)</f>
        <v>11</v>
      </c>
      <c r="L66" s="17">
        <f t="shared" si="2"/>
        <v>230</v>
      </c>
      <c r="M66" s="21">
        <f>SUM(feb!H66+mrt!N66+apr!M66+mei!O66+jun!N66+L66)</f>
        <v>631</v>
      </c>
    </row>
    <row r="67" spans="1:13" ht="12.75">
      <c r="A67" s="13" t="s">
        <v>156</v>
      </c>
      <c r="B67" s="11"/>
      <c r="C67" s="11"/>
      <c r="D67" s="11">
        <v>116</v>
      </c>
      <c r="E67" s="11"/>
      <c r="F67" s="11"/>
      <c r="G67" s="11"/>
      <c r="H67" s="11"/>
      <c r="I67" s="11"/>
      <c r="J67" s="9">
        <f>COUNT(C67,E67,F67,G67,I67)</f>
        <v>0</v>
      </c>
      <c r="K67" s="32">
        <f>SUM(feb!F67+mrt!L67+apr!K67+mei!M67+jun!L67+J67)</f>
        <v>3</v>
      </c>
      <c r="L67" s="17">
        <f>SUM(B67:I67)</f>
        <v>116</v>
      </c>
      <c r="M67" s="21">
        <f>SUM(feb!H67+mrt!N67+apr!M67+mei!O67+jun!N67+L67)</f>
        <v>408</v>
      </c>
    </row>
    <row r="68" spans="1:13" ht="12.75">
      <c r="A68" s="13" t="s">
        <v>18</v>
      </c>
      <c r="B68" s="11"/>
      <c r="C68" s="11"/>
      <c r="D68" s="11"/>
      <c r="E68" s="11"/>
      <c r="F68" s="11"/>
      <c r="G68" s="11"/>
      <c r="H68" s="11"/>
      <c r="I68" s="11"/>
      <c r="J68" s="9">
        <f t="shared" si="1"/>
        <v>0</v>
      </c>
      <c r="K68" s="32">
        <f>SUM(feb!F68+mrt!L68+apr!K68+mei!M68+jun!L68+J68)</f>
        <v>2</v>
      </c>
      <c r="L68" s="17">
        <f t="shared" si="2"/>
        <v>0</v>
      </c>
      <c r="M68" s="21">
        <f>SUM(feb!H68+mrt!N68+apr!M68+mei!O68+jun!N68+L68)</f>
        <v>104</v>
      </c>
    </row>
    <row r="69" spans="1:13" ht="12.75">
      <c r="A69" s="13" t="s">
        <v>68</v>
      </c>
      <c r="B69" s="11"/>
      <c r="C69" s="11"/>
      <c r="D69" s="11"/>
      <c r="E69" s="11"/>
      <c r="F69" s="11"/>
      <c r="G69" s="11">
        <v>86</v>
      </c>
      <c r="H69" s="11"/>
      <c r="I69" s="11"/>
      <c r="J69" s="9">
        <f t="shared" si="1"/>
        <v>1</v>
      </c>
      <c r="K69" s="32">
        <f>SUM(feb!F69+mrt!L69+apr!K69+mei!M69+jun!L69+J69)</f>
        <v>12</v>
      </c>
      <c r="L69" s="17">
        <f t="shared" si="2"/>
        <v>86</v>
      </c>
      <c r="M69" s="21">
        <f>SUM(feb!H69+mrt!N69+apr!M69+mei!O69+jun!N69+L69)</f>
        <v>1019</v>
      </c>
    </row>
    <row r="70" spans="1:13" ht="12.75">
      <c r="A70" s="13" t="s">
        <v>126</v>
      </c>
      <c r="B70" s="11"/>
      <c r="C70" s="11"/>
      <c r="D70" s="11"/>
      <c r="E70" s="11"/>
      <c r="F70" s="11"/>
      <c r="G70" s="11"/>
      <c r="H70" s="11"/>
      <c r="I70" s="11"/>
      <c r="J70" s="9">
        <f t="shared" si="1"/>
        <v>0</v>
      </c>
      <c r="K70" s="32">
        <f>SUM(feb!F70+mrt!L70+apr!K70+mei!M70+jun!L70+J70)</f>
        <v>0</v>
      </c>
      <c r="L70" s="17">
        <f t="shared" si="2"/>
        <v>0</v>
      </c>
      <c r="M70" s="21">
        <f>SUM(feb!H70+mrt!N70+apr!M70+mei!O70+jun!N70+L70)</f>
        <v>0</v>
      </c>
    </row>
    <row r="71" spans="1:13" ht="12.75">
      <c r="A71" s="13" t="s">
        <v>32</v>
      </c>
      <c r="B71" s="11"/>
      <c r="C71" s="11">
        <v>59</v>
      </c>
      <c r="D71" s="11"/>
      <c r="E71" s="11">
        <v>78</v>
      </c>
      <c r="F71" s="11"/>
      <c r="G71" s="11"/>
      <c r="H71" s="11"/>
      <c r="I71" s="11"/>
      <c r="J71" s="9">
        <f t="shared" si="1"/>
        <v>2</v>
      </c>
      <c r="K71" s="32">
        <f>SUM(feb!F71+mrt!L71+apr!K71+mei!M71+jun!L71+J71)</f>
        <v>12</v>
      </c>
      <c r="L71" s="17">
        <f t="shared" si="2"/>
        <v>137</v>
      </c>
      <c r="M71" s="21">
        <f>SUM(feb!H71+mrt!N71+apr!M71+mei!O71+jun!N71+L71)</f>
        <v>821</v>
      </c>
    </row>
    <row r="72" spans="1:13" ht="12.75">
      <c r="A72" s="13" t="s">
        <v>123</v>
      </c>
      <c r="B72" s="11">
        <v>116</v>
      </c>
      <c r="C72" s="11"/>
      <c r="D72" s="11">
        <v>116</v>
      </c>
      <c r="E72" s="11">
        <v>78</v>
      </c>
      <c r="F72" s="11">
        <v>116</v>
      </c>
      <c r="G72" s="11"/>
      <c r="H72" s="11"/>
      <c r="I72" s="11"/>
      <c r="J72" s="9">
        <f t="shared" si="1"/>
        <v>2</v>
      </c>
      <c r="K72" s="32">
        <f>SUM(feb!F72+mrt!L72+apr!K72+mei!M72+jun!L72+J72)</f>
        <v>20</v>
      </c>
      <c r="L72" s="17">
        <f t="shared" si="2"/>
        <v>426</v>
      </c>
      <c r="M72" s="21">
        <f>SUM(feb!H72+mrt!N72+apr!M72+mei!O72+jun!N72+L72)</f>
        <v>2706</v>
      </c>
    </row>
    <row r="73" spans="1:13" ht="12.75">
      <c r="A73" s="13" t="s">
        <v>99</v>
      </c>
      <c r="B73" s="11"/>
      <c r="C73" s="11"/>
      <c r="D73" s="11"/>
      <c r="E73" s="11"/>
      <c r="F73" s="11"/>
      <c r="G73" s="11"/>
      <c r="H73" s="11"/>
      <c r="I73" s="11"/>
      <c r="J73" s="9">
        <f t="shared" si="1"/>
        <v>0</v>
      </c>
      <c r="K73" s="32">
        <f>SUM(feb!F73+mrt!L73+apr!K73+mei!M73+jun!L73+J73)</f>
        <v>0</v>
      </c>
      <c r="L73" s="17">
        <f t="shared" si="2"/>
        <v>0</v>
      </c>
      <c r="M73" s="21">
        <f>SUM(feb!H73+mrt!N73+apr!M73+mei!O73+jun!N73+L73)</f>
        <v>0</v>
      </c>
    </row>
    <row r="74" spans="1:13" ht="12.75">
      <c r="A74" s="13" t="s">
        <v>100</v>
      </c>
      <c r="B74" s="11"/>
      <c r="C74" s="11">
        <v>74</v>
      </c>
      <c r="D74" s="11">
        <v>88</v>
      </c>
      <c r="E74" s="11"/>
      <c r="F74" s="11">
        <v>80</v>
      </c>
      <c r="G74" s="11">
        <v>70</v>
      </c>
      <c r="H74" s="11"/>
      <c r="I74" s="11"/>
      <c r="J74" s="9">
        <f t="shared" si="1"/>
        <v>3</v>
      </c>
      <c r="K74" s="32">
        <f>SUM(feb!F74+mrt!L74+apr!K74+mei!M74+jun!L74+J74)</f>
        <v>21</v>
      </c>
      <c r="L74" s="17">
        <f aca="true" t="shared" si="3" ref="L74:L104">SUM(B74:I74)</f>
        <v>312</v>
      </c>
      <c r="M74" s="21">
        <f>SUM(feb!H74+mrt!N74+apr!M74+mei!O74+jun!N74+L74)</f>
        <v>2226</v>
      </c>
    </row>
    <row r="75" spans="1:13" ht="12.75">
      <c r="A75" s="13" t="s">
        <v>79</v>
      </c>
      <c r="B75" s="11">
        <v>116</v>
      </c>
      <c r="C75" s="11">
        <v>74</v>
      </c>
      <c r="D75" s="11"/>
      <c r="E75" s="11"/>
      <c r="F75" s="11"/>
      <c r="G75" s="11">
        <v>70</v>
      </c>
      <c r="H75" s="11"/>
      <c r="I75" s="11"/>
      <c r="J75" s="9">
        <v>3</v>
      </c>
      <c r="K75" s="32">
        <f>SUM(feb!F75+mrt!L75+apr!K75+mei!M75+jun!L75+J75)</f>
        <v>23</v>
      </c>
      <c r="L75" s="17">
        <f t="shared" si="3"/>
        <v>260</v>
      </c>
      <c r="M75" s="21">
        <f>SUM(feb!H75+mrt!N75+apr!M75+mei!O75+jun!N75+L75)</f>
        <v>2962</v>
      </c>
    </row>
    <row r="76" spans="1:13" ht="12.75">
      <c r="A76" s="13" t="s">
        <v>71</v>
      </c>
      <c r="B76" s="11">
        <v>116</v>
      </c>
      <c r="C76" s="11">
        <v>74</v>
      </c>
      <c r="D76" s="11">
        <v>116</v>
      </c>
      <c r="E76" s="11"/>
      <c r="F76" s="11">
        <v>116</v>
      </c>
      <c r="G76" s="11">
        <v>70</v>
      </c>
      <c r="H76" s="11"/>
      <c r="I76" s="11">
        <v>78</v>
      </c>
      <c r="J76" s="9">
        <f aca="true" t="shared" si="4" ref="J76:J121">COUNT(C76,E76,F76,G76,I76)</f>
        <v>4</v>
      </c>
      <c r="K76" s="32">
        <f>SUM(feb!F76+mrt!L76+apr!K76+mei!M76+jun!L76+J76)</f>
        <v>23</v>
      </c>
      <c r="L76" s="17">
        <f t="shared" si="3"/>
        <v>570</v>
      </c>
      <c r="M76" s="21">
        <f>SUM(feb!H76+mrt!N76+apr!M76+mei!O76+jun!N76+L76)</f>
        <v>3164</v>
      </c>
    </row>
    <row r="77" spans="1:13" ht="12.75">
      <c r="A77" s="13" t="s">
        <v>101</v>
      </c>
      <c r="B77" s="11">
        <v>116</v>
      </c>
      <c r="C77" s="11"/>
      <c r="D77" s="11">
        <v>116</v>
      </c>
      <c r="E77" s="11"/>
      <c r="F77" s="11">
        <v>116</v>
      </c>
      <c r="G77" s="11"/>
      <c r="H77" s="11"/>
      <c r="I77" s="11">
        <v>81</v>
      </c>
      <c r="J77" s="9">
        <f t="shared" si="4"/>
        <v>2</v>
      </c>
      <c r="K77" s="32">
        <f>SUM(feb!F77+mrt!L77+apr!K77+mei!M77+jun!L77+J77)</f>
        <v>8</v>
      </c>
      <c r="L77" s="17">
        <f t="shared" si="3"/>
        <v>429</v>
      </c>
      <c r="M77" s="21">
        <f>SUM(feb!H77+mrt!N77+apr!M77+mei!O77+jun!N77+L77)</f>
        <v>1154</v>
      </c>
    </row>
    <row r="78" spans="1:13" ht="12.75">
      <c r="A78" s="13" t="s">
        <v>19</v>
      </c>
      <c r="B78" s="11"/>
      <c r="C78" s="11"/>
      <c r="D78" s="11"/>
      <c r="E78" s="11"/>
      <c r="F78" s="11"/>
      <c r="G78" s="11"/>
      <c r="H78" s="11"/>
      <c r="I78" s="11"/>
      <c r="J78" s="9">
        <f t="shared" si="4"/>
        <v>0</v>
      </c>
      <c r="K78" s="32">
        <f>SUM(feb!F78+mrt!L78+apr!K78+mei!M78+jun!L78+J78)</f>
        <v>2</v>
      </c>
      <c r="L78" s="17">
        <f t="shared" si="3"/>
        <v>0</v>
      </c>
      <c r="M78" s="21">
        <f>SUM(feb!H78+mrt!N78+apr!M78+mei!O78+jun!N78+L78)</f>
        <v>79</v>
      </c>
    </row>
    <row r="79" spans="1:13" ht="12.75">
      <c r="A79" s="13" t="s">
        <v>20</v>
      </c>
      <c r="B79" s="11"/>
      <c r="C79" s="11">
        <v>74</v>
      </c>
      <c r="D79" s="11">
        <v>116</v>
      </c>
      <c r="E79" s="11">
        <v>78</v>
      </c>
      <c r="F79" s="11">
        <v>116</v>
      </c>
      <c r="G79" s="11"/>
      <c r="H79" s="11"/>
      <c r="I79" s="11">
        <v>81</v>
      </c>
      <c r="J79" s="9">
        <f t="shared" si="4"/>
        <v>4</v>
      </c>
      <c r="K79" s="32">
        <f>SUM(feb!F79+mrt!L79+apr!K79+mei!M79+jun!L79+J79)</f>
        <v>13</v>
      </c>
      <c r="L79" s="17">
        <f t="shared" si="3"/>
        <v>465</v>
      </c>
      <c r="M79" s="21">
        <f>SUM(feb!H79+mrt!N79+apr!M79+mei!O79+jun!N79+L79)</f>
        <v>1199</v>
      </c>
    </row>
    <row r="80" spans="1:13" ht="12.75">
      <c r="A80" s="13" t="s">
        <v>69</v>
      </c>
      <c r="B80" s="11"/>
      <c r="C80" s="11">
        <v>59</v>
      </c>
      <c r="D80" s="11"/>
      <c r="E80" s="11"/>
      <c r="F80" s="11"/>
      <c r="G80" s="11"/>
      <c r="H80" s="11"/>
      <c r="I80" s="11"/>
      <c r="J80" s="9">
        <f t="shared" si="4"/>
        <v>1</v>
      </c>
      <c r="K80" s="32">
        <f>SUM(feb!F80+mrt!L80+apr!K80+mei!M80+jun!L80+J80)</f>
        <v>16</v>
      </c>
      <c r="L80" s="17">
        <f t="shared" si="3"/>
        <v>59</v>
      </c>
      <c r="M80" s="21">
        <f>SUM(feb!H80+mrt!N80+apr!M80+mei!O80+jun!N80+L80)</f>
        <v>877</v>
      </c>
    </row>
    <row r="81" spans="1:13" ht="12.75">
      <c r="A81" s="13" t="s">
        <v>88</v>
      </c>
      <c r="B81" s="11">
        <v>50</v>
      </c>
      <c r="C81" s="11"/>
      <c r="D81" s="11"/>
      <c r="E81" s="11">
        <v>57</v>
      </c>
      <c r="F81" s="11"/>
      <c r="G81" s="11"/>
      <c r="H81" s="11"/>
      <c r="I81" s="11"/>
      <c r="J81" s="9">
        <v>2</v>
      </c>
      <c r="K81" s="32">
        <f>SUM(feb!F81+mrt!L81+apr!K81+mei!M81+jun!L81+J81)</f>
        <v>7</v>
      </c>
      <c r="L81" s="17">
        <f t="shared" si="3"/>
        <v>107</v>
      </c>
      <c r="M81" s="21">
        <f>SUM(feb!H81+mrt!N81+apr!M81+mei!O81+jun!N81+L81)</f>
        <v>387</v>
      </c>
    </row>
    <row r="82" spans="1:13" ht="12.75">
      <c r="A82" s="13" t="s">
        <v>104</v>
      </c>
      <c r="B82" s="11"/>
      <c r="C82" s="11"/>
      <c r="D82" s="11">
        <v>116</v>
      </c>
      <c r="E82" s="11"/>
      <c r="F82" s="11"/>
      <c r="G82" s="11"/>
      <c r="H82" s="11"/>
      <c r="I82" s="11"/>
      <c r="J82" s="9">
        <v>1</v>
      </c>
      <c r="K82" s="32">
        <f>SUM(feb!F82+mrt!L82+apr!K82+mei!M82+jun!L82+J82)</f>
        <v>9</v>
      </c>
      <c r="L82" s="17">
        <f t="shared" si="3"/>
        <v>116</v>
      </c>
      <c r="M82" s="21">
        <f>SUM(feb!H82+mrt!N82+apr!M82+mei!O82+jun!N82+L82)</f>
        <v>853</v>
      </c>
    </row>
    <row r="83" spans="1:13" ht="12.75">
      <c r="A83" s="13" t="s">
        <v>21</v>
      </c>
      <c r="B83" s="11"/>
      <c r="C83" s="11">
        <v>74</v>
      </c>
      <c r="D83" s="11"/>
      <c r="E83" s="11">
        <v>78</v>
      </c>
      <c r="F83" s="11"/>
      <c r="G83" s="11"/>
      <c r="H83" s="11"/>
      <c r="I83" s="11">
        <v>55</v>
      </c>
      <c r="J83" s="9">
        <f t="shared" si="4"/>
        <v>3</v>
      </c>
      <c r="K83" s="32">
        <f>SUM(feb!F83+mrt!L83+apr!K83+mei!M83+jun!L83+J83)</f>
        <v>15</v>
      </c>
      <c r="L83" s="17">
        <f t="shared" si="3"/>
        <v>207</v>
      </c>
      <c r="M83" s="21">
        <f>SUM(feb!H83+mrt!N83+apr!M83+mei!O83+jun!N83+L83)</f>
        <v>1136</v>
      </c>
    </row>
    <row r="84" spans="1:13" ht="12.75">
      <c r="A84" s="13" t="s">
        <v>58</v>
      </c>
      <c r="B84" s="11"/>
      <c r="C84" s="11"/>
      <c r="D84" s="11"/>
      <c r="E84" s="11"/>
      <c r="F84" s="11"/>
      <c r="G84" s="11"/>
      <c r="H84" s="11"/>
      <c r="I84" s="11"/>
      <c r="J84" s="9">
        <f t="shared" si="4"/>
        <v>0</v>
      </c>
      <c r="K84" s="32">
        <f>SUM(feb!F84+mrt!L84+apr!K84+mei!M84+jun!L84+J84)</f>
        <v>2</v>
      </c>
      <c r="L84" s="17">
        <f t="shared" si="3"/>
        <v>0</v>
      </c>
      <c r="M84" s="21">
        <f>SUM(feb!H84+mrt!N84+apr!M84+mei!O84+jun!N84+L84)</f>
        <v>162</v>
      </c>
    </row>
    <row r="85" spans="1:13" ht="12.75">
      <c r="A85" s="13" t="s">
        <v>63</v>
      </c>
      <c r="B85" s="11">
        <v>166</v>
      </c>
      <c r="C85" s="11">
        <v>91</v>
      </c>
      <c r="D85" s="11">
        <v>200</v>
      </c>
      <c r="E85" s="11">
        <v>101</v>
      </c>
      <c r="F85" s="11">
        <v>115</v>
      </c>
      <c r="G85" s="11">
        <v>88</v>
      </c>
      <c r="H85" s="11">
        <v>87</v>
      </c>
      <c r="I85" s="11">
        <v>90</v>
      </c>
      <c r="J85" s="9">
        <v>4</v>
      </c>
      <c r="K85" s="32">
        <f>SUM(feb!F85+mrt!L85+apr!K85+mei!M85+jun!L85+J85)</f>
        <v>27</v>
      </c>
      <c r="L85" s="17">
        <f t="shared" si="3"/>
        <v>938</v>
      </c>
      <c r="M85" s="21">
        <f>SUM(feb!H85+mrt!N85+apr!M85+mei!O85+jun!N85+L85)</f>
        <v>4668</v>
      </c>
    </row>
    <row r="86" spans="1:13" ht="12.75">
      <c r="A86" s="13" t="s">
        <v>127</v>
      </c>
      <c r="B86" s="11">
        <v>50</v>
      </c>
      <c r="C86" s="11"/>
      <c r="D86" s="11"/>
      <c r="E86" s="11">
        <v>57</v>
      </c>
      <c r="F86" s="11"/>
      <c r="G86" s="11"/>
      <c r="H86" s="11">
        <v>66</v>
      </c>
      <c r="I86" s="11">
        <v>55</v>
      </c>
      <c r="J86" s="9">
        <v>3</v>
      </c>
      <c r="K86" s="32">
        <f>SUM(feb!F86+mrt!L86+apr!K86+mei!M86+jun!L86+J86)</f>
        <v>16</v>
      </c>
      <c r="L86" s="17">
        <f t="shared" si="3"/>
        <v>228</v>
      </c>
      <c r="M86" s="21">
        <f>SUM(feb!H86+mrt!N86+apr!M86+mei!O86+jun!N86+L86)</f>
        <v>932</v>
      </c>
    </row>
    <row r="87" spans="1:13" ht="12.75">
      <c r="A87" s="13" t="s">
        <v>22</v>
      </c>
      <c r="B87" s="11">
        <v>116</v>
      </c>
      <c r="C87" s="11">
        <v>74</v>
      </c>
      <c r="D87" s="11"/>
      <c r="E87" s="11">
        <v>101</v>
      </c>
      <c r="F87" s="11">
        <v>116</v>
      </c>
      <c r="G87" s="11"/>
      <c r="H87" s="11">
        <v>103</v>
      </c>
      <c r="I87" s="11">
        <v>81</v>
      </c>
      <c r="J87" s="9">
        <f t="shared" si="4"/>
        <v>4</v>
      </c>
      <c r="K87" s="32">
        <f>SUM(feb!F87+mrt!L87+apr!K87+mei!M87+jun!L87+J87)</f>
        <v>26</v>
      </c>
      <c r="L87" s="17">
        <f t="shared" si="3"/>
        <v>591</v>
      </c>
      <c r="M87" s="21">
        <f>SUM(feb!H87+mrt!N87+apr!M87+mei!O87+jun!N87+L87)</f>
        <v>3233</v>
      </c>
    </row>
    <row r="88" spans="1:13" ht="12.75">
      <c r="A88" s="13" t="s">
        <v>62</v>
      </c>
      <c r="B88" s="11">
        <v>117</v>
      </c>
      <c r="C88" s="11">
        <v>74</v>
      </c>
      <c r="D88" s="11"/>
      <c r="E88" s="11">
        <v>78</v>
      </c>
      <c r="F88" s="11"/>
      <c r="G88" s="11">
        <v>59</v>
      </c>
      <c r="H88" s="11"/>
      <c r="I88" s="11"/>
      <c r="J88" s="9">
        <v>4</v>
      </c>
      <c r="K88" s="32">
        <f>SUM(feb!F88+mrt!L88+apr!K88+mei!M88+jun!L88+J88)</f>
        <v>22</v>
      </c>
      <c r="L88" s="17">
        <f t="shared" si="3"/>
        <v>328</v>
      </c>
      <c r="M88" s="21">
        <f>SUM(feb!H88+mrt!N88+apr!M88+mei!O88+jun!N88+L88)</f>
        <v>2228</v>
      </c>
    </row>
    <row r="89" spans="1:13" ht="12.75">
      <c r="A89" s="13" t="s">
        <v>23</v>
      </c>
      <c r="B89" s="11"/>
      <c r="C89" s="11"/>
      <c r="D89" s="11"/>
      <c r="E89" s="11"/>
      <c r="F89" s="11"/>
      <c r="G89" s="11"/>
      <c r="H89" s="11"/>
      <c r="I89" s="11"/>
      <c r="J89" s="9">
        <f t="shared" si="4"/>
        <v>0</v>
      </c>
      <c r="K89" s="32">
        <f>SUM(feb!F89+mrt!L89+apr!K89+mei!M89+jun!L89+J89)</f>
        <v>0</v>
      </c>
      <c r="L89" s="17">
        <f t="shared" si="3"/>
        <v>0</v>
      </c>
      <c r="M89" s="21">
        <f>SUM(feb!H89+mrt!N89+apr!M89+mei!O89+jun!N89+L89)</f>
        <v>0</v>
      </c>
    </row>
    <row r="90" spans="1:13" ht="12.75">
      <c r="A90" s="13" t="s">
        <v>76</v>
      </c>
      <c r="B90" s="11">
        <v>166</v>
      </c>
      <c r="C90" s="11">
        <v>91</v>
      </c>
      <c r="D90" s="11">
        <v>135</v>
      </c>
      <c r="E90" s="11"/>
      <c r="F90" s="11">
        <v>115</v>
      </c>
      <c r="G90" s="11">
        <v>88</v>
      </c>
      <c r="H90" s="11">
        <v>87</v>
      </c>
      <c r="I90" s="11">
        <v>90</v>
      </c>
      <c r="J90" s="9">
        <f t="shared" si="4"/>
        <v>4</v>
      </c>
      <c r="K90" s="32">
        <f>SUM(feb!F90+mrt!L90+apr!K90+mei!M90+jun!L90+J90)</f>
        <v>22</v>
      </c>
      <c r="L90" s="17">
        <f t="shared" si="3"/>
        <v>772</v>
      </c>
      <c r="M90" s="21">
        <f>SUM(feb!H90+mrt!N90+apr!M90+mei!O90+jun!N90+L90)</f>
        <v>3454</v>
      </c>
    </row>
    <row r="91" spans="1:13" ht="12.75">
      <c r="A91" s="13" t="s">
        <v>77</v>
      </c>
      <c r="B91" s="11"/>
      <c r="C91" s="11">
        <v>59</v>
      </c>
      <c r="D91" s="11"/>
      <c r="E91" s="11">
        <v>57</v>
      </c>
      <c r="F91" s="11"/>
      <c r="G91" s="11">
        <v>59</v>
      </c>
      <c r="H91" s="11"/>
      <c r="I91" s="11"/>
      <c r="J91" s="9">
        <f t="shared" si="4"/>
        <v>3</v>
      </c>
      <c r="K91" s="32">
        <f>SUM(feb!F91+mrt!L91+apr!K91+mei!M91+jun!L91+J91)</f>
        <v>4</v>
      </c>
      <c r="L91" s="17">
        <f t="shared" si="3"/>
        <v>175</v>
      </c>
      <c r="M91" s="21">
        <f>SUM(feb!H91+mrt!N91+apr!M91+mei!O91+jun!N91+L91)</f>
        <v>269</v>
      </c>
    </row>
    <row r="92" spans="1:13" ht="12.75">
      <c r="A92" s="13" t="s">
        <v>24</v>
      </c>
      <c r="B92" s="11"/>
      <c r="C92" s="11">
        <v>59</v>
      </c>
      <c r="D92" s="11"/>
      <c r="E92" s="11"/>
      <c r="F92" s="11"/>
      <c r="G92" s="11"/>
      <c r="H92" s="11"/>
      <c r="I92" s="11"/>
      <c r="J92" s="9">
        <f t="shared" si="4"/>
        <v>1</v>
      </c>
      <c r="K92" s="32">
        <f>SUM(feb!F92+mrt!L92+apr!K92+mei!M92+jun!L92+J92)</f>
        <v>6</v>
      </c>
      <c r="L92" s="17">
        <f t="shared" si="3"/>
        <v>59</v>
      </c>
      <c r="M92" s="21">
        <f>SUM(feb!H92+mrt!N92+apr!M92+mei!O92+jun!N92+L92)</f>
        <v>344</v>
      </c>
    </row>
    <row r="93" spans="1:13" ht="12.75">
      <c r="A93" s="13" t="s">
        <v>118</v>
      </c>
      <c r="B93" s="11"/>
      <c r="C93" s="11"/>
      <c r="D93" s="11"/>
      <c r="E93" s="11">
        <v>101</v>
      </c>
      <c r="F93" s="11"/>
      <c r="G93" s="11"/>
      <c r="H93" s="11"/>
      <c r="I93" s="11">
        <v>81</v>
      </c>
      <c r="J93" s="9">
        <f t="shared" si="4"/>
        <v>2</v>
      </c>
      <c r="K93" s="32">
        <f>SUM(feb!F93+mrt!L93+apr!K93+mei!M93+jun!L93+J93)</f>
        <v>14</v>
      </c>
      <c r="L93" s="17">
        <f t="shared" si="3"/>
        <v>182</v>
      </c>
      <c r="M93" s="21">
        <f>SUM(feb!H93+mrt!N93+apr!M93+mei!O93+jun!N93+L93)</f>
        <v>1027</v>
      </c>
    </row>
    <row r="94" spans="1:13" ht="12.75">
      <c r="A94" s="13" t="s">
        <v>25</v>
      </c>
      <c r="B94" s="11">
        <v>116</v>
      </c>
      <c r="C94" s="11"/>
      <c r="D94" s="11"/>
      <c r="E94" s="11">
        <v>101</v>
      </c>
      <c r="F94" s="11"/>
      <c r="G94" s="11">
        <v>86</v>
      </c>
      <c r="H94" s="11">
        <v>103</v>
      </c>
      <c r="I94" s="11">
        <v>81</v>
      </c>
      <c r="J94" s="9">
        <v>4</v>
      </c>
      <c r="K94" s="32">
        <f>SUM(feb!F94+mrt!L94+apr!K94+mei!M94+jun!L94+J94)</f>
        <v>18</v>
      </c>
      <c r="L94" s="17">
        <f t="shared" si="3"/>
        <v>487</v>
      </c>
      <c r="M94" s="21">
        <f>SUM(feb!H94+mrt!N94+apr!M94+mei!O94+jun!N94+L94)</f>
        <v>1962</v>
      </c>
    </row>
    <row r="95" spans="1:13" ht="12.75">
      <c r="A95" s="13" t="s">
        <v>26</v>
      </c>
      <c r="B95" s="11"/>
      <c r="C95" s="11"/>
      <c r="D95" s="11"/>
      <c r="E95" s="11">
        <v>101</v>
      </c>
      <c r="F95" s="11"/>
      <c r="G95" s="11">
        <v>88</v>
      </c>
      <c r="H95" s="11"/>
      <c r="I95" s="11">
        <v>90</v>
      </c>
      <c r="J95" s="9">
        <f t="shared" si="4"/>
        <v>3</v>
      </c>
      <c r="K95" s="32">
        <f>SUM(feb!F95+mrt!L95+apr!K95+mei!M95+jun!L95+J95)</f>
        <v>20</v>
      </c>
      <c r="L95" s="17">
        <f t="shared" si="3"/>
        <v>279</v>
      </c>
      <c r="M95" s="21">
        <f>SUM(feb!H95+mrt!N95+apr!M95+mei!O95+jun!N95+L95)</f>
        <v>1686</v>
      </c>
    </row>
    <row r="96" spans="1:13" ht="12.75">
      <c r="A96" s="13" t="s">
        <v>107</v>
      </c>
      <c r="B96" s="11"/>
      <c r="C96" s="11"/>
      <c r="D96" s="11"/>
      <c r="E96" s="11"/>
      <c r="F96" s="11"/>
      <c r="G96" s="11"/>
      <c r="H96" s="11"/>
      <c r="I96" s="11"/>
      <c r="J96" s="9">
        <f t="shared" si="4"/>
        <v>0</v>
      </c>
      <c r="K96" s="32">
        <f>SUM(feb!F96+mrt!L96+apr!K96+mei!M96+jun!L96+J96)</f>
        <v>0</v>
      </c>
      <c r="L96" s="17">
        <f t="shared" si="3"/>
        <v>0</v>
      </c>
      <c r="M96" s="21">
        <f>SUM(feb!H96+mrt!N96+apr!M96+mei!O96+jun!N96+L96)</f>
        <v>0</v>
      </c>
    </row>
    <row r="97" spans="1:13" ht="12.75">
      <c r="A97" s="13" t="s">
        <v>81</v>
      </c>
      <c r="B97" s="11"/>
      <c r="C97" s="11"/>
      <c r="D97" s="11"/>
      <c r="E97" s="11"/>
      <c r="F97" s="11"/>
      <c r="G97" s="11"/>
      <c r="H97" s="11"/>
      <c r="I97" s="11"/>
      <c r="J97" s="9">
        <f t="shared" si="4"/>
        <v>0</v>
      </c>
      <c r="K97" s="32">
        <f>SUM(feb!F97+mrt!L97+apr!K97+mei!M97+jun!L97+J97)</f>
        <v>3</v>
      </c>
      <c r="L97" s="17">
        <f t="shared" si="3"/>
        <v>0</v>
      </c>
      <c r="M97" s="21">
        <f>SUM(feb!H97+mrt!N97+apr!M97+mei!O97+jun!N97+L97)</f>
        <v>190</v>
      </c>
    </row>
    <row r="98" spans="1:13" ht="12.75">
      <c r="A98" s="13" t="s">
        <v>27</v>
      </c>
      <c r="B98" s="11">
        <v>116</v>
      </c>
      <c r="C98" s="11"/>
      <c r="D98" s="11">
        <v>135</v>
      </c>
      <c r="E98" s="11"/>
      <c r="F98" s="11">
        <v>116</v>
      </c>
      <c r="G98" s="11">
        <v>86</v>
      </c>
      <c r="H98" s="11">
        <v>103</v>
      </c>
      <c r="I98" s="11">
        <v>81</v>
      </c>
      <c r="J98" s="9">
        <f t="shared" si="4"/>
        <v>3</v>
      </c>
      <c r="K98" s="32">
        <f>SUM(feb!F98+mrt!L98+apr!K98+mei!M98+jun!L98+J98)</f>
        <v>22</v>
      </c>
      <c r="L98" s="17">
        <f t="shared" si="3"/>
        <v>637</v>
      </c>
      <c r="M98" s="21">
        <f>SUM(feb!H98+mrt!N98+apr!M98+mei!O98+jun!N98+L98)</f>
        <v>3453</v>
      </c>
    </row>
    <row r="99" spans="1:13" ht="12.75">
      <c r="A99" s="13" t="s">
        <v>110</v>
      </c>
      <c r="B99" s="11">
        <v>116</v>
      </c>
      <c r="C99" s="11">
        <v>74</v>
      </c>
      <c r="D99" s="11">
        <v>116</v>
      </c>
      <c r="E99" s="11">
        <v>78</v>
      </c>
      <c r="F99" s="11">
        <v>116</v>
      </c>
      <c r="G99" s="11">
        <v>86</v>
      </c>
      <c r="H99" s="11"/>
      <c r="I99" s="11">
        <v>81</v>
      </c>
      <c r="J99" s="9">
        <v>4</v>
      </c>
      <c r="K99" s="32">
        <f>SUM(feb!F99+mrt!L99+apr!K99+mei!M99+jun!L99+J99)</f>
        <v>22</v>
      </c>
      <c r="L99" s="17">
        <f t="shared" si="3"/>
        <v>667</v>
      </c>
      <c r="M99" s="21">
        <f>SUM(feb!H99+mrt!N99+apr!M99+mei!O99+jun!N99+L99)</f>
        <v>3112</v>
      </c>
    </row>
    <row r="100" spans="1:13" ht="12.75">
      <c r="A100" s="13" t="s">
        <v>28</v>
      </c>
      <c r="B100" s="11">
        <v>87</v>
      </c>
      <c r="C100" s="11">
        <v>74</v>
      </c>
      <c r="D100" s="11">
        <v>88</v>
      </c>
      <c r="E100" s="11">
        <v>78</v>
      </c>
      <c r="F100" s="11">
        <v>80</v>
      </c>
      <c r="G100" s="11">
        <v>70</v>
      </c>
      <c r="H100" s="11"/>
      <c r="I100" s="11">
        <v>78</v>
      </c>
      <c r="J100" s="9">
        <v>4</v>
      </c>
      <c r="K100" s="32">
        <f>SUM(feb!F100+mrt!L100+apr!K100+mei!M100+jun!L100+J100)</f>
        <v>23</v>
      </c>
      <c r="L100" s="17">
        <f t="shared" si="3"/>
        <v>555</v>
      </c>
      <c r="M100" s="21">
        <f>SUM(feb!H100+mrt!N100+apr!M100+mei!O100+jun!N100+L100)</f>
        <v>2303</v>
      </c>
    </row>
    <row r="101" spans="1:13" ht="12.75">
      <c r="A101" s="13" t="s">
        <v>94</v>
      </c>
      <c r="B101" s="11"/>
      <c r="C101" s="11"/>
      <c r="D101" s="11"/>
      <c r="E101" s="11"/>
      <c r="F101" s="11"/>
      <c r="G101" s="11"/>
      <c r="H101" s="11"/>
      <c r="I101" s="11"/>
      <c r="J101" s="9">
        <f t="shared" si="4"/>
        <v>0</v>
      </c>
      <c r="K101" s="32">
        <f>SUM(feb!F101+mrt!L101+apr!K101+mei!M101+jun!L101+J101)</f>
        <v>0</v>
      </c>
      <c r="L101" s="17">
        <f t="shared" si="3"/>
        <v>0</v>
      </c>
      <c r="M101" s="21">
        <f>SUM(feb!H101+mrt!N101+apr!M101+mei!O101+jun!N101+L101)</f>
        <v>0</v>
      </c>
    </row>
    <row r="102" spans="1:13" ht="12.75">
      <c r="A102" s="13" t="s">
        <v>35</v>
      </c>
      <c r="B102" s="11"/>
      <c r="C102" s="11"/>
      <c r="D102" s="11"/>
      <c r="E102" s="11"/>
      <c r="F102" s="11"/>
      <c r="G102" s="11"/>
      <c r="H102" s="11"/>
      <c r="I102" s="11"/>
      <c r="J102" s="9">
        <f t="shared" si="4"/>
        <v>0</v>
      </c>
      <c r="K102" s="32">
        <f>SUM(feb!F102+mrt!L102+apr!K102+mei!M102+jun!L102+J102)</f>
        <v>11</v>
      </c>
      <c r="L102" s="17">
        <f t="shared" si="3"/>
        <v>0</v>
      </c>
      <c r="M102" s="21">
        <f>SUM(feb!H102+mrt!N102+apr!M102+mei!O102+jun!N102+L102)</f>
        <v>888</v>
      </c>
    </row>
    <row r="103" spans="1:13" ht="12.75">
      <c r="A103" s="13" t="s">
        <v>56</v>
      </c>
      <c r="B103" s="11">
        <v>116</v>
      </c>
      <c r="C103" s="11">
        <v>74</v>
      </c>
      <c r="D103" s="11">
        <v>116</v>
      </c>
      <c r="E103" s="11">
        <v>78</v>
      </c>
      <c r="F103" s="11">
        <v>116</v>
      </c>
      <c r="G103" s="11">
        <v>86</v>
      </c>
      <c r="H103" s="11">
        <v>103</v>
      </c>
      <c r="I103" s="11">
        <v>81</v>
      </c>
      <c r="J103" s="9">
        <v>4</v>
      </c>
      <c r="K103" s="32">
        <f>SUM(feb!F103+mrt!L103+apr!K103+mei!M103+jun!L103+J103)</f>
        <v>24</v>
      </c>
      <c r="L103" s="17">
        <f t="shared" si="3"/>
        <v>770</v>
      </c>
      <c r="M103" s="21">
        <f>SUM(feb!H103+mrt!N103+apr!M103+mei!O103+jun!N103+L103)</f>
        <v>3462</v>
      </c>
    </row>
    <row r="104" spans="1:13" ht="12.75">
      <c r="A104" s="13" t="s">
        <v>83</v>
      </c>
      <c r="B104" s="11"/>
      <c r="C104" s="11"/>
      <c r="D104" s="11"/>
      <c r="E104" s="11"/>
      <c r="F104" s="11"/>
      <c r="G104" s="11"/>
      <c r="H104" s="11"/>
      <c r="I104" s="11"/>
      <c r="J104" s="9">
        <f t="shared" si="4"/>
        <v>0</v>
      </c>
      <c r="K104" s="32">
        <f>SUM(feb!F104+mrt!L104+apr!K104+mei!M104+jun!L104+J104)</f>
        <v>0</v>
      </c>
      <c r="L104" s="17">
        <f t="shared" si="3"/>
        <v>0</v>
      </c>
      <c r="M104" s="21">
        <f>SUM(feb!H104+mrt!N104+apr!M104+mei!O104+jun!N104+L104)</f>
        <v>0</v>
      </c>
    </row>
    <row r="105" spans="1:13" ht="12.75">
      <c r="A105" s="13" t="s">
        <v>67</v>
      </c>
      <c r="B105" s="11"/>
      <c r="C105" s="11"/>
      <c r="D105" s="11"/>
      <c r="E105" s="11"/>
      <c r="F105" s="11"/>
      <c r="G105" s="11"/>
      <c r="H105" s="11"/>
      <c r="I105" s="11"/>
      <c r="J105" s="9">
        <f t="shared" si="4"/>
        <v>0</v>
      </c>
      <c r="K105" s="32">
        <f>SUM(feb!F105+mrt!L105+apr!K105+mei!M105+jun!L105+J105)</f>
        <v>1</v>
      </c>
      <c r="L105" s="17">
        <f aca="true" t="shared" si="5" ref="L105:L121">SUM(B105:I105)</f>
        <v>0</v>
      </c>
      <c r="M105" s="21">
        <f>SUM(feb!H105+mrt!N105+apr!M105+mei!O105+jun!N105+L105)</f>
        <v>58</v>
      </c>
    </row>
    <row r="106" spans="1:13" ht="12.75">
      <c r="A106" s="13" t="s">
        <v>91</v>
      </c>
      <c r="B106" s="11"/>
      <c r="C106" s="11"/>
      <c r="D106" s="11"/>
      <c r="E106" s="11"/>
      <c r="F106" s="11"/>
      <c r="G106" s="11"/>
      <c r="H106" s="11"/>
      <c r="I106" s="11"/>
      <c r="J106" s="9">
        <f t="shared" si="4"/>
        <v>0</v>
      </c>
      <c r="K106" s="32">
        <f>SUM(feb!F106+mrt!L106+apr!K106+mei!M106+jun!L106+J106)</f>
        <v>1</v>
      </c>
      <c r="L106" s="17">
        <f t="shared" si="5"/>
        <v>0</v>
      </c>
      <c r="M106" s="21">
        <f>SUM(feb!H106+mrt!N106+apr!M106+mei!O106+jun!N106+L106)</f>
        <v>60</v>
      </c>
    </row>
    <row r="107" spans="1:13" ht="12.75">
      <c r="A107" s="13" t="s">
        <v>61</v>
      </c>
      <c r="B107" s="11"/>
      <c r="C107" s="11"/>
      <c r="D107" s="11"/>
      <c r="E107" s="11"/>
      <c r="F107" s="11"/>
      <c r="G107" s="11"/>
      <c r="H107" s="11"/>
      <c r="I107" s="11"/>
      <c r="J107" s="9">
        <f t="shared" si="4"/>
        <v>0</v>
      </c>
      <c r="K107" s="32">
        <f>SUM(feb!F107+mrt!L107+apr!K107+mei!M107+jun!L107+J107)</f>
        <v>0</v>
      </c>
      <c r="L107" s="17">
        <f t="shared" si="5"/>
        <v>0</v>
      </c>
      <c r="M107" s="21">
        <f>SUM(feb!H107+mrt!N107+apr!M107+mei!O107+jun!N107+L107)</f>
        <v>0</v>
      </c>
    </row>
    <row r="108" spans="1:13" ht="12.75">
      <c r="A108" s="13" t="s">
        <v>157</v>
      </c>
      <c r="B108" s="11">
        <v>166</v>
      </c>
      <c r="C108" s="11"/>
      <c r="D108" s="11"/>
      <c r="E108" s="11"/>
      <c r="F108" s="11"/>
      <c r="G108" s="11"/>
      <c r="H108" s="11">
        <v>87</v>
      </c>
      <c r="I108" s="11"/>
      <c r="J108" s="9">
        <v>1</v>
      </c>
      <c r="K108" s="32">
        <f>SUM(feb!F108+mrt!L108+apr!K108+mei!M108+jun!L108+J108)</f>
        <v>7</v>
      </c>
      <c r="L108" s="17">
        <f t="shared" si="5"/>
        <v>253</v>
      </c>
      <c r="M108" s="21">
        <f>SUM(feb!H108+mrt!N108+apr!M108+mei!O108+jun!N108+L108)</f>
        <v>1705</v>
      </c>
    </row>
    <row r="109" spans="1:13" ht="12.75">
      <c r="A109" s="13" t="s">
        <v>158</v>
      </c>
      <c r="B109" s="11">
        <v>116</v>
      </c>
      <c r="C109" s="11"/>
      <c r="D109" s="11">
        <v>116</v>
      </c>
      <c r="E109" s="11"/>
      <c r="F109" s="11"/>
      <c r="G109" s="11"/>
      <c r="H109" s="11"/>
      <c r="I109" s="11"/>
      <c r="J109" s="9">
        <v>1</v>
      </c>
      <c r="K109" s="32">
        <f>SUM(feb!F109+mrt!L109+apr!K109+mei!M109+jun!L109+J109)</f>
        <v>2</v>
      </c>
      <c r="L109" s="17">
        <f t="shared" si="5"/>
        <v>232</v>
      </c>
      <c r="M109" s="21">
        <f>SUM(feb!H109+mrt!N109+apr!M109+mei!O109+jun!N109+L109)</f>
        <v>344</v>
      </c>
    </row>
    <row r="110" spans="1:13" ht="12.75">
      <c r="A110" s="13" t="s">
        <v>121</v>
      </c>
      <c r="B110" s="11"/>
      <c r="C110" s="11"/>
      <c r="D110" s="11"/>
      <c r="E110" s="11"/>
      <c r="F110" s="11"/>
      <c r="G110" s="11"/>
      <c r="H110" s="11"/>
      <c r="I110" s="11"/>
      <c r="J110" s="9">
        <f t="shared" si="4"/>
        <v>0</v>
      </c>
      <c r="K110" s="32">
        <f>SUM(feb!F110+mrt!L110+apr!K110+mei!M110+jun!L110+J110)</f>
        <v>8</v>
      </c>
      <c r="L110" s="17">
        <f t="shared" si="5"/>
        <v>0</v>
      </c>
      <c r="M110" s="21">
        <f>SUM(feb!H110+mrt!N110+apr!M110+mei!O110+jun!N110+L110)</f>
        <v>751</v>
      </c>
    </row>
    <row r="111" spans="1:13" ht="12.75">
      <c r="A111" s="13" t="s">
        <v>105</v>
      </c>
      <c r="B111" s="11"/>
      <c r="C111" s="11"/>
      <c r="D111" s="11"/>
      <c r="E111" s="11"/>
      <c r="F111" s="11"/>
      <c r="G111" s="11"/>
      <c r="H111" s="11"/>
      <c r="I111" s="11"/>
      <c r="J111" s="9">
        <f t="shared" si="4"/>
        <v>0</v>
      </c>
      <c r="K111" s="32">
        <f>SUM(feb!F111+mrt!L111+apr!K111+mei!M111+jun!L111+J111)</f>
        <v>0</v>
      </c>
      <c r="L111" s="17">
        <f t="shared" si="5"/>
        <v>0</v>
      </c>
      <c r="M111" s="21">
        <f>SUM(feb!H111+mrt!N111+apr!M111+mei!O111+jun!N111+L111)</f>
        <v>0</v>
      </c>
    </row>
    <row r="112" spans="1:13" ht="12.75">
      <c r="A112" s="13" t="s">
        <v>112</v>
      </c>
      <c r="B112" s="11"/>
      <c r="C112" s="11"/>
      <c r="D112" s="11"/>
      <c r="E112" s="11"/>
      <c r="F112" s="11"/>
      <c r="G112" s="11"/>
      <c r="H112" s="11"/>
      <c r="I112" s="11"/>
      <c r="J112" s="9">
        <f t="shared" si="4"/>
        <v>0</v>
      </c>
      <c r="K112" s="32">
        <f>SUM(feb!F112+mrt!L112+apr!K112+mei!M112+jun!L112+J112)</f>
        <v>2</v>
      </c>
      <c r="L112" s="17">
        <f t="shared" si="5"/>
        <v>0</v>
      </c>
      <c r="M112" s="21">
        <f>SUM(feb!H112+mrt!N112+apr!M112+mei!O112+jun!N112+L112)</f>
        <v>240</v>
      </c>
    </row>
    <row r="113" spans="1:13" ht="12.75">
      <c r="A113" s="13" t="s">
        <v>153</v>
      </c>
      <c r="B113" s="11"/>
      <c r="C113" s="11"/>
      <c r="D113" s="11"/>
      <c r="E113" s="11"/>
      <c r="F113" s="11"/>
      <c r="G113" s="11"/>
      <c r="H113" s="11"/>
      <c r="I113" s="11"/>
      <c r="J113" s="9">
        <f>COUNT(C113,E113,F113,G113,I113)</f>
        <v>0</v>
      </c>
      <c r="K113" s="32">
        <f>SUM(feb!F113+mrt!L113+apr!K113+mei!M113+jun!L113+J113)</f>
        <v>1</v>
      </c>
      <c r="L113" s="17">
        <f>SUM(B113:I113)</f>
        <v>0</v>
      </c>
      <c r="M113" s="21">
        <f>SUM(feb!H113+mrt!N113+apr!M113+mei!O113+jun!N113+L113)</f>
        <v>62</v>
      </c>
    </row>
    <row r="114" spans="1:13" ht="12.75">
      <c r="A114" s="13" t="s">
        <v>66</v>
      </c>
      <c r="B114" s="11"/>
      <c r="C114" s="11"/>
      <c r="D114" s="11"/>
      <c r="E114" s="11">
        <v>57</v>
      </c>
      <c r="F114" s="11"/>
      <c r="G114" s="11"/>
      <c r="H114" s="11"/>
      <c r="I114" s="11"/>
      <c r="J114" s="9">
        <f t="shared" si="4"/>
        <v>1</v>
      </c>
      <c r="K114" s="32">
        <f>SUM(feb!F114+mrt!L114+apr!K114+mei!M114+jun!L114+J114)</f>
        <v>2</v>
      </c>
      <c r="L114" s="17">
        <f t="shared" si="5"/>
        <v>57</v>
      </c>
      <c r="M114" s="21">
        <f>SUM(feb!H114+mrt!N114+apr!M114+mei!O114+jun!N114+L114)</f>
        <v>112</v>
      </c>
    </row>
    <row r="115" spans="1:13" ht="12.75">
      <c r="A115" s="25" t="s">
        <v>159</v>
      </c>
      <c r="B115" s="11"/>
      <c r="C115" s="11">
        <v>59</v>
      </c>
      <c r="D115" s="11"/>
      <c r="E115" s="11">
        <v>57</v>
      </c>
      <c r="F115" s="11"/>
      <c r="G115" s="11">
        <v>59</v>
      </c>
      <c r="H115" s="11"/>
      <c r="I115" s="11">
        <v>55</v>
      </c>
      <c r="J115" s="9">
        <f>COUNT(C115,E115,F115,G115,I115)</f>
        <v>4</v>
      </c>
      <c r="K115" s="32">
        <f>SUM(feb!F115+mrt!L115+apr!K115+mei!M115+jun!L115+J115)</f>
        <v>5</v>
      </c>
      <c r="L115" s="17">
        <f>SUM(B115:I115)</f>
        <v>230</v>
      </c>
      <c r="M115" s="21">
        <f>SUM(feb!H115+mrt!N115+apr!M115+mei!O115+jun!N115+L115)</f>
        <v>286</v>
      </c>
    </row>
    <row r="116" spans="1:13" ht="12.75">
      <c r="A116" s="25" t="s">
        <v>90</v>
      </c>
      <c r="B116" s="11">
        <v>116</v>
      </c>
      <c r="C116" s="11"/>
      <c r="D116" s="11"/>
      <c r="E116" s="11"/>
      <c r="F116" s="11"/>
      <c r="G116" s="11">
        <v>70</v>
      </c>
      <c r="H116" s="11"/>
      <c r="I116" s="11"/>
      <c r="J116" s="9">
        <v>2</v>
      </c>
      <c r="K116" s="32">
        <f>SUM(feb!F116+mrt!L116+apr!K116+mei!M116+jun!L116+J116)</f>
        <v>16</v>
      </c>
      <c r="L116" s="17">
        <f t="shared" si="5"/>
        <v>186</v>
      </c>
      <c r="M116" s="21">
        <f>SUM(feb!H116+mrt!N116+apr!M116+mei!O116+jun!N116+L116)</f>
        <v>2215</v>
      </c>
    </row>
    <row r="117" spans="1:13" ht="12.75">
      <c r="A117" s="25" t="s">
        <v>162</v>
      </c>
      <c r="B117" s="11"/>
      <c r="C117" s="11"/>
      <c r="D117" s="11"/>
      <c r="E117" s="11"/>
      <c r="F117" s="11"/>
      <c r="G117" s="11"/>
      <c r="H117" s="11"/>
      <c r="I117" s="11"/>
      <c r="J117" s="9">
        <f>COUNT(C117,E117,F117,G117,I117)</f>
        <v>0</v>
      </c>
      <c r="K117" s="32">
        <f>SUM(feb!F117+mrt!L117+apr!K117+mei!M117+jun!L117+J117)</f>
        <v>0</v>
      </c>
      <c r="L117" s="17">
        <f>SUM(B117:I117)</f>
        <v>0</v>
      </c>
      <c r="M117" s="21">
        <f>SUM(feb!H117+mrt!N117+apr!M117+mei!O117+jun!N117+L117)</f>
        <v>0</v>
      </c>
    </row>
    <row r="118" spans="1:13" ht="12.75">
      <c r="A118" s="35" t="s">
        <v>108</v>
      </c>
      <c r="B118" s="11"/>
      <c r="C118" s="11"/>
      <c r="D118" s="11"/>
      <c r="E118" s="11"/>
      <c r="F118" s="11"/>
      <c r="G118" s="11"/>
      <c r="H118" s="11"/>
      <c r="I118" s="11"/>
      <c r="J118" s="9">
        <f t="shared" si="4"/>
        <v>0</v>
      </c>
      <c r="K118" s="32">
        <f>SUM(feb!F118+mrt!L118+apr!K118+mei!M118+jun!L118+J118)</f>
        <v>4</v>
      </c>
      <c r="L118" s="17">
        <f t="shared" si="5"/>
        <v>0</v>
      </c>
      <c r="M118" s="21">
        <f>SUM(feb!H118+mrt!N118+apr!M118+mei!O118+jun!N118+L118)</f>
        <v>260</v>
      </c>
    </row>
    <row r="119" spans="1:13" ht="12.75">
      <c r="A119" s="25" t="s">
        <v>106</v>
      </c>
      <c r="B119" s="11">
        <v>87</v>
      </c>
      <c r="C119" s="11">
        <v>59</v>
      </c>
      <c r="D119" s="11"/>
      <c r="E119" s="11">
        <v>57</v>
      </c>
      <c r="F119" s="11"/>
      <c r="G119" s="11">
        <v>59</v>
      </c>
      <c r="H119" s="11">
        <v>50</v>
      </c>
      <c r="I119" s="11">
        <v>55</v>
      </c>
      <c r="J119" s="9">
        <f t="shared" si="4"/>
        <v>4</v>
      </c>
      <c r="K119" s="32">
        <f>SUM(feb!F119+mrt!L119+apr!K119+mei!M119+jun!L119+J119)</f>
        <v>25</v>
      </c>
      <c r="L119" s="17">
        <f t="shared" si="5"/>
        <v>367</v>
      </c>
      <c r="M119" s="21">
        <f>SUM(feb!H119+mrt!N119+apr!M119+mei!O119+jun!N119+L119)</f>
        <v>1973</v>
      </c>
    </row>
    <row r="120" spans="1:13" ht="12.75">
      <c r="A120" s="25" t="s">
        <v>29</v>
      </c>
      <c r="B120" s="11">
        <v>116</v>
      </c>
      <c r="C120" s="11">
        <v>74</v>
      </c>
      <c r="D120" s="11">
        <v>116</v>
      </c>
      <c r="E120" s="11">
        <v>57</v>
      </c>
      <c r="F120" s="11">
        <v>30</v>
      </c>
      <c r="G120" s="11"/>
      <c r="H120" s="11"/>
      <c r="I120" s="11"/>
      <c r="J120" s="9">
        <f t="shared" si="4"/>
        <v>3</v>
      </c>
      <c r="K120" s="32">
        <f>SUM(feb!F120+mrt!L120+apr!K120+mei!M120+jun!L120+J120)</f>
        <v>22</v>
      </c>
      <c r="L120" s="17">
        <f t="shared" si="5"/>
        <v>393</v>
      </c>
      <c r="M120" s="21">
        <f>SUM(feb!H120+mrt!N120+apr!M120+mei!O120+jun!N120+L120)</f>
        <v>2577</v>
      </c>
    </row>
    <row r="121" spans="1:13" ht="13.5" thickBot="1">
      <c r="A121" s="14" t="s">
        <v>119</v>
      </c>
      <c r="B121" s="29"/>
      <c r="C121" s="29"/>
      <c r="D121" s="29"/>
      <c r="E121" s="29"/>
      <c r="F121" s="29"/>
      <c r="G121" s="29"/>
      <c r="H121" s="29"/>
      <c r="I121" s="29"/>
      <c r="J121" s="24">
        <f t="shared" si="4"/>
        <v>0</v>
      </c>
      <c r="K121" s="33">
        <f>SUM(feb!F121+mrt!L121+apr!K121+mei!M121+jun!L121+J121)</f>
        <v>0</v>
      </c>
      <c r="L121" s="27">
        <f t="shared" si="5"/>
        <v>0</v>
      </c>
      <c r="M121" s="28">
        <f>SUM(feb!H121+mrt!N121+apr!M121+mei!O121+jun!N121+L121)</f>
        <v>0</v>
      </c>
    </row>
  </sheetData>
  <sheetProtection/>
  <mergeCells count="4">
    <mergeCell ref="L2:L3"/>
    <mergeCell ref="M2:M3"/>
    <mergeCell ref="J2:J3"/>
    <mergeCell ref="K2:K3"/>
  </mergeCells>
  <printOptions/>
  <pageMargins left="0.7874015748031497" right="0.7874015748031497" top="0.393700787401574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1"/>
  <sheetViews>
    <sheetView zoomScale="130" zoomScaleNormal="130" zoomScalePageLayoutView="0" workbookViewId="0" topLeftCell="A1">
      <pane ySplit="3" topLeftCell="A76" activePane="bottomLeft" state="frozen"/>
      <selection pane="topLeft" activeCell="A1" sqref="A1"/>
      <selection pane="bottomLeft" activeCell="N99" sqref="N99"/>
    </sheetView>
  </sheetViews>
  <sheetFormatPr defaultColWidth="9.140625" defaultRowHeight="12.75"/>
  <cols>
    <col min="1" max="1" width="17.28125" style="6" customWidth="1"/>
    <col min="2" max="2" width="3.8515625" style="6" customWidth="1"/>
    <col min="3" max="3" width="3.7109375" style="6" customWidth="1"/>
    <col min="4" max="7" width="3.8515625" style="6" customWidth="1"/>
    <col min="8" max="10" width="4.00390625" style="6" customWidth="1"/>
    <col min="11" max="11" width="3.8515625" style="6" customWidth="1"/>
    <col min="12" max="15" width="5.7109375" style="6" customWidth="1"/>
    <col min="16" max="16384" width="9.140625" style="6" customWidth="1"/>
  </cols>
  <sheetData>
    <row r="1" spans="1:15" ht="27.75" customHeight="1" thickBot="1">
      <c r="A1" s="43" t="s">
        <v>145</v>
      </c>
      <c r="O1" s="44" t="s">
        <v>37</v>
      </c>
    </row>
    <row r="2" spans="1:15" s="8" customFormat="1" ht="54.75" customHeight="1">
      <c r="A2" s="19"/>
      <c r="B2" s="18" t="s">
        <v>2</v>
      </c>
      <c r="C2" s="18" t="s">
        <v>3</v>
      </c>
      <c r="D2" s="18" t="s">
        <v>2</v>
      </c>
      <c r="E2" s="18" t="s">
        <v>3</v>
      </c>
      <c r="F2" s="18" t="s">
        <v>1</v>
      </c>
      <c r="G2" s="18" t="s">
        <v>2</v>
      </c>
      <c r="H2" s="18" t="s">
        <v>3</v>
      </c>
      <c r="I2" s="18" t="s">
        <v>2</v>
      </c>
      <c r="J2" s="18" t="s">
        <v>3</v>
      </c>
      <c r="K2" s="18" t="s">
        <v>2</v>
      </c>
      <c r="L2" s="70" t="s">
        <v>40</v>
      </c>
      <c r="M2" s="68" t="s">
        <v>41</v>
      </c>
      <c r="N2" s="62" t="s">
        <v>38</v>
      </c>
      <c r="O2" s="64" t="s">
        <v>39</v>
      </c>
    </row>
    <row r="3" spans="1:15" ht="18" customHeight="1" thickBot="1">
      <c r="A3" s="20"/>
      <c r="B3" s="5">
        <v>3</v>
      </c>
      <c r="C3" s="5">
        <v>4</v>
      </c>
      <c r="D3" s="5">
        <v>10</v>
      </c>
      <c r="E3" s="5">
        <v>11</v>
      </c>
      <c r="F3" s="5">
        <v>15</v>
      </c>
      <c r="G3" s="5">
        <v>17</v>
      </c>
      <c r="H3" s="5">
        <v>18</v>
      </c>
      <c r="I3" s="5">
        <v>24</v>
      </c>
      <c r="J3" s="5">
        <v>25</v>
      </c>
      <c r="K3" s="5">
        <v>31</v>
      </c>
      <c r="L3" s="71"/>
      <c r="M3" s="69"/>
      <c r="N3" s="63"/>
      <c r="O3" s="65"/>
    </row>
    <row r="4" spans="1:15" ht="12.75">
      <c r="A4" s="13" t="s">
        <v>122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9">
        <f>COUNT(C4,E4,F4,H4,J4)</f>
        <v>0</v>
      </c>
      <c r="M4" s="10">
        <f>SUM(feb!F4+mrt!L4+apr!K4+mei!M4+jun!L4+jul!J4+L4)</f>
        <v>5</v>
      </c>
      <c r="N4" s="17">
        <f>SUM(B4:K4)</f>
        <v>0</v>
      </c>
      <c r="O4" s="21">
        <f>SUM(feb!H4+mrt!N4+apr!M4+mei!O4+jun!N4+jul!L4+N4)</f>
        <v>565</v>
      </c>
    </row>
    <row r="5" spans="1:15" ht="12.75">
      <c r="A5" s="13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9">
        <f aca="true" t="shared" si="0" ref="L5:L73">COUNT(C5,E5,F5,H5,J5)</f>
        <v>0</v>
      </c>
      <c r="M5" s="10">
        <f>SUM(feb!F5+mrt!L5+apr!K5+mei!M5+jun!L5+jul!J5+L5)</f>
        <v>0</v>
      </c>
      <c r="N5" s="17">
        <f aca="true" t="shared" si="1" ref="N5:N74">SUM(B5:K5)</f>
        <v>0</v>
      </c>
      <c r="O5" s="21">
        <f>SUM(feb!H5+mrt!N5+apr!M5+mei!O5+jun!N5+jul!L5+N5)</f>
        <v>0</v>
      </c>
    </row>
    <row r="6" spans="1:15" ht="12.75">
      <c r="A6" s="13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9">
        <f t="shared" si="0"/>
        <v>0</v>
      </c>
      <c r="M6" s="10">
        <f>SUM(feb!F6+mrt!L6+apr!K6+mei!M6+jun!L6+jul!J6+L6)</f>
        <v>0</v>
      </c>
      <c r="N6" s="17">
        <f t="shared" si="1"/>
        <v>0</v>
      </c>
      <c r="O6" s="21">
        <f>SUM(feb!H6+mrt!N6+apr!M6+mei!O6+jun!N6+jul!L6+N6)</f>
        <v>0</v>
      </c>
    </row>
    <row r="7" spans="1:15" ht="12.75">
      <c r="A7" s="13" t="s">
        <v>92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9">
        <f t="shared" si="0"/>
        <v>0</v>
      </c>
      <c r="M7" s="10">
        <f>SUM(feb!F7+mrt!L7+apr!K7+mei!M7+jun!L7+jul!J7+L7)</f>
        <v>2</v>
      </c>
      <c r="N7" s="17">
        <f t="shared" si="1"/>
        <v>0</v>
      </c>
      <c r="O7" s="21">
        <f>SUM(feb!H7+mrt!N7+apr!M7+mei!O7+jun!N7+jul!L7+N7)</f>
        <v>142</v>
      </c>
    </row>
    <row r="8" spans="1:15" ht="12.75">
      <c r="A8" s="13" t="s">
        <v>78</v>
      </c>
      <c r="B8" s="11">
        <v>86</v>
      </c>
      <c r="C8" s="11"/>
      <c r="D8" s="11"/>
      <c r="E8" s="11"/>
      <c r="F8" s="11"/>
      <c r="G8" s="11"/>
      <c r="H8" s="11"/>
      <c r="I8" s="11"/>
      <c r="J8" s="11"/>
      <c r="K8" s="11"/>
      <c r="L8" s="9">
        <v>1</v>
      </c>
      <c r="M8" s="10">
        <f>SUM(feb!F8+mrt!L8+apr!K8+mei!M8+jun!L8+jul!J8+L8)</f>
        <v>4</v>
      </c>
      <c r="N8" s="17">
        <f t="shared" si="1"/>
        <v>86</v>
      </c>
      <c r="O8" s="21">
        <f>SUM(feb!H8+mrt!N8+apr!M8+mei!O8+jun!N8+jul!L8+N8)</f>
        <v>429</v>
      </c>
    </row>
    <row r="9" spans="1:15" ht="12.75">
      <c r="A9" s="13" t="s">
        <v>87</v>
      </c>
      <c r="B9" s="11"/>
      <c r="C9" s="11"/>
      <c r="D9" s="11"/>
      <c r="E9" s="11">
        <v>76</v>
      </c>
      <c r="F9" s="11">
        <v>74</v>
      </c>
      <c r="G9" s="11"/>
      <c r="H9" s="11"/>
      <c r="I9" s="11">
        <v>80</v>
      </c>
      <c r="J9" s="11"/>
      <c r="K9" s="11"/>
      <c r="L9" s="9">
        <f t="shared" si="0"/>
        <v>2</v>
      </c>
      <c r="M9" s="10">
        <f>SUM(feb!F9+mrt!L9+apr!K9+mei!M9+jun!L9+jul!J9+L9)</f>
        <v>5</v>
      </c>
      <c r="N9" s="17">
        <f t="shared" si="1"/>
        <v>230</v>
      </c>
      <c r="O9" s="21">
        <f>SUM(feb!H9+mrt!N9+apr!M9+mei!O9+jun!N9+jul!L9+N9)</f>
        <v>433</v>
      </c>
    </row>
    <row r="10" spans="1:15" ht="12.75">
      <c r="A10" s="13" t="s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9">
        <f t="shared" si="0"/>
        <v>0</v>
      </c>
      <c r="M10" s="10">
        <f>SUM(feb!F10+mrt!L10+apr!K10+mei!M10+jun!L10+jul!J10+L10)</f>
        <v>13</v>
      </c>
      <c r="N10" s="17">
        <f t="shared" si="1"/>
        <v>0</v>
      </c>
      <c r="O10" s="21">
        <f>SUM(feb!H10+mrt!N10+apr!M10+mei!O10+jun!N10+jul!L10+N10)</f>
        <v>1427</v>
      </c>
    </row>
    <row r="11" spans="1:15" ht="12.75">
      <c r="A11" s="13" t="s">
        <v>82</v>
      </c>
      <c r="B11" s="11"/>
      <c r="C11" s="11">
        <v>95</v>
      </c>
      <c r="D11" s="11"/>
      <c r="E11" s="11">
        <v>87</v>
      </c>
      <c r="F11" s="11">
        <v>88</v>
      </c>
      <c r="G11" s="11"/>
      <c r="H11" s="11"/>
      <c r="I11" s="11"/>
      <c r="J11" s="11"/>
      <c r="K11" s="11"/>
      <c r="L11" s="9">
        <f t="shared" si="0"/>
        <v>3</v>
      </c>
      <c r="M11" s="10">
        <f>SUM(feb!F11+mrt!L11+apr!K11+mei!M11+jun!L11+jul!J11+L11)</f>
        <v>22</v>
      </c>
      <c r="N11" s="17">
        <f t="shared" si="1"/>
        <v>270</v>
      </c>
      <c r="O11" s="21">
        <f>SUM(feb!H11+mrt!N11+apr!M11+mei!O11+jun!N11+jul!L11+N11)</f>
        <v>2699</v>
      </c>
    </row>
    <row r="12" spans="1:15" ht="12.75">
      <c r="A12" s="13" t="s">
        <v>59</v>
      </c>
      <c r="B12" s="11"/>
      <c r="C12" s="11">
        <v>77</v>
      </c>
      <c r="D12" s="11"/>
      <c r="E12" s="11">
        <v>76</v>
      </c>
      <c r="F12" s="11"/>
      <c r="G12" s="11">
        <v>105</v>
      </c>
      <c r="H12" s="11"/>
      <c r="I12" s="11"/>
      <c r="J12" s="11"/>
      <c r="K12" s="11">
        <v>87</v>
      </c>
      <c r="L12" s="9">
        <v>3</v>
      </c>
      <c r="M12" s="10">
        <f>SUM(feb!F12+mrt!L12+apr!K12+mei!M12+jun!L12+jul!J12+L12)</f>
        <v>21</v>
      </c>
      <c r="N12" s="17">
        <f t="shared" si="1"/>
        <v>345</v>
      </c>
      <c r="O12" s="21">
        <f>SUM(feb!H12+mrt!N12+apr!M12+mei!O12+jun!N12+jul!L12+N12)</f>
        <v>2250</v>
      </c>
    </row>
    <row r="13" spans="1:15" ht="12.75">
      <c r="A13" s="13" t="s">
        <v>7</v>
      </c>
      <c r="B13" s="11"/>
      <c r="C13" s="11">
        <v>77</v>
      </c>
      <c r="D13" s="11">
        <v>103</v>
      </c>
      <c r="E13" s="11">
        <v>76</v>
      </c>
      <c r="F13" s="11">
        <v>74</v>
      </c>
      <c r="G13" s="11"/>
      <c r="H13" s="11"/>
      <c r="I13" s="11"/>
      <c r="J13" s="11"/>
      <c r="K13" s="11"/>
      <c r="L13" s="9">
        <v>4</v>
      </c>
      <c r="M13" s="10">
        <f>SUM(feb!F13+mrt!L13+apr!K13+mei!M13+jun!L13+jul!J13+L13)</f>
        <v>20</v>
      </c>
      <c r="N13" s="17">
        <f t="shared" si="1"/>
        <v>330</v>
      </c>
      <c r="O13" s="21">
        <f>SUM(feb!H13+mrt!N13+apr!M13+mei!O13+jun!N13+jul!L13+N13)</f>
        <v>1515</v>
      </c>
    </row>
    <row r="14" spans="1:15" ht="12.75">
      <c r="A14" s="13" t="s">
        <v>124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9">
        <f t="shared" si="0"/>
        <v>0</v>
      </c>
      <c r="M14" s="10">
        <f>SUM(feb!F14+mrt!L14+apr!K14+mei!M14+jun!L14+jul!J14+L14)</f>
        <v>1</v>
      </c>
      <c r="N14" s="17">
        <f t="shared" si="1"/>
        <v>0</v>
      </c>
      <c r="O14" s="21">
        <f>SUM(feb!H14+mrt!N14+apr!M14+mei!O14+jun!N14+jul!L14+N14)</f>
        <v>53</v>
      </c>
    </row>
    <row r="15" spans="1:15" ht="12.75">
      <c r="A15" s="13" t="s">
        <v>64</v>
      </c>
      <c r="B15" s="11">
        <v>129</v>
      </c>
      <c r="C15" s="11">
        <v>95</v>
      </c>
      <c r="D15" s="11"/>
      <c r="E15" s="11"/>
      <c r="F15" s="11"/>
      <c r="G15" s="11">
        <v>146</v>
      </c>
      <c r="H15" s="11"/>
      <c r="I15" s="11">
        <v>156</v>
      </c>
      <c r="J15" s="11"/>
      <c r="K15" s="11">
        <v>145</v>
      </c>
      <c r="L15" s="9">
        <v>2</v>
      </c>
      <c r="M15" s="10">
        <f>SUM(feb!F15+mrt!L15+apr!K15+mei!M15+jun!L15+jul!J15+L15)</f>
        <v>23</v>
      </c>
      <c r="N15" s="17">
        <f t="shared" si="1"/>
        <v>671</v>
      </c>
      <c r="O15" s="21">
        <f>SUM(feb!H15+mrt!N15+apr!M15+mei!O15+jun!N15+jul!L15+N15)</f>
        <v>3529</v>
      </c>
    </row>
    <row r="16" spans="1:15" ht="12.75">
      <c r="A16" s="13" t="s">
        <v>60</v>
      </c>
      <c r="B16" s="11"/>
      <c r="C16" s="11"/>
      <c r="D16" s="11"/>
      <c r="E16" s="11"/>
      <c r="F16" s="11">
        <v>88</v>
      </c>
      <c r="G16" s="11"/>
      <c r="H16" s="11"/>
      <c r="I16" s="11"/>
      <c r="J16" s="11">
        <v>92</v>
      </c>
      <c r="K16" s="11"/>
      <c r="L16" s="9">
        <f t="shared" si="0"/>
        <v>2</v>
      </c>
      <c r="M16" s="10">
        <f>SUM(feb!F16+mrt!L16+apr!K16+mei!M16+jun!L16+jul!J16+L16)</f>
        <v>18</v>
      </c>
      <c r="N16" s="17">
        <f t="shared" si="1"/>
        <v>180</v>
      </c>
      <c r="O16" s="21">
        <f>SUM(feb!H16+mrt!N16+apr!M16+mei!O16+jun!N16+jul!L16+N16)</f>
        <v>1384</v>
      </c>
    </row>
    <row r="17" spans="1:15" ht="12.75">
      <c r="A17" s="13" t="s">
        <v>72</v>
      </c>
      <c r="B17" s="11"/>
      <c r="C17" s="11">
        <v>77</v>
      </c>
      <c r="D17" s="11"/>
      <c r="E17" s="11"/>
      <c r="F17" s="11"/>
      <c r="G17" s="11"/>
      <c r="H17" s="11"/>
      <c r="I17" s="11"/>
      <c r="J17" s="11"/>
      <c r="K17" s="11"/>
      <c r="L17" s="9">
        <f t="shared" si="0"/>
        <v>1</v>
      </c>
      <c r="M17" s="10">
        <f>SUM(feb!F17+mrt!L17+apr!K17+mei!M17+jun!L17+jul!J17+L17)</f>
        <v>15</v>
      </c>
      <c r="N17" s="17">
        <f t="shared" si="1"/>
        <v>77</v>
      </c>
      <c r="O17" s="21">
        <f>SUM(feb!H17+mrt!N17+apr!M17+mei!O17+jun!N17+jul!L17+N17)</f>
        <v>1634</v>
      </c>
    </row>
    <row r="18" spans="1:15" ht="12.75">
      <c r="A18" s="36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9">
        <f t="shared" si="0"/>
        <v>0</v>
      </c>
      <c r="M18" s="10">
        <f>SUM(feb!F18+mrt!L18+apr!K18+mei!M18+jun!L18+jul!J18+L18)</f>
        <v>0</v>
      </c>
      <c r="N18" s="17">
        <f t="shared" si="1"/>
        <v>0</v>
      </c>
      <c r="O18" s="21">
        <f>SUM(feb!H18+mrt!N18+apr!M18+mei!O18+jun!N18+jul!L18+N18)</f>
        <v>0</v>
      </c>
    </row>
    <row r="19" spans="1:15" ht="12.75">
      <c r="A19" s="13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9">
        <f t="shared" si="0"/>
        <v>0</v>
      </c>
      <c r="M19" s="10">
        <f>SUM(feb!F19+mrt!L19+apr!K19+mei!M19+jun!L19+jul!J19+L19)</f>
        <v>0</v>
      </c>
      <c r="N19" s="17">
        <f t="shared" si="1"/>
        <v>0</v>
      </c>
      <c r="O19" s="21">
        <f>SUM(feb!H19+mrt!N19+apr!M19+mei!O19+jun!N19+jul!L19+N19)</f>
        <v>0</v>
      </c>
    </row>
    <row r="20" spans="1:15" ht="12.75">
      <c r="A20" s="13" t="s">
        <v>85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9">
        <f t="shared" si="0"/>
        <v>0</v>
      </c>
      <c r="M20" s="10">
        <f>SUM(feb!F20+mrt!L20+apr!K20+mei!M20+jun!L20+jul!J20+L20)</f>
        <v>4</v>
      </c>
      <c r="N20" s="17">
        <f t="shared" si="1"/>
        <v>0</v>
      </c>
      <c r="O20" s="21">
        <f>SUM(feb!H20+mrt!N20+apr!M20+mei!O20+jun!N20+jul!L20+N20)</f>
        <v>375</v>
      </c>
    </row>
    <row r="21" spans="1:15" ht="12.75">
      <c r="A21" s="13" t="s">
        <v>86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9">
        <f t="shared" si="0"/>
        <v>0</v>
      </c>
      <c r="M21" s="10">
        <f>SUM(feb!F21+mrt!L21+apr!K21+mei!M21+jun!L21+jul!J21+L21)</f>
        <v>2</v>
      </c>
      <c r="N21" s="17">
        <f t="shared" si="1"/>
        <v>0</v>
      </c>
      <c r="O21" s="21">
        <f>SUM(feb!H21+mrt!N21+apr!M21+mei!O21+jun!N21+jul!L21+N21)</f>
        <v>160</v>
      </c>
    </row>
    <row r="22" spans="1:15" ht="12.75">
      <c r="A22" s="13" t="s">
        <v>115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9">
        <f t="shared" si="0"/>
        <v>0</v>
      </c>
      <c r="M22" s="10">
        <f>SUM(feb!F22+mrt!L22+apr!K22+mei!M22+jun!L22+jul!J22+L22)</f>
        <v>1</v>
      </c>
      <c r="N22" s="17">
        <f t="shared" si="1"/>
        <v>0</v>
      </c>
      <c r="O22" s="21">
        <f>SUM(feb!H22+mrt!N22+apr!M22+mei!O22+jun!N22+jul!L22+N22)</f>
        <v>64</v>
      </c>
    </row>
    <row r="23" spans="1:15" ht="12.75">
      <c r="A23" s="13" t="s">
        <v>36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9">
        <f t="shared" si="0"/>
        <v>0</v>
      </c>
      <c r="M23" s="10">
        <f>SUM(feb!F23+mrt!L23+apr!K23+mei!M23+jun!L23+jul!J23+L23)</f>
        <v>0</v>
      </c>
      <c r="N23" s="17">
        <f t="shared" si="1"/>
        <v>0</v>
      </c>
      <c r="O23" s="21">
        <f>SUM(feb!H23+mrt!N23+apr!M23+mei!O23+jun!N23+jul!L23+N23)</f>
        <v>0</v>
      </c>
    </row>
    <row r="24" spans="1:15" ht="12.75">
      <c r="A24" s="13" t="s">
        <v>95</v>
      </c>
      <c r="B24" s="11"/>
      <c r="C24" s="11">
        <v>57</v>
      </c>
      <c r="D24" s="11"/>
      <c r="E24" s="11">
        <v>57</v>
      </c>
      <c r="F24" s="11">
        <v>87</v>
      </c>
      <c r="G24" s="11"/>
      <c r="H24" s="11"/>
      <c r="I24" s="11"/>
      <c r="J24" s="11">
        <v>67</v>
      </c>
      <c r="K24" s="11">
        <v>61</v>
      </c>
      <c r="L24" s="9">
        <v>5</v>
      </c>
      <c r="M24" s="10">
        <f>SUM(feb!F24+mrt!L24+apr!K24+mei!M24+jun!L24+jul!J24+L24)</f>
        <v>19</v>
      </c>
      <c r="N24" s="17">
        <f t="shared" si="1"/>
        <v>329</v>
      </c>
      <c r="O24" s="21">
        <f>SUM(feb!H24+mrt!N24+apr!M24+mei!O24+jun!N24+jul!L24+N24)</f>
        <v>1084</v>
      </c>
    </row>
    <row r="25" spans="1:15" ht="12.75">
      <c r="A25" s="13" t="s">
        <v>125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9">
        <f t="shared" si="0"/>
        <v>0</v>
      </c>
      <c r="M25" s="10">
        <f>SUM(feb!F25+mrt!L25+apr!K25+mei!M25+jun!L25+jul!J25+L25)</f>
        <v>0</v>
      </c>
      <c r="N25" s="17">
        <f t="shared" si="1"/>
        <v>0</v>
      </c>
      <c r="O25" s="21">
        <f>SUM(feb!H25+mrt!N25+apr!M25+mei!O25+jun!N25+jul!L25+N25)</f>
        <v>0</v>
      </c>
    </row>
    <row r="26" spans="1:15" ht="12.75">
      <c r="A26" s="13" t="s">
        <v>154</v>
      </c>
      <c r="B26" s="11"/>
      <c r="C26" s="11"/>
      <c r="D26" s="11"/>
      <c r="E26" s="11">
        <v>57</v>
      </c>
      <c r="F26" s="11"/>
      <c r="G26" s="11"/>
      <c r="H26" s="11"/>
      <c r="I26" s="11"/>
      <c r="J26" s="11"/>
      <c r="K26" s="11">
        <v>61</v>
      </c>
      <c r="L26" s="9">
        <v>2</v>
      </c>
      <c r="M26" s="10">
        <f>SUM(feb!F26+mrt!L26+apr!K26+mei!M26+jun!L26+jul!J26+L26)</f>
        <v>11</v>
      </c>
      <c r="N26" s="17">
        <f>SUM(B26:K26)</f>
        <v>118</v>
      </c>
      <c r="O26" s="21">
        <f>SUM(feb!H26+mrt!N26+apr!M26+mei!O26+jun!N26+jul!L26+N26)</f>
        <v>706</v>
      </c>
    </row>
    <row r="27" spans="1:15" ht="12.75">
      <c r="A27" s="13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>
        <f t="shared" si="0"/>
        <v>0</v>
      </c>
      <c r="M27" s="10">
        <f>SUM(feb!F27+mrt!L27+apr!K27+mei!M27+jun!L27+jul!J27+L27)</f>
        <v>0</v>
      </c>
      <c r="N27" s="17">
        <f t="shared" si="1"/>
        <v>0</v>
      </c>
      <c r="O27" s="21">
        <f>SUM(feb!H27+mrt!N27+apr!M27+mei!O27+jun!N27+jul!L27+N27)</f>
        <v>0</v>
      </c>
    </row>
    <row r="28" spans="1:15" ht="12.75">
      <c r="A28" s="13" t="s">
        <v>102</v>
      </c>
      <c r="B28" s="11"/>
      <c r="C28" s="11"/>
      <c r="D28" s="11"/>
      <c r="E28" s="11"/>
      <c r="F28" s="11">
        <v>74</v>
      </c>
      <c r="G28" s="11"/>
      <c r="H28" s="11"/>
      <c r="I28" s="11"/>
      <c r="J28" s="11"/>
      <c r="K28" s="11"/>
      <c r="L28" s="9">
        <f>COUNT(C28,E28,F28,H28,J28)</f>
        <v>1</v>
      </c>
      <c r="M28" s="10">
        <f>SUM(feb!F28+mrt!L28+apr!K28+mei!M28+jun!L28+jul!J28+L28)</f>
        <v>10</v>
      </c>
      <c r="N28" s="17">
        <f>SUM(B28:K28)</f>
        <v>74</v>
      </c>
      <c r="O28" s="21">
        <f>SUM(feb!H28+mrt!N28+apr!M28+mei!O28+jun!N28+jul!L28+N28)</f>
        <v>933</v>
      </c>
    </row>
    <row r="29" spans="1:15" ht="12.75">
      <c r="A29" s="13" t="s">
        <v>151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9">
        <f>COUNT(C29,E29,F29,H29,J29)</f>
        <v>0</v>
      </c>
      <c r="M29" s="10">
        <f>SUM(feb!F29+mrt!L29+apr!K29+mei!M29+jun!L29+jul!J29+L29)</f>
        <v>3</v>
      </c>
      <c r="N29" s="17">
        <f>SUM(B29:K29)</f>
        <v>0</v>
      </c>
      <c r="O29" s="21">
        <f>SUM(feb!H29+mrt!N29+apr!M29+mei!O29+jun!N29+jul!L29+N29)</f>
        <v>198</v>
      </c>
    </row>
    <row r="30" spans="1:15" ht="12.75">
      <c r="A30" s="13" t="s">
        <v>120</v>
      </c>
      <c r="B30" s="11"/>
      <c r="C30" s="11"/>
      <c r="D30" s="11"/>
      <c r="E30" s="11"/>
      <c r="F30" s="11"/>
      <c r="G30" s="11">
        <v>146</v>
      </c>
      <c r="H30" s="11"/>
      <c r="I30" s="11"/>
      <c r="J30" s="11"/>
      <c r="K30" s="11"/>
      <c r="L30" s="9">
        <v>1</v>
      </c>
      <c r="M30" s="10">
        <f>SUM(feb!F30+mrt!L30+apr!K30+mei!M30+jun!L30+jul!J30+L30)</f>
        <v>10</v>
      </c>
      <c r="N30" s="17">
        <f t="shared" si="1"/>
        <v>146</v>
      </c>
      <c r="O30" s="21">
        <f>SUM(feb!H30+mrt!N30+apr!M30+mei!O30+jun!N30+jul!L30+N30)</f>
        <v>1677</v>
      </c>
    </row>
    <row r="31" spans="1:15" ht="12.75">
      <c r="A31" s="13" t="s">
        <v>9</v>
      </c>
      <c r="B31" s="11">
        <v>141</v>
      </c>
      <c r="C31" s="11">
        <v>95</v>
      </c>
      <c r="D31" s="11">
        <v>120</v>
      </c>
      <c r="E31" s="11">
        <v>87</v>
      </c>
      <c r="F31" s="11">
        <v>88</v>
      </c>
      <c r="G31" s="11"/>
      <c r="H31" s="11"/>
      <c r="I31" s="11"/>
      <c r="J31" s="11"/>
      <c r="K31" s="11"/>
      <c r="L31" s="9">
        <v>4</v>
      </c>
      <c r="M31" s="10">
        <f>SUM(feb!F31+mrt!L31+apr!K31+mei!M31+jun!L31+jul!J31+L31)</f>
        <v>29</v>
      </c>
      <c r="N31" s="17">
        <f t="shared" si="1"/>
        <v>531</v>
      </c>
      <c r="O31" s="21">
        <f>SUM(feb!H31+mrt!N31+apr!M31+mei!O31+jun!N31+jul!L31+N31)</f>
        <v>3252</v>
      </c>
    </row>
    <row r="32" spans="1:15" ht="12.75">
      <c r="A32" s="13" t="s">
        <v>128</v>
      </c>
      <c r="B32" s="11"/>
      <c r="C32" s="11">
        <v>57</v>
      </c>
      <c r="D32" s="11"/>
      <c r="E32" s="11"/>
      <c r="F32" s="11"/>
      <c r="G32" s="11"/>
      <c r="H32" s="11">
        <v>60</v>
      </c>
      <c r="I32" s="11"/>
      <c r="J32" s="11"/>
      <c r="K32" s="11">
        <v>61</v>
      </c>
      <c r="L32" s="9">
        <v>3</v>
      </c>
      <c r="M32" s="10">
        <f>SUM(feb!F32+mrt!L32+apr!K32+mei!M32+jun!L32+jul!J32+L32)</f>
        <v>24</v>
      </c>
      <c r="N32" s="17">
        <f t="shared" si="1"/>
        <v>178</v>
      </c>
      <c r="O32" s="21">
        <f>SUM(feb!H32+mrt!N32+apr!M32+mei!O32+jun!N32+jul!L32+N32)</f>
        <v>1314</v>
      </c>
    </row>
    <row r="33" spans="1:15" ht="12.75">
      <c r="A33" s="13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9">
        <f t="shared" si="0"/>
        <v>0</v>
      </c>
      <c r="M33" s="10">
        <f>SUM(feb!F33+mrt!L33+apr!K33+mei!M33+jun!L33+jul!J33+L33)</f>
        <v>6</v>
      </c>
      <c r="N33" s="17">
        <f t="shared" si="1"/>
        <v>0</v>
      </c>
      <c r="O33" s="21">
        <f>SUM(feb!H33+mrt!N33+apr!M33+mei!O33+jun!N33+jul!L33+N33)</f>
        <v>457</v>
      </c>
    </row>
    <row r="34" spans="1:15" ht="12.75">
      <c r="A34" s="13" t="s">
        <v>164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9"/>
      <c r="M34" s="10"/>
      <c r="N34" s="17"/>
      <c r="O34" s="21"/>
    </row>
    <row r="35" spans="1:15" ht="12.75">
      <c r="A35" s="13" t="s">
        <v>96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9">
        <f t="shared" si="0"/>
        <v>0</v>
      </c>
      <c r="M35" s="10">
        <f>SUM(feb!F35+mrt!L35+apr!K35+mei!M35+jun!L35+jul!J35+L35)</f>
        <v>0</v>
      </c>
      <c r="N35" s="17">
        <f t="shared" si="1"/>
        <v>0</v>
      </c>
      <c r="O35" s="21">
        <f>SUM(feb!H35+mrt!N35+apr!M35+mei!O35+jun!N35+jul!L35+N35)</f>
        <v>0</v>
      </c>
    </row>
    <row r="36" spans="1:15" ht="12.75">
      <c r="A36" s="13" t="s">
        <v>57</v>
      </c>
      <c r="B36" s="11"/>
      <c r="C36" s="11">
        <v>77</v>
      </c>
      <c r="D36" s="11"/>
      <c r="E36" s="11"/>
      <c r="F36" s="11"/>
      <c r="G36" s="11"/>
      <c r="H36" s="11"/>
      <c r="I36" s="11"/>
      <c r="J36" s="11"/>
      <c r="K36" s="11"/>
      <c r="L36" s="9">
        <f t="shared" si="0"/>
        <v>1</v>
      </c>
      <c r="M36" s="10">
        <f>SUM(feb!F36+mrt!L36+apr!K36+mei!M36+jun!L36+jul!J36+L36)</f>
        <v>12</v>
      </c>
      <c r="N36" s="17">
        <f t="shared" si="1"/>
        <v>77</v>
      </c>
      <c r="O36" s="21">
        <f>SUM(feb!H36+mrt!N36+apr!M36+mei!O36+jun!N36+jul!L36+N36)</f>
        <v>850</v>
      </c>
    </row>
    <row r="37" spans="1:15" ht="12.75">
      <c r="A37" s="13" t="s">
        <v>160</v>
      </c>
      <c r="B37" s="11"/>
      <c r="C37" s="11">
        <v>77</v>
      </c>
      <c r="D37" s="11"/>
      <c r="E37" s="11"/>
      <c r="F37" s="11"/>
      <c r="G37" s="11"/>
      <c r="H37" s="11"/>
      <c r="I37" s="11"/>
      <c r="J37" s="11"/>
      <c r="K37" s="11"/>
      <c r="L37" s="9">
        <f t="shared" si="0"/>
        <v>1</v>
      </c>
      <c r="M37" s="10">
        <f>SUM(feb!F37+mrt!L37+apr!K37+mei!M37+jun!L37+jul!J37+L37)</f>
        <v>1</v>
      </c>
      <c r="N37" s="17">
        <f t="shared" si="1"/>
        <v>77</v>
      </c>
      <c r="O37" s="21">
        <f>SUM(feb!H37+mrt!N37+apr!M37+mei!O37+jun!N37+jul!L37+N37)</f>
        <v>77</v>
      </c>
    </row>
    <row r="38" spans="1:15" ht="12.75">
      <c r="A38" s="13" t="s">
        <v>97</v>
      </c>
      <c r="B38" s="11"/>
      <c r="C38" s="11">
        <v>77</v>
      </c>
      <c r="D38" s="11">
        <v>103</v>
      </c>
      <c r="E38" s="11">
        <v>76</v>
      </c>
      <c r="F38" s="11">
        <v>74</v>
      </c>
      <c r="G38" s="11">
        <v>122</v>
      </c>
      <c r="H38" s="11"/>
      <c r="I38" s="11"/>
      <c r="J38" s="11"/>
      <c r="K38" s="11">
        <v>87</v>
      </c>
      <c r="L38" s="9">
        <v>4</v>
      </c>
      <c r="M38" s="10">
        <f>SUM(feb!F38+mrt!L38+apr!K38+mei!M38+jun!L38+jul!J38+L38)</f>
        <v>23</v>
      </c>
      <c r="N38" s="17">
        <f t="shared" si="1"/>
        <v>539</v>
      </c>
      <c r="O38" s="21">
        <f>SUM(feb!H38+mrt!N38+apr!M38+mei!O38+jun!N38+jul!L38+N38)</f>
        <v>2736</v>
      </c>
    </row>
    <row r="39" spans="1:15" ht="12.75">
      <c r="A39" s="13" t="s">
        <v>10</v>
      </c>
      <c r="B39" s="11"/>
      <c r="C39" s="11">
        <v>77</v>
      </c>
      <c r="D39" s="11"/>
      <c r="E39" s="11"/>
      <c r="F39" s="11">
        <v>88</v>
      </c>
      <c r="G39" s="11"/>
      <c r="H39" s="11"/>
      <c r="I39" s="11"/>
      <c r="J39" s="11">
        <v>73</v>
      </c>
      <c r="K39" s="11"/>
      <c r="L39" s="9">
        <f t="shared" si="0"/>
        <v>3</v>
      </c>
      <c r="M39" s="10">
        <f>SUM(feb!F39+mrt!L39+apr!K39+mei!M39+jun!L39+jul!J39+L39)</f>
        <v>23</v>
      </c>
      <c r="N39" s="17">
        <f t="shared" si="1"/>
        <v>238</v>
      </c>
      <c r="O39" s="21">
        <f>SUM(feb!H39+mrt!N39+apr!M39+mei!O39+jun!N39+jul!L39+N39)</f>
        <v>1812</v>
      </c>
    </row>
    <row r="40" spans="1:15" ht="12.75">
      <c r="A40" s="13" t="s">
        <v>11</v>
      </c>
      <c r="B40" s="11"/>
      <c r="C40" s="11">
        <v>57</v>
      </c>
      <c r="D40" s="11"/>
      <c r="E40" s="11">
        <v>57</v>
      </c>
      <c r="F40" s="11">
        <v>87</v>
      </c>
      <c r="G40" s="11"/>
      <c r="H40" s="11"/>
      <c r="I40" s="11"/>
      <c r="J40" s="11"/>
      <c r="K40" s="11">
        <v>61</v>
      </c>
      <c r="L40" s="9">
        <v>4</v>
      </c>
      <c r="M40" s="10">
        <f>SUM(feb!F40+mrt!L40+apr!K40+mei!M40+jun!L40+jul!J40+L40)</f>
        <v>20</v>
      </c>
      <c r="N40" s="17">
        <f t="shared" si="1"/>
        <v>262</v>
      </c>
      <c r="O40" s="21">
        <f>SUM(feb!H40+mrt!N40+apr!M40+mei!O40+jun!N40+jul!L40+N40)</f>
        <v>1229</v>
      </c>
    </row>
    <row r="41" spans="1:15" ht="12.75">
      <c r="A41" s="13" t="s">
        <v>80</v>
      </c>
      <c r="B41" s="11"/>
      <c r="C41" s="11">
        <v>77</v>
      </c>
      <c r="D41" s="11"/>
      <c r="E41" s="11">
        <v>57</v>
      </c>
      <c r="F41" s="11">
        <v>87</v>
      </c>
      <c r="G41" s="11"/>
      <c r="H41" s="11">
        <v>60</v>
      </c>
      <c r="I41" s="11"/>
      <c r="J41" s="11"/>
      <c r="K41" s="11"/>
      <c r="L41" s="9">
        <f t="shared" si="0"/>
        <v>4</v>
      </c>
      <c r="M41" s="10">
        <f>SUM(feb!F41+mrt!L41+apr!K41+mei!M41+jun!L41+jul!J41+L41)</f>
        <v>16</v>
      </c>
      <c r="N41" s="17">
        <f t="shared" si="1"/>
        <v>281</v>
      </c>
      <c r="O41" s="21">
        <f>SUM(feb!H41+mrt!N41+apr!M41+mei!O41+jun!N41+jul!L41+N41)</f>
        <v>1002</v>
      </c>
    </row>
    <row r="42" spans="1:15" ht="12.75">
      <c r="A42" s="34" t="s">
        <v>109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9">
        <f t="shared" si="0"/>
        <v>0</v>
      </c>
      <c r="M42" s="10">
        <f>SUM(feb!F42+mrt!L42+apr!K42+mei!M42+jun!L42+jul!J42+L42)</f>
        <v>0</v>
      </c>
      <c r="N42" s="17">
        <f t="shared" si="1"/>
        <v>0</v>
      </c>
      <c r="O42" s="21">
        <f>SUM(feb!H42+mrt!N42+apr!M42+mei!O42+jun!N42+jul!L42+N42)</f>
        <v>0</v>
      </c>
    </row>
    <row r="43" spans="1:15" ht="12.75">
      <c r="A43" s="13" t="s">
        <v>12</v>
      </c>
      <c r="B43" s="11">
        <v>129</v>
      </c>
      <c r="C43" s="11">
        <v>95</v>
      </c>
      <c r="D43" s="11">
        <v>158</v>
      </c>
      <c r="E43" s="11">
        <v>87</v>
      </c>
      <c r="F43" s="11">
        <v>88</v>
      </c>
      <c r="G43" s="11">
        <v>146</v>
      </c>
      <c r="H43" s="11">
        <v>65</v>
      </c>
      <c r="I43" s="11">
        <v>156</v>
      </c>
      <c r="J43" s="11">
        <v>92</v>
      </c>
      <c r="K43" s="11">
        <v>145</v>
      </c>
      <c r="L43" s="9">
        <f t="shared" si="0"/>
        <v>5</v>
      </c>
      <c r="M43" s="10">
        <f>SUM(feb!F43+mrt!L43+apr!K43+mei!M43+jun!L43+jul!J43+L43)</f>
        <v>31</v>
      </c>
      <c r="N43" s="17">
        <f t="shared" si="1"/>
        <v>1161</v>
      </c>
      <c r="O43" s="21">
        <f>SUM(feb!H43+mrt!N43+apr!M43+mei!O43+jun!N43+jul!L43+N43)</f>
        <v>4606</v>
      </c>
    </row>
    <row r="44" spans="1:15" ht="12.75">
      <c r="A44" s="34" t="s">
        <v>116</v>
      </c>
      <c r="B44" s="11">
        <v>141</v>
      </c>
      <c r="C44" s="11">
        <v>95</v>
      </c>
      <c r="D44" s="11"/>
      <c r="E44" s="11"/>
      <c r="F44" s="11"/>
      <c r="G44" s="11"/>
      <c r="H44" s="11"/>
      <c r="I44" s="11"/>
      <c r="J44" s="11"/>
      <c r="K44" s="11"/>
      <c r="L44" s="9">
        <v>2</v>
      </c>
      <c r="M44" s="10">
        <f>SUM(feb!F44+mrt!L44+apr!K44+mei!M44+jun!L44+jul!J44+L44)</f>
        <v>20</v>
      </c>
      <c r="N44" s="17">
        <f>SUM(B44:K44)</f>
        <v>236</v>
      </c>
      <c r="O44" s="21">
        <f>SUM(feb!H44+mrt!N44+apr!M44+mei!O44+jun!N44+jul!L44+N44)</f>
        <v>2528</v>
      </c>
    </row>
    <row r="45" spans="1:15" ht="12.75">
      <c r="A45" s="34" t="s">
        <v>152</v>
      </c>
      <c r="B45" s="11"/>
      <c r="C45" s="11"/>
      <c r="D45" s="11"/>
      <c r="E45" s="11">
        <v>76</v>
      </c>
      <c r="F45" s="11"/>
      <c r="G45" s="11"/>
      <c r="H45" s="11"/>
      <c r="I45" s="11"/>
      <c r="J45" s="11"/>
      <c r="K45" s="11"/>
      <c r="L45" s="9">
        <f>COUNT(C45,E45,F45,H45,J45)</f>
        <v>1</v>
      </c>
      <c r="M45" s="10">
        <f>SUM(feb!F45+mrt!L45+apr!K45+mei!M45+jun!L45+jul!J45+L45)</f>
        <v>9</v>
      </c>
      <c r="N45" s="17">
        <f>SUM(B45:K45)</f>
        <v>76</v>
      </c>
      <c r="O45" s="21">
        <f>SUM(feb!H45+mrt!N45+apr!M45+mei!O45+jun!N45+jul!L45+N45)</f>
        <v>923</v>
      </c>
    </row>
    <row r="46" spans="1:15" ht="12.75">
      <c r="A46" s="34" t="s">
        <v>155</v>
      </c>
      <c r="B46" s="11"/>
      <c r="C46" s="11">
        <v>95</v>
      </c>
      <c r="D46" s="11"/>
      <c r="E46" s="11"/>
      <c r="F46" s="11"/>
      <c r="G46" s="11">
        <v>146</v>
      </c>
      <c r="H46" s="11"/>
      <c r="I46" s="11"/>
      <c r="J46" s="11"/>
      <c r="K46" s="11"/>
      <c r="L46" s="9">
        <v>2</v>
      </c>
      <c r="M46" s="10">
        <f>SUM(feb!F46+mrt!L46+apr!K46+mei!M46+jun!L46+jul!J46+L46)</f>
        <v>8</v>
      </c>
      <c r="N46" s="17">
        <f>SUM(B46:K46)</f>
        <v>241</v>
      </c>
      <c r="O46" s="21">
        <f>SUM(feb!H46+mrt!N46+apr!M46+mei!O46+jun!N46+jul!L46+N46)</f>
        <v>771</v>
      </c>
    </row>
    <row r="47" spans="1:15" ht="12.75">
      <c r="A47" s="13" t="s">
        <v>89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9">
        <f t="shared" si="0"/>
        <v>0</v>
      </c>
      <c r="M47" s="10">
        <f>SUM(feb!F47+mrt!L47+apr!K47+mei!M47+jun!L47+jul!J47+L47)</f>
        <v>0</v>
      </c>
      <c r="N47" s="17">
        <f t="shared" si="1"/>
        <v>0</v>
      </c>
      <c r="O47" s="21">
        <f>SUM(feb!H47+mrt!N47+apr!M47+mei!O47+jun!N47+jul!L47+N47)</f>
        <v>0</v>
      </c>
    </row>
    <row r="48" spans="1:15" ht="12.75">
      <c r="A48" s="34" t="s">
        <v>103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9">
        <f t="shared" si="0"/>
        <v>0</v>
      </c>
      <c r="M48" s="10">
        <f>SUM(feb!F48+mrt!L48+apr!K48+mei!M48+jun!L48+jul!J48+L48)</f>
        <v>0</v>
      </c>
      <c r="N48" s="17">
        <f t="shared" si="1"/>
        <v>0</v>
      </c>
      <c r="O48" s="21">
        <f>SUM(feb!H48+mrt!N48+apr!M48+mei!O48+jun!N48+jul!L48+N48)</f>
        <v>0</v>
      </c>
    </row>
    <row r="49" spans="1:15" ht="12.75">
      <c r="A49" s="34" t="s">
        <v>133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9">
        <f t="shared" si="0"/>
        <v>0</v>
      </c>
      <c r="M49" s="10">
        <f>SUM(feb!F49+mrt!L49+apr!K49+mei!M49+jun!L49+jul!J49+L49)</f>
        <v>12</v>
      </c>
      <c r="N49" s="17">
        <f t="shared" si="1"/>
        <v>0</v>
      </c>
      <c r="O49" s="21">
        <f>SUM(feb!H49+mrt!N49+apr!M49+mei!O49+jun!N49+jul!L49+N49)</f>
        <v>1102</v>
      </c>
    </row>
    <row r="50" spans="1:15" ht="12.75">
      <c r="A50" s="13" t="s">
        <v>13</v>
      </c>
      <c r="B50" s="11">
        <v>141</v>
      </c>
      <c r="C50" s="11"/>
      <c r="D50" s="11">
        <v>165</v>
      </c>
      <c r="E50" s="11">
        <v>87</v>
      </c>
      <c r="F50" s="11"/>
      <c r="G50" s="11"/>
      <c r="H50" s="11"/>
      <c r="I50" s="11"/>
      <c r="J50" s="11"/>
      <c r="K50" s="11"/>
      <c r="L50" s="9">
        <v>2</v>
      </c>
      <c r="M50" s="10">
        <f>SUM(feb!F50+mrt!L50+apr!K50+mei!M50+jun!L50+jul!J50+L50)</f>
        <v>20</v>
      </c>
      <c r="N50" s="17">
        <f t="shared" si="1"/>
        <v>393</v>
      </c>
      <c r="O50" s="21">
        <f>SUM(feb!H50+mrt!N50+apr!M50+mei!O50+jun!N50+jul!L50+N50)</f>
        <v>3583</v>
      </c>
    </row>
    <row r="51" spans="1:15" ht="12.75">
      <c r="A51" s="13" t="s">
        <v>114</v>
      </c>
      <c r="B51" s="11"/>
      <c r="C51" s="11">
        <v>57</v>
      </c>
      <c r="D51" s="11"/>
      <c r="E51" s="11"/>
      <c r="F51" s="11">
        <v>87</v>
      </c>
      <c r="G51" s="11"/>
      <c r="H51" s="11"/>
      <c r="I51" s="11"/>
      <c r="J51" s="11">
        <v>67</v>
      </c>
      <c r="K51" s="11"/>
      <c r="L51" s="9">
        <f t="shared" si="0"/>
        <v>3</v>
      </c>
      <c r="M51" s="10">
        <f>SUM(feb!F51+mrt!L51+apr!K51+mei!M51+jun!L51+jul!J51+L51)</f>
        <v>19</v>
      </c>
      <c r="N51" s="17">
        <f t="shared" si="1"/>
        <v>211</v>
      </c>
      <c r="O51" s="21">
        <f>SUM(feb!H51+mrt!N51+apr!M51+mei!O51+jun!N51+jul!L51+N51)</f>
        <v>1074</v>
      </c>
    </row>
    <row r="52" spans="1:15" ht="12.75">
      <c r="A52" s="13" t="s">
        <v>111</v>
      </c>
      <c r="B52" s="11"/>
      <c r="C52" s="11">
        <v>57</v>
      </c>
      <c r="D52" s="11"/>
      <c r="E52" s="11">
        <v>57</v>
      </c>
      <c r="F52" s="11"/>
      <c r="G52" s="11"/>
      <c r="H52" s="11"/>
      <c r="I52" s="11"/>
      <c r="J52" s="11">
        <v>67</v>
      </c>
      <c r="K52" s="11"/>
      <c r="L52" s="9">
        <f t="shared" si="0"/>
        <v>3</v>
      </c>
      <c r="M52" s="10">
        <f>SUM(feb!F52+mrt!L52+apr!K52+mei!M52+jun!L52+jul!J52+L52)</f>
        <v>10</v>
      </c>
      <c r="N52" s="17">
        <f t="shared" si="1"/>
        <v>181</v>
      </c>
      <c r="O52" s="21">
        <f>SUM(feb!H52+mrt!N52+apr!M52+mei!O52+jun!N52+jul!L52+N52)</f>
        <v>587</v>
      </c>
    </row>
    <row r="53" spans="1:15" ht="12.75">
      <c r="A53" s="13" t="s">
        <v>14</v>
      </c>
      <c r="B53" s="11"/>
      <c r="C53" s="11">
        <v>77</v>
      </c>
      <c r="D53" s="11">
        <v>103</v>
      </c>
      <c r="E53" s="11"/>
      <c r="F53" s="11">
        <v>74</v>
      </c>
      <c r="G53" s="11"/>
      <c r="H53" s="11"/>
      <c r="I53" s="11"/>
      <c r="J53" s="11"/>
      <c r="K53" s="11">
        <v>87</v>
      </c>
      <c r="L53" s="9">
        <v>3</v>
      </c>
      <c r="M53" s="10">
        <f>SUM(feb!F53+mrt!L53+apr!K53+mei!M53+jun!L53+jul!J53+L53)</f>
        <v>17</v>
      </c>
      <c r="N53" s="17">
        <f t="shared" si="1"/>
        <v>341</v>
      </c>
      <c r="O53" s="21">
        <f>SUM(feb!H53+mrt!N53+apr!M53+mei!O53+jun!N53+jul!L53+N53)</f>
        <v>1850</v>
      </c>
    </row>
    <row r="54" spans="1:15" ht="12.75">
      <c r="A54" s="13" t="s">
        <v>75</v>
      </c>
      <c r="B54" s="11"/>
      <c r="C54" s="11">
        <v>95</v>
      </c>
      <c r="D54" s="11"/>
      <c r="E54" s="11">
        <v>87</v>
      </c>
      <c r="F54" s="11"/>
      <c r="G54" s="11">
        <v>146</v>
      </c>
      <c r="H54" s="11"/>
      <c r="I54" s="11">
        <v>156</v>
      </c>
      <c r="J54" s="11"/>
      <c r="K54" s="11">
        <v>145</v>
      </c>
      <c r="L54" s="9">
        <v>3</v>
      </c>
      <c r="M54" s="10">
        <f>SUM(feb!F54+mrt!L54+apr!K54+mei!M54+jun!L54+jul!J54+L54)</f>
        <v>18</v>
      </c>
      <c r="N54" s="17">
        <f t="shared" si="1"/>
        <v>629</v>
      </c>
      <c r="O54" s="21">
        <f>SUM(feb!H54+mrt!N54+apr!M54+mei!O54+jun!N54+jul!L54+N54)</f>
        <v>2379</v>
      </c>
    </row>
    <row r="55" spans="1:15" ht="12.75">
      <c r="A55" s="13" t="s">
        <v>65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9">
        <f t="shared" si="0"/>
        <v>0</v>
      </c>
      <c r="M55" s="10">
        <f>SUM(feb!F55+mrt!L55+apr!K55+mei!M55+jun!L55+jul!J55+L55)</f>
        <v>4</v>
      </c>
      <c r="N55" s="17">
        <f t="shared" si="1"/>
        <v>0</v>
      </c>
      <c r="O55" s="21">
        <f>SUM(feb!H55+mrt!N55+apr!M55+mei!O55+jun!N55+jul!L55+N55)</f>
        <v>247</v>
      </c>
    </row>
    <row r="56" spans="1:15" ht="12.75">
      <c r="A56" s="13" t="s">
        <v>70</v>
      </c>
      <c r="B56" s="11">
        <v>86</v>
      </c>
      <c r="C56" s="11"/>
      <c r="D56" s="11">
        <v>103</v>
      </c>
      <c r="E56" s="11">
        <v>76</v>
      </c>
      <c r="F56" s="11">
        <v>74</v>
      </c>
      <c r="G56" s="11"/>
      <c r="H56" s="11"/>
      <c r="I56" s="11"/>
      <c r="J56" s="11">
        <v>67</v>
      </c>
      <c r="K56" s="11"/>
      <c r="L56" s="9">
        <v>4</v>
      </c>
      <c r="M56" s="10">
        <f>SUM(feb!F56+mrt!L56+apr!K56+mei!M56+jun!L56+jul!J56+L56)</f>
        <v>20</v>
      </c>
      <c r="N56" s="17">
        <f t="shared" si="1"/>
        <v>406</v>
      </c>
      <c r="O56" s="21">
        <f>SUM(feb!H56+mrt!N56+apr!M56+mei!O56+jun!N56+jul!L56+N56)</f>
        <v>1965</v>
      </c>
    </row>
    <row r="57" spans="1:15" ht="12.75">
      <c r="A57" s="13" t="s">
        <v>117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9">
        <f t="shared" si="0"/>
        <v>0</v>
      </c>
      <c r="M57" s="10">
        <f>SUM(feb!F57+mrt!L57+apr!K57+mei!M57+jun!L57+jul!J57+L57)</f>
        <v>16</v>
      </c>
      <c r="N57" s="17">
        <f t="shared" si="1"/>
        <v>0</v>
      </c>
      <c r="O57" s="21">
        <f>SUM(feb!H57+mrt!N57+apr!M57+mei!O57+jun!N57+jul!L57+N57)</f>
        <v>1610</v>
      </c>
    </row>
    <row r="58" spans="1:15" ht="12.75">
      <c r="A58" s="13" t="s">
        <v>98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9">
        <f t="shared" si="0"/>
        <v>0</v>
      </c>
      <c r="M58" s="10">
        <f>SUM(feb!F58+mrt!L58+apr!K58+mei!M58+jun!L58+jul!J58+L58)</f>
        <v>0</v>
      </c>
      <c r="N58" s="17">
        <f t="shared" si="1"/>
        <v>0</v>
      </c>
      <c r="O58" s="21">
        <f>SUM(feb!H58+mrt!N58+apr!M58+mei!O58+jun!N58+jul!L58+N58)</f>
        <v>0</v>
      </c>
    </row>
    <row r="59" spans="1:15" ht="12.75">
      <c r="A59" s="13" t="s">
        <v>33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9">
        <f t="shared" si="0"/>
        <v>0</v>
      </c>
      <c r="M59" s="10">
        <f>SUM(feb!F59+mrt!L59+apr!K59+mei!M59+jun!L59+jul!J59+L59)</f>
        <v>10</v>
      </c>
      <c r="N59" s="17">
        <f t="shared" si="1"/>
        <v>0</v>
      </c>
      <c r="O59" s="21">
        <f>SUM(feb!H59+mrt!N59+apr!M59+mei!O59+jun!N59+jul!L59+N59)</f>
        <v>974</v>
      </c>
    </row>
    <row r="60" spans="1:15" ht="12.75">
      <c r="A60" s="13" t="s">
        <v>74</v>
      </c>
      <c r="B60" s="11"/>
      <c r="C60" s="11">
        <v>77</v>
      </c>
      <c r="D60" s="11"/>
      <c r="E60" s="11"/>
      <c r="F60" s="11"/>
      <c r="G60" s="11"/>
      <c r="H60" s="11"/>
      <c r="I60" s="11"/>
      <c r="J60" s="11"/>
      <c r="K60" s="11"/>
      <c r="L60" s="9">
        <f t="shared" si="0"/>
        <v>1</v>
      </c>
      <c r="M60" s="10">
        <f>SUM(feb!F60+mrt!L60+apr!K60+mei!M60+jun!L60+jul!J60+L60)</f>
        <v>4</v>
      </c>
      <c r="N60" s="17">
        <f t="shared" si="1"/>
        <v>77</v>
      </c>
      <c r="O60" s="21">
        <f>SUM(feb!H60+mrt!N60+apr!M60+mei!O60+jun!N60+jul!L60+N60)</f>
        <v>298</v>
      </c>
    </row>
    <row r="61" spans="1:15" ht="12" customHeight="1">
      <c r="A61" s="13" t="s">
        <v>93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9">
        <f t="shared" si="0"/>
        <v>0</v>
      </c>
      <c r="M61" s="10">
        <f>SUM(feb!F61+mrt!L61+apr!K61+mei!M61+jun!L61+jul!J61+L61)</f>
        <v>0</v>
      </c>
      <c r="N61" s="17">
        <f t="shared" si="1"/>
        <v>0</v>
      </c>
      <c r="O61" s="21">
        <f>SUM(feb!H61+mrt!N61+apr!M61+mei!O61+jun!N61+jul!L61+N61)</f>
        <v>0</v>
      </c>
    </row>
    <row r="62" spans="1:15" ht="12" customHeight="1">
      <c r="A62" s="13" t="s">
        <v>15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9">
        <f t="shared" si="0"/>
        <v>0</v>
      </c>
      <c r="M62" s="10">
        <f>SUM(feb!F62+mrt!L62+apr!K62+mei!M62+jun!L62+jul!J62+L62)</f>
        <v>5</v>
      </c>
      <c r="N62" s="17">
        <f t="shared" si="1"/>
        <v>0</v>
      </c>
      <c r="O62" s="21">
        <f>SUM(feb!H62+mrt!N62+apr!M62+mei!O62+jun!N62+jul!L62+N62)</f>
        <v>274</v>
      </c>
    </row>
    <row r="63" spans="1:15" ht="12" customHeight="1">
      <c r="A63" s="13" t="s">
        <v>113</v>
      </c>
      <c r="B63" s="11">
        <v>93</v>
      </c>
      <c r="C63" s="11">
        <v>77</v>
      </c>
      <c r="D63" s="11">
        <v>103</v>
      </c>
      <c r="E63" s="11">
        <v>82</v>
      </c>
      <c r="F63" s="11">
        <v>74</v>
      </c>
      <c r="G63" s="11">
        <v>122</v>
      </c>
      <c r="H63" s="11"/>
      <c r="I63" s="11">
        <v>140</v>
      </c>
      <c r="J63" s="11">
        <v>73</v>
      </c>
      <c r="K63" s="11">
        <v>145</v>
      </c>
      <c r="L63" s="9">
        <v>5</v>
      </c>
      <c r="M63" s="10">
        <f>SUM(feb!F63+mrt!L63+apr!K63+mei!M63+jun!L63+jul!J63+L63)</f>
        <v>30</v>
      </c>
      <c r="N63" s="17">
        <f t="shared" si="1"/>
        <v>909</v>
      </c>
      <c r="O63" s="21">
        <f>SUM(feb!H63+mrt!N63+apr!M63+mei!O63+jun!N63+jul!L63+N63)</f>
        <v>3948</v>
      </c>
    </row>
    <row r="64" spans="1:15" ht="12.75">
      <c r="A64" s="13" t="s">
        <v>16</v>
      </c>
      <c r="B64" s="11"/>
      <c r="C64" s="11"/>
      <c r="D64" s="11">
        <v>158</v>
      </c>
      <c r="E64" s="11">
        <v>87</v>
      </c>
      <c r="F64" s="11">
        <v>88</v>
      </c>
      <c r="G64" s="11">
        <v>146</v>
      </c>
      <c r="H64" s="11">
        <v>65</v>
      </c>
      <c r="I64" s="11"/>
      <c r="J64" s="11">
        <v>92</v>
      </c>
      <c r="K64" s="11"/>
      <c r="L64" s="9">
        <v>5</v>
      </c>
      <c r="M64" s="10">
        <f>SUM(feb!F64+mrt!L64+apr!K64+mei!M64+jun!L64+jul!J64+L64)</f>
        <v>30</v>
      </c>
      <c r="N64" s="17">
        <f t="shared" si="1"/>
        <v>636</v>
      </c>
      <c r="O64" s="21">
        <f>SUM(feb!H64+mrt!N64+apr!M64+mei!O64+jun!N64+jul!L64+N64)</f>
        <v>3992</v>
      </c>
    </row>
    <row r="65" spans="1:15" ht="12.75">
      <c r="A65" s="13" t="s">
        <v>73</v>
      </c>
      <c r="B65" s="11"/>
      <c r="C65" s="11">
        <v>57</v>
      </c>
      <c r="D65" s="11"/>
      <c r="E65" s="11">
        <v>57</v>
      </c>
      <c r="F65" s="11"/>
      <c r="G65" s="11"/>
      <c r="H65" s="11">
        <v>60</v>
      </c>
      <c r="I65" s="11">
        <v>80</v>
      </c>
      <c r="J65" s="11">
        <v>67</v>
      </c>
      <c r="K65" s="11"/>
      <c r="L65" s="9">
        <v>5</v>
      </c>
      <c r="M65" s="10">
        <f>SUM(feb!F65+mrt!L65+apr!K65+mei!M65+jun!L65+jul!J65+L65)</f>
        <v>27</v>
      </c>
      <c r="N65" s="17">
        <f t="shared" si="1"/>
        <v>321</v>
      </c>
      <c r="O65" s="21">
        <f>SUM(feb!H65+mrt!N65+apr!M65+mei!O65+jun!N65+jul!L65+N65)</f>
        <v>2549</v>
      </c>
    </row>
    <row r="66" spans="1:15" ht="12.75">
      <c r="A66" s="13" t="s">
        <v>17</v>
      </c>
      <c r="B66" s="11"/>
      <c r="C66" s="11">
        <v>57</v>
      </c>
      <c r="D66" s="11"/>
      <c r="E66" s="11">
        <v>57</v>
      </c>
      <c r="F66" s="11"/>
      <c r="G66" s="11"/>
      <c r="H66" s="11"/>
      <c r="I66" s="11"/>
      <c r="J66" s="11">
        <v>67</v>
      </c>
      <c r="K66" s="11"/>
      <c r="L66" s="9">
        <f t="shared" si="0"/>
        <v>3</v>
      </c>
      <c r="M66" s="10">
        <f>SUM(feb!F66+mrt!L66+apr!K66+mei!M66+jun!L66+jul!J66+L66)</f>
        <v>14</v>
      </c>
      <c r="N66" s="17">
        <f t="shared" si="1"/>
        <v>181</v>
      </c>
      <c r="O66" s="21">
        <f>SUM(feb!H66+mrt!N66+apr!M66+mei!O66+jun!N66+jul!L66+N66)</f>
        <v>812</v>
      </c>
    </row>
    <row r="67" spans="1:15" ht="12.75">
      <c r="A67" s="13" t="s">
        <v>156</v>
      </c>
      <c r="B67" s="11"/>
      <c r="C67" s="11">
        <v>77</v>
      </c>
      <c r="D67" s="11"/>
      <c r="E67" s="11"/>
      <c r="F67" s="11"/>
      <c r="G67" s="11"/>
      <c r="H67" s="11"/>
      <c r="I67" s="11"/>
      <c r="J67" s="11"/>
      <c r="K67" s="11"/>
      <c r="L67" s="9">
        <f>COUNT(C67,E67,F67,H67,J67)</f>
        <v>1</v>
      </c>
      <c r="M67" s="10">
        <f>SUM(feb!F67+mrt!L67+apr!K67+mei!M67+jun!L67+jul!J67+L67)</f>
        <v>4</v>
      </c>
      <c r="N67" s="17">
        <f>SUM(B67:K67)</f>
        <v>77</v>
      </c>
      <c r="O67" s="21">
        <f>SUM(feb!H67+mrt!N67+apr!M67+mei!O67+jun!N67+jul!L67+N67)</f>
        <v>485</v>
      </c>
    </row>
    <row r="68" spans="1:15" ht="12.75">
      <c r="A68" s="13" t="s">
        <v>18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9">
        <f t="shared" si="0"/>
        <v>0</v>
      </c>
      <c r="M68" s="10">
        <f>SUM(feb!F68+mrt!L68+apr!K68+mei!M68+jun!L68+jul!J68+L68)</f>
        <v>2</v>
      </c>
      <c r="N68" s="17">
        <f t="shared" si="1"/>
        <v>0</v>
      </c>
      <c r="O68" s="21">
        <f>SUM(feb!H68+mrt!N68+apr!M68+mei!O68+jun!N68+jul!L68+N68)</f>
        <v>104</v>
      </c>
    </row>
    <row r="69" spans="1:15" ht="12.75">
      <c r="A69" s="13" t="s">
        <v>68</v>
      </c>
      <c r="B69" s="11"/>
      <c r="C69" s="11">
        <v>77</v>
      </c>
      <c r="D69" s="11"/>
      <c r="E69" s="11">
        <v>82</v>
      </c>
      <c r="F69" s="11"/>
      <c r="G69" s="11">
        <v>122</v>
      </c>
      <c r="H69" s="11"/>
      <c r="I69" s="11"/>
      <c r="J69" s="11"/>
      <c r="K69" s="11"/>
      <c r="L69" s="9">
        <v>3</v>
      </c>
      <c r="M69" s="10">
        <f>SUM(feb!F69+mrt!L69+apr!K69+mei!M69+jun!L69+jul!J69+L69)</f>
        <v>15</v>
      </c>
      <c r="N69" s="17">
        <f t="shared" si="1"/>
        <v>281</v>
      </c>
      <c r="O69" s="21">
        <f>SUM(feb!H69+mrt!N69+apr!M69+mei!O69+jun!N69+jul!L69+N69)</f>
        <v>1300</v>
      </c>
    </row>
    <row r="70" spans="1:15" ht="12.75">
      <c r="A70" s="13" t="s">
        <v>126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9">
        <f t="shared" si="0"/>
        <v>0</v>
      </c>
      <c r="M70" s="10">
        <f>SUM(feb!F70+mrt!L70+apr!K70+mei!M70+jun!L70+jul!J70+L70)</f>
        <v>0</v>
      </c>
      <c r="N70" s="17">
        <f t="shared" si="1"/>
        <v>0</v>
      </c>
      <c r="O70" s="21">
        <f>SUM(feb!H70+mrt!N70+apr!M70+mei!O70+jun!N70+jul!L70+N70)</f>
        <v>0</v>
      </c>
    </row>
    <row r="71" spans="1:15" ht="12.75">
      <c r="A71" s="13" t="s">
        <v>32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9">
        <f t="shared" si="0"/>
        <v>0</v>
      </c>
      <c r="M71" s="10">
        <f>SUM(feb!F71+mrt!L71+apr!K71+mei!M71+jun!L71+jul!J71+L71)</f>
        <v>12</v>
      </c>
      <c r="N71" s="17">
        <f t="shared" si="1"/>
        <v>0</v>
      </c>
      <c r="O71" s="21">
        <f>SUM(feb!H71+mrt!N71+apr!M71+mei!O71+jun!N71+jul!L71+N71)</f>
        <v>821</v>
      </c>
    </row>
    <row r="72" spans="1:15" ht="12.75">
      <c r="A72" s="13" t="s">
        <v>123</v>
      </c>
      <c r="B72" s="11">
        <v>93</v>
      </c>
      <c r="C72" s="11">
        <v>77</v>
      </c>
      <c r="D72" s="11">
        <v>103</v>
      </c>
      <c r="E72" s="11"/>
      <c r="F72" s="11"/>
      <c r="G72" s="11"/>
      <c r="H72" s="11"/>
      <c r="I72" s="11"/>
      <c r="J72" s="11"/>
      <c r="K72" s="11">
        <v>93</v>
      </c>
      <c r="L72" s="9">
        <v>2</v>
      </c>
      <c r="M72" s="10">
        <f>SUM(feb!F72+mrt!L72+apr!K72+mei!M72+jun!L72+jul!J72+L72)</f>
        <v>22</v>
      </c>
      <c r="N72" s="17">
        <f t="shared" si="1"/>
        <v>366</v>
      </c>
      <c r="O72" s="21">
        <f>SUM(feb!H72+mrt!N72+apr!M72+mei!O72+jun!N72+jul!L72+N72)</f>
        <v>3072</v>
      </c>
    </row>
    <row r="73" spans="1:15" ht="12.75">
      <c r="A73" s="13" t="s">
        <v>99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9">
        <f t="shared" si="0"/>
        <v>0</v>
      </c>
      <c r="M73" s="10">
        <f>SUM(feb!F73+mrt!L73+apr!K73+mei!M73+jun!L73+jul!J73+L73)</f>
        <v>0</v>
      </c>
      <c r="N73" s="17">
        <f t="shared" si="1"/>
        <v>0</v>
      </c>
      <c r="O73" s="21">
        <f>SUM(feb!H73+mrt!N73+apr!M73+mei!O73+jun!N73+jul!L73+N73)</f>
        <v>0</v>
      </c>
    </row>
    <row r="74" spans="1:15" ht="12.75">
      <c r="A74" s="13" t="s">
        <v>100</v>
      </c>
      <c r="B74" s="11"/>
      <c r="C74" s="11"/>
      <c r="D74" s="11"/>
      <c r="E74" s="11"/>
      <c r="F74" s="11">
        <v>74</v>
      </c>
      <c r="G74" s="11"/>
      <c r="H74" s="11"/>
      <c r="I74" s="11"/>
      <c r="J74" s="11"/>
      <c r="K74" s="11">
        <v>87</v>
      </c>
      <c r="L74" s="9">
        <v>2</v>
      </c>
      <c r="M74" s="10">
        <f>SUM(feb!F74+mrt!L74+apr!K74+mei!M74+jun!L74+jul!J74+L74)</f>
        <v>23</v>
      </c>
      <c r="N74" s="17">
        <f t="shared" si="1"/>
        <v>161</v>
      </c>
      <c r="O74" s="21">
        <f>SUM(feb!H74+mrt!N74+apr!M74+mei!O74+jun!N74+jul!L74+N74)</f>
        <v>2387</v>
      </c>
    </row>
    <row r="75" spans="1:15" ht="12.75">
      <c r="A75" s="13" t="s">
        <v>79</v>
      </c>
      <c r="B75" s="11">
        <v>93</v>
      </c>
      <c r="C75" s="11"/>
      <c r="D75" s="11"/>
      <c r="E75" s="11"/>
      <c r="F75" s="11"/>
      <c r="G75" s="11"/>
      <c r="H75" s="11"/>
      <c r="I75" s="11"/>
      <c r="J75" s="11"/>
      <c r="K75" s="11"/>
      <c r="L75" s="9">
        <f aca="true" t="shared" si="2" ref="L75:L121">COUNT(C75,E75,F75,H75,J75)</f>
        <v>0</v>
      </c>
      <c r="M75" s="10">
        <f>SUM(feb!F75+mrt!L75+apr!K75+mei!M75+jun!L75+jul!J75+L75)</f>
        <v>23</v>
      </c>
      <c r="N75" s="17">
        <f aca="true" t="shared" si="3" ref="N75:N121">SUM(B75:K75)</f>
        <v>93</v>
      </c>
      <c r="O75" s="21">
        <f>SUM(feb!H75+mrt!N75+apr!M75+mei!O75+jun!N75+jul!L75+N75)</f>
        <v>3055</v>
      </c>
    </row>
    <row r="76" spans="1:15" ht="12.75">
      <c r="A76" s="13" t="s">
        <v>71</v>
      </c>
      <c r="B76" s="11">
        <v>93</v>
      </c>
      <c r="C76" s="11">
        <v>77</v>
      </c>
      <c r="D76" s="11">
        <v>103</v>
      </c>
      <c r="E76" s="11">
        <v>76</v>
      </c>
      <c r="F76" s="11">
        <v>74</v>
      </c>
      <c r="G76" s="11">
        <v>122</v>
      </c>
      <c r="H76" s="11"/>
      <c r="I76" s="11">
        <v>80</v>
      </c>
      <c r="J76" s="11">
        <v>57</v>
      </c>
      <c r="K76" s="11">
        <v>93</v>
      </c>
      <c r="L76" s="9">
        <v>5</v>
      </c>
      <c r="M76" s="10">
        <f>SUM(feb!F76+mrt!L76+apr!K76+mei!M76+jun!L76+jul!J76+L76)</f>
        <v>28</v>
      </c>
      <c r="N76" s="17">
        <f t="shared" si="3"/>
        <v>775</v>
      </c>
      <c r="O76" s="21">
        <f>SUM(feb!H76+mrt!N76+apr!M76+mei!O76+jun!N76+jul!L76+N76)</f>
        <v>3939</v>
      </c>
    </row>
    <row r="77" spans="1:15" ht="12.75">
      <c r="A77" s="13" t="s">
        <v>101</v>
      </c>
      <c r="B77" s="11"/>
      <c r="C77" s="11"/>
      <c r="D77" s="11"/>
      <c r="E77" s="11"/>
      <c r="F77" s="11"/>
      <c r="G77" s="11">
        <v>122</v>
      </c>
      <c r="H77" s="11"/>
      <c r="I77" s="11">
        <v>140</v>
      </c>
      <c r="J77" s="11"/>
      <c r="K77" s="11"/>
      <c r="L77" s="9">
        <v>1</v>
      </c>
      <c r="M77" s="10">
        <f>SUM(feb!F77+mrt!L77+apr!K77+mei!M77+jun!L77+jul!J77+L77)</f>
        <v>9</v>
      </c>
      <c r="N77" s="17">
        <f t="shared" si="3"/>
        <v>262</v>
      </c>
      <c r="O77" s="21">
        <f>SUM(feb!H77+mrt!N77+apr!M77+mei!O77+jun!N77+jul!L77+N77)</f>
        <v>1416</v>
      </c>
    </row>
    <row r="78" spans="1:15" ht="12.75">
      <c r="A78" s="13" t="s">
        <v>19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9">
        <f t="shared" si="2"/>
        <v>0</v>
      </c>
      <c r="M78" s="10">
        <f>SUM(feb!F78+mrt!L78+apr!K78+mei!M78+jun!L78+jul!J78+L78)</f>
        <v>2</v>
      </c>
      <c r="N78" s="17">
        <f t="shared" si="3"/>
        <v>0</v>
      </c>
      <c r="O78" s="21">
        <f>SUM(feb!H78+mrt!N78+apr!M78+mei!O78+jun!N78+jul!L78+N78)</f>
        <v>79</v>
      </c>
    </row>
    <row r="79" spans="1:15" ht="12.75">
      <c r="A79" s="13" t="s">
        <v>20</v>
      </c>
      <c r="B79" s="11">
        <v>142</v>
      </c>
      <c r="C79" s="11">
        <v>110</v>
      </c>
      <c r="D79" s="11">
        <v>143</v>
      </c>
      <c r="E79" s="11">
        <v>113</v>
      </c>
      <c r="F79" s="11"/>
      <c r="G79" s="11"/>
      <c r="H79" s="11"/>
      <c r="I79" s="11"/>
      <c r="J79" s="11"/>
      <c r="K79" s="11">
        <v>87</v>
      </c>
      <c r="L79" s="9">
        <v>3</v>
      </c>
      <c r="M79" s="10">
        <f>SUM(feb!F79+mrt!L79+apr!K79+mei!M79+jun!L79+jul!J79+L79)</f>
        <v>16</v>
      </c>
      <c r="N79" s="17">
        <f t="shared" si="3"/>
        <v>595</v>
      </c>
      <c r="O79" s="21">
        <f>SUM(feb!H79+mrt!N79+apr!M79+mei!O79+jun!N79+jul!L79+N79)</f>
        <v>1794</v>
      </c>
    </row>
    <row r="80" spans="1:15" ht="12.75">
      <c r="A80" s="13" t="s">
        <v>69</v>
      </c>
      <c r="B80" s="11"/>
      <c r="C80" s="11">
        <v>57</v>
      </c>
      <c r="D80" s="11"/>
      <c r="E80" s="11"/>
      <c r="F80" s="11"/>
      <c r="G80" s="11"/>
      <c r="H80" s="11"/>
      <c r="I80" s="11"/>
      <c r="J80" s="11">
        <v>67</v>
      </c>
      <c r="K80" s="11"/>
      <c r="L80" s="9">
        <f t="shared" si="2"/>
        <v>2</v>
      </c>
      <c r="M80" s="10">
        <f>SUM(feb!F80+mrt!L80+apr!K80+mei!M80+jun!L80+jul!J80+L80)</f>
        <v>18</v>
      </c>
      <c r="N80" s="17">
        <f t="shared" si="3"/>
        <v>124</v>
      </c>
      <c r="O80" s="21">
        <f>SUM(feb!H80+mrt!N80+apr!M80+mei!O80+jun!N80+jul!L80+N80)</f>
        <v>1001</v>
      </c>
    </row>
    <row r="81" spans="1:15" ht="12.75">
      <c r="A81" s="13" t="s">
        <v>88</v>
      </c>
      <c r="B81" s="11"/>
      <c r="C81" s="11"/>
      <c r="D81" s="11"/>
      <c r="E81" s="11">
        <v>57</v>
      </c>
      <c r="F81" s="11">
        <v>87</v>
      </c>
      <c r="G81" s="11"/>
      <c r="H81" s="11"/>
      <c r="I81" s="11"/>
      <c r="J81" s="11"/>
      <c r="K81" s="11"/>
      <c r="L81" s="9">
        <f t="shared" si="2"/>
        <v>2</v>
      </c>
      <c r="M81" s="10">
        <f>SUM(feb!F81+mrt!L81+apr!K81+mei!M81+jun!L81+jul!J81+L81)</f>
        <v>9</v>
      </c>
      <c r="N81" s="17">
        <f t="shared" si="3"/>
        <v>144</v>
      </c>
      <c r="O81" s="21">
        <f>SUM(feb!H81+mrt!N81+apr!M81+mei!O81+jun!N81+jul!L81+N81)</f>
        <v>531</v>
      </c>
    </row>
    <row r="82" spans="1:15" ht="12.75">
      <c r="A82" s="13" t="s">
        <v>104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9">
        <f t="shared" si="2"/>
        <v>0</v>
      </c>
      <c r="M82" s="10">
        <f>SUM(feb!F82+mrt!L82+apr!K82+mei!M82+jun!L82+jul!J82+L82)</f>
        <v>9</v>
      </c>
      <c r="N82" s="17">
        <f t="shared" si="3"/>
        <v>0</v>
      </c>
      <c r="O82" s="21">
        <f>SUM(feb!H82+mrt!N82+apr!M82+mei!O82+jun!N82+jul!L82+N82)</f>
        <v>853</v>
      </c>
    </row>
    <row r="83" spans="1:15" ht="12.75">
      <c r="A83" s="13" t="s">
        <v>21</v>
      </c>
      <c r="B83" s="11"/>
      <c r="C83" s="11">
        <v>77</v>
      </c>
      <c r="D83" s="11"/>
      <c r="E83" s="11">
        <v>76</v>
      </c>
      <c r="F83" s="11"/>
      <c r="G83" s="11"/>
      <c r="H83" s="11"/>
      <c r="I83" s="11"/>
      <c r="J83" s="11">
        <v>67</v>
      </c>
      <c r="K83" s="11"/>
      <c r="L83" s="9">
        <f t="shared" si="2"/>
        <v>3</v>
      </c>
      <c r="M83" s="10">
        <f>SUM(feb!F83+mrt!L83+apr!K83+mei!M83+jun!L83+jul!J83+L83)</f>
        <v>18</v>
      </c>
      <c r="N83" s="17">
        <f t="shared" si="3"/>
        <v>220</v>
      </c>
      <c r="O83" s="21">
        <f>SUM(feb!H83+mrt!N83+apr!M83+mei!O83+jun!N83+jul!L83+N83)</f>
        <v>1356</v>
      </c>
    </row>
    <row r="84" spans="1:15" ht="12.75">
      <c r="A84" s="13" t="s">
        <v>58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9">
        <f t="shared" si="2"/>
        <v>0</v>
      </c>
      <c r="M84" s="10">
        <f>SUM(feb!F84+mrt!L84+apr!K84+mei!M84+jun!L84+jul!J84+L84)</f>
        <v>2</v>
      </c>
      <c r="N84" s="17">
        <f t="shared" si="3"/>
        <v>0</v>
      </c>
      <c r="O84" s="21">
        <f>SUM(feb!H84+mrt!N84+apr!M84+mei!O84+jun!N84+jul!L84+N84)</f>
        <v>162</v>
      </c>
    </row>
    <row r="85" spans="1:15" ht="12.75">
      <c r="A85" s="13" t="s">
        <v>63</v>
      </c>
      <c r="B85" s="11">
        <v>141</v>
      </c>
      <c r="C85" s="11">
        <v>95</v>
      </c>
      <c r="D85" s="11">
        <v>165</v>
      </c>
      <c r="E85" s="11">
        <v>87</v>
      </c>
      <c r="F85" s="11">
        <v>88</v>
      </c>
      <c r="G85" s="11">
        <v>220</v>
      </c>
      <c r="H85" s="11">
        <v>65</v>
      </c>
      <c r="I85" s="11">
        <v>156</v>
      </c>
      <c r="J85" s="11"/>
      <c r="K85" s="11">
        <v>145</v>
      </c>
      <c r="L85" s="9">
        <v>5</v>
      </c>
      <c r="M85" s="10">
        <f>SUM(feb!F85+mrt!L85+apr!K85+mei!M85+jun!L85+jul!J85+L85)</f>
        <v>32</v>
      </c>
      <c r="N85" s="17">
        <f t="shared" si="3"/>
        <v>1162</v>
      </c>
      <c r="O85" s="21">
        <f>SUM(feb!H85+mrt!N85+apr!M85+mei!O85+jun!N85+jul!L85+N85)</f>
        <v>5830</v>
      </c>
    </row>
    <row r="86" spans="1:15" ht="12.75">
      <c r="A86" s="13" t="s">
        <v>127</v>
      </c>
      <c r="B86" s="11"/>
      <c r="C86" s="11">
        <v>57</v>
      </c>
      <c r="D86" s="11"/>
      <c r="E86" s="11">
        <v>57</v>
      </c>
      <c r="F86" s="11">
        <v>87</v>
      </c>
      <c r="G86" s="11"/>
      <c r="H86" s="11">
        <v>60</v>
      </c>
      <c r="I86" s="11"/>
      <c r="J86" s="11">
        <v>67</v>
      </c>
      <c r="K86" s="11"/>
      <c r="L86" s="9">
        <f t="shared" si="2"/>
        <v>5</v>
      </c>
      <c r="M86" s="10">
        <f>SUM(feb!F86+mrt!L86+apr!K86+mei!M86+jun!L86+jul!J86+L86)</f>
        <v>21</v>
      </c>
      <c r="N86" s="17">
        <f t="shared" si="3"/>
        <v>328</v>
      </c>
      <c r="O86" s="21">
        <f>SUM(feb!H86+mrt!N86+apr!M86+mei!O86+jun!N86+jul!L86+N86)</f>
        <v>1260</v>
      </c>
    </row>
    <row r="87" spans="1:15" ht="12.75">
      <c r="A87" s="13" t="s">
        <v>22</v>
      </c>
      <c r="B87" s="11"/>
      <c r="C87" s="11"/>
      <c r="D87" s="11"/>
      <c r="E87" s="11">
        <v>82</v>
      </c>
      <c r="F87" s="11">
        <v>88</v>
      </c>
      <c r="G87" s="11">
        <v>122</v>
      </c>
      <c r="H87" s="11">
        <v>65</v>
      </c>
      <c r="I87" s="11"/>
      <c r="J87" s="11">
        <v>92</v>
      </c>
      <c r="K87" s="11">
        <v>145</v>
      </c>
      <c r="L87" s="9">
        <v>5</v>
      </c>
      <c r="M87" s="10">
        <f>SUM(feb!F87+mrt!L87+apr!K87+mei!M87+jun!L87+jul!J87+L87)</f>
        <v>31</v>
      </c>
      <c r="N87" s="17">
        <f t="shared" si="3"/>
        <v>594</v>
      </c>
      <c r="O87" s="21">
        <f>SUM(feb!H87+mrt!N87+apr!M87+mei!O87+jun!N87+jul!L87+N87)</f>
        <v>3827</v>
      </c>
    </row>
    <row r="88" spans="1:15" ht="12.75">
      <c r="A88" s="13" t="s">
        <v>62</v>
      </c>
      <c r="B88" s="11">
        <v>142</v>
      </c>
      <c r="C88" s="11">
        <v>110</v>
      </c>
      <c r="D88" s="11">
        <v>143</v>
      </c>
      <c r="E88" s="11">
        <v>113</v>
      </c>
      <c r="F88" s="11">
        <v>74</v>
      </c>
      <c r="G88" s="11"/>
      <c r="H88" s="11"/>
      <c r="I88" s="11"/>
      <c r="J88" s="11">
        <v>57</v>
      </c>
      <c r="K88" s="11">
        <v>87</v>
      </c>
      <c r="L88" s="9">
        <v>5</v>
      </c>
      <c r="M88" s="10">
        <f>SUM(feb!F88+mrt!L88+apr!K88+mei!M88+jun!L88+jul!J88+L88)</f>
        <v>27</v>
      </c>
      <c r="N88" s="17">
        <f t="shared" si="3"/>
        <v>726</v>
      </c>
      <c r="O88" s="21">
        <f>SUM(feb!H88+mrt!N88+apr!M88+mei!O88+jun!N88+jul!L88+N88)</f>
        <v>2954</v>
      </c>
    </row>
    <row r="89" spans="1:15" ht="12.75">
      <c r="A89" s="13" t="s">
        <v>23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9">
        <f t="shared" si="2"/>
        <v>0</v>
      </c>
      <c r="M89" s="10">
        <f>SUM(feb!F89+mrt!L89+apr!K89+mei!M89+jun!L89+jul!J89+L89)</f>
        <v>0</v>
      </c>
      <c r="N89" s="17">
        <f t="shared" si="3"/>
        <v>0</v>
      </c>
      <c r="O89" s="21">
        <f>SUM(feb!H89+mrt!N89+apr!M89+mei!O89+jun!N89+jul!L89+N89)</f>
        <v>0</v>
      </c>
    </row>
    <row r="90" spans="1:15" ht="12.75">
      <c r="A90" s="13" t="s">
        <v>76</v>
      </c>
      <c r="B90" s="11"/>
      <c r="C90" s="11"/>
      <c r="D90" s="11">
        <v>158</v>
      </c>
      <c r="E90" s="11">
        <v>87</v>
      </c>
      <c r="F90" s="11">
        <v>88</v>
      </c>
      <c r="G90" s="11">
        <v>146</v>
      </c>
      <c r="H90" s="11"/>
      <c r="I90" s="11">
        <v>156</v>
      </c>
      <c r="J90" s="11">
        <v>92</v>
      </c>
      <c r="K90" s="11">
        <v>145</v>
      </c>
      <c r="L90" s="9">
        <v>4</v>
      </c>
      <c r="M90" s="10">
        <f>SUM(feb!F90+mrt!L90+apr!K90+mei!M90+jun!L90+jul!J90+L90)</f>
        <v>26</v>
      </c>
      <c r="N90" s="17">
        <f t="shared" si="3"/>
        <v>872</v>
      </c>
      <c r="O90" s="21">
        <f>SUM(feb!H90+mrt!N90+apr!M90+mei!O90+jun!N90+jul!L90+N90)</f>
        <v>4326</v>
      </c>
    </row>
    <row r="91" spans="1:15" ht="12.75">
      <c r="A91" s="13" t="s">
        <v>77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9">
        <f t="shared" si="2"/>
        <v>0</v>
      </c>
      <c r="M91" s="10">
        <f>SUM(feb!F91+mrt!L91+apr!K91+mei!M91+jun!L91+jul!J91+L91)</f>
        <v>4</v>
      </c>
      <c r="N91" s="17">
        <f t="shared" si="3"/>
        <v>0</v>
      </c>
      <c r="O91" s="21">
        <f>SUM(feb!H91+mrt!N91+apr!M91+mei!O91+jun!N91+jul!L91+N91)</f>
        <v>269</v>
      </c>
    </row>
    <row r="92" spans="1:15" ht="12.75">
      <c r="A92" s="13" t="s">
        <v>24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9">
        <f t="shared" si="2"/>
        <v>0</v>
      </c>
      <c r="M92" s="10">
        <f>SUM(feb!F92+mrt!L92+apr!K92+mei!M92+jun!L92+jul!J92+L92)</f>
        <v>6</v>
      </c>
      <c r="N92" s="17">
        <f t="shared" si="3"/>
        <v>0</v>
      </c>
      <c r="O92" s="21">
        <f>SUM(feb!H92+mrt!N92+apr!M92+mei!O92+jun!N92+jul!L92+N92)</f>
        <v>344</v>
      </c>
    </row>
    <row r="93" spans="1:15" ht="12.75">
      <c r="A93" s="13" t="s">
        <v>118</v>
      </c>
      <c r="B93" s="11"/>
      <c r="C93" s="11">
        <v>77</v>
      </c>
      <c r="D93" s="11">
        <v>103</v>
      </c>
      <c r="E93" s="11"/>
      <c r="F93" s="11"/>
      <c r="G93" s="11"/>
      <c r="H93" s="11"/>
      <c r="I93" s="11"/>
      <c r="J93" s="11">
        <v>73</v>
      </c>
      <c r="K93" s="11"/>
      <c r="L93" s="9">
        <v>3</v>
      </c>
      <c r="M93" s="10">
        <f>SUM(feb!F93+mrt!L93+apr!K93+mei!M93+jun!L93+jul!J93+L93)</f>
        <v>17</v>
      </c>
      <c r="N93" s="17">
        <f t="shared" si="3"/>
        <v>253</v>
      </c>
      <c r="O93" s="21">
        <f>SUM(feb!H93+mrt!N93+apr!M93+mei!O93+jun!N93+jul!L93+N93)</f>
        <v>1280</v>
      </c>
    </row>
    <row r="94" spans="1:15" ht="12.75">
      <c r="A94" s="13" t="s">
        <v>25</v>
      </c>
      <c r="B94" s="11"/>
      <c r="C94" s="11"/>
      <c r="D94" s="11"/>
      <c r="E94" s="11">
        <v>82</v>
      </c>
      <c r="F94" s="11"/>
      <c r="G94" s="11"/>
      <c r="H94" s="11"/>
      <c r="I94" s="11"/>
      <c r="J94" s="11">
        <v>92</v>
      </c>
      <c r="K94" s="11"/>
      <c r="L94" s="9">
        <f t="shared" si="2"/>
        <v>2</v>
      </c>
      <c r="M94" s="10">
        <f>SUM(feb!F94+mrt!L94+apr!K94+mei!M94+jun!L94+jul!J94+L94)</f>
        <v>20</v>
      </c>
      <c r="N94" s="17">
        <f t="shared" si="3"/>
        <v>174</v>
      </c>
      <c r="O94" s="21">
        <f>SUM(feb!H94+mrt!N94+apr!M94+mei!O94+jun!N94+jul!L94+N94)</f>
        <v>2136</v>
      </c>
    </row>
    <row r="95" spans="1:15" ht="12.75">
      <c r="A95" s="13" t="s">
        <v>26</v>
      </c>
      <c r="B95" s="11">
        <v>141</v>
      </c>
      <c r="C95" s="11"/>
      <c r="D95" s="11"/>
      <c r="E95" s="11">
        <v>87</v>
      </c>
      <c r="F95" s="11">
        <v>88</v>
      </c>
      <c r="G95" s="11"/>
      <c r="H95" s="11"/>
      <c r="I95" s="11">
        <v>156</v>
      </c>
      <c r="J95" s="11"/>
      <c r="K95" s="11"/>
      <c r="L95" s="9">
        <v>3</v>
      </c>
      <c r="M95" s="10">
        <f>SUM(feb!F95+mrt!L95+apr!K95+mei!M95+jun!L95+jul!J95+L95)</f>
        <v>23</v>
      </c>
      <c r="N95" s="17">
        <f t="shared" si="3"/>
        <v>472</v>
      </c>
      <c r="O95" s="21">
        <f>SUM(feb!H95+mrt!N95+apr!M95+mei!O95+jun!N95+jul!L95+N95)</f>
        <v>2158</v>
      </c>
    </row>
    <row r="96" spans="1:15" ht="12.75">
      <c r="A96" s="13" t="s">
        <v>107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9">
        <f t="shared" si="2"/>
        <v>0</v>
      </c>
      <c r="M96" s="10">
        <f>SUM(feb!F96+mrt!L96+apr!K96+mei!M96+jun!L96+jul!J96+L96)</f>
        <v>0</v>
      </c>
      <c r="N96" s="17">
        <f t="shared" si="3"/>
        <v>0</v>
      </c>
      <c r="O96" s="21">
        <f>SUM(feb!H96+mrt!N96+apr!M96+mei!O96+jun!N96+jul!L96+N96)</f>
        <v>0</v>
      </c>
    </row>
    <row r="97" spans="1:15" ht="12.75">
      <c r="A97" s="13" t="s">
        <v>81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9">
        <f t="shared" si="2"/>
        <v>0</v>
      </c>
      <c r="M97" s="10">
        <f>SUM(feb!F97+mrt!L97+apr!K97+mei!M97+jun!L97+jul!J97+L97)</f>
        <v>3</v>
      </c>
      <c r="N97" s="17">
        <f t="shared" si="3"/>
        <v>0</v>
      </c>
      <c r="O97" s="21">
        <f>SUM(feb!H97+mrt!N97+apr!M97+mei!O97+jun!N97+jul!L97+N97)</f>
        <v>190</v>
      </c>
    </row>
    <row r="98" spans="1:15" ht="12.75">
      <c r="A98" s="13" t="s">
        <v>27</v>
      </c>
      <c r="B98" s="11"/>
      <c r="C98" s="11">
        <v>77</v>
      </c>
      <c r="D98" s="11">
        <v>120</v>
      </c>
      <c r="E98" s="11">
        <v>82</v>
      </c>
      <c r="F98" s="11">
        <v>88</v>
      </c>
      <c r="G98" s="11">
        <v>122</v>
      </c>
      <c r="H98" s="11"/>
      <c r="I98" s="11">
        <v>140</v>
      </c>
      <c r="J98" s="11"/>
      <c r="K98" s="11">
        <v>145</v>
      </c>
      <c r="L98" s="9">
        <v>4</v>
      </c>
      <c r="M98" s="10">
        <f>SUM(feb!F98+mrt!L98+apr!K98+mei!M98+jun!L98+jul!J98+L98)</f>
        <v>26</v>
      </c>
      <c r="N98" s="17">
        <f t="shared" si="3"/>
        <v>774</v>
      </c>
      <c r="O98" s="21">
        <f>SUM(feb!H98+mrt!N98+apr!M98+mei!O98+jun!N98+jul!L98+N98)</f>
        <v>4227</v>
      </c>
    </row>
    <row r="99" spans="1:15" ht="12.75">
      <c r="A99" s="13" t="s">
        <v>110</v>
      </c>
      <c r="B99" s="11"/>
      <c r="C99" s="11">
        <v>77</v>
      </c>
      <c r="D99" s="11"/>
      <c r="E99" s="11"/>
      <c r="F99" s="11"/>
      <c r="G99" s="11"/>
      <c r="H99" s="11"/>
      <c r="I99" s="11"/>
      <c r="J99" s="11"/>
      <c r="K99" s="11"/>
      <c r="L99" s="9">
        <f t="shared" si="2"/>
        <v>1</v>
      </c>
      <c r="M99" s="10">
        <f>SUM(feb!F99+mrt!L99+apr!K99+mei!M99+jun!L99+jul!J99+L99)</f>
        <v>23</v>
      </c>
      <c r="N99" s="17">
        <f t="shared" si="3"/>
        <v>77</v>
      </c>
      <c r="O99" s="21">
        <f>SUM(feb!H99+mrt!N99+apr!M99+mei!O99+jun!N99+jul!L99+N99)</f>
        <v>3189</v>
      </c>
    </row>
    <row r="100" spans="1:15" ht="12.75">
      <c r="A100" s="13" t="s">
        <v>28</v>
      </c>
      <c r="B100" s="11"/>
      <c r="C100" s="11">
        <v>77</v>
      </c>
      <c r="D100" s="11">
        <v>103</v>
      </c>
      <c r="E100" s="11">
        <v>76</v>
      </c>
      <c r="F100" s="11">
        <v>74</v>
      </c>
      <c r="G100" s="11"/>
      <c r="H100" s="11">
        <v>60</v>
      </c>
      <c r="I100" s="11">
        <v>80</v>
      </c>
      <c r="J100" s="11">
        <v>67</v>
      </c>
      <c r="K100" s="11">
        <v>87</v>
      </c>
      <c r="L100" s="9">
        <f t="shared" si="2"/>
        <v>5</v>
      </c>
      <c r="M100" s="10">
        <f>SUM(feb!F100+mrt!L100+apr!K100+mei!M100+jun!L100+jul!J100+L100)</f>
        <v>28</v>
      </c>
      <c r="N100" s="17">
        <f t="shared" si="3"/>
        <v>624</v>
      </c>
      <c r="O100" s="21">
        <f>SUM(feb!H100+mrt!N100+apr!M100+mei!O100+jun!N100+jul!L100+N100)</f>
        <v>2927</v>
      </c>
    </row>
    <row r="101" spans="1:15" ht="12.75">
      <c r="A101" s="13" t="s">
        <v>94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9">
        <f t="shared" si="2"/>
        <v>0</v>
      </c>
      <c r="M101" s="10">
        <f>SUM(feb!F101+mrt!L101+apr!K101+mei!M101+jun!L101+jul!J101+L101)</f>
        <v>0</v>
      </c>
      <c r="N101" s="17">
        <f t="shared" si="3"/>
        <v>0</v>
      </c>
      <c r="O101" s="21">
        <f>SUM(feb!H101+mrt!N101+apr!M101+mei!O101+jun!N101+jul!L101+N101)</f>
        <v>0</v>
      </c>
    </row>
    <row r="102" spans="1:15" ht="12.75">
      <c r="A102" s="13" t="s">
        <v>35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9">
        <f t="shared" si="2"/>
        <v>0</v>
      </c>
      <c r="M102" s="10">
        <f>SUM(feb!F102+mrt!L102+apr!K102+mei!M102+jun!L102+jul!J102+L102)</f>
        <v>11</v>
      </c>
      <c r="N102" s="17">
        <f t="shared" si="3"/>
        <v>0</v>
      </c>
      <c r="O102" s="21">
        <f>SUM(feb!H102+mrt!N102+apr!M102+mei!O102+jun!N102+jul!L102+N102)</f>
        <v>888</v>
      </c>
    </row>
    <row r="103" spans="1:15" ht="12.75">
      <c r="A103" s="13" t="s">
        <v>56</v>
      </c>
      <c r="B103" s="11">
        <v>120</v>
      </c>
      <c r="C103" s="11">
        <v>77</v>
      </c>
      <c r="D103" s="11">
        <v>103</v>
      </c>
      <c r="E103" s="11">
        <v>82</v>
      </c>
      <c r="F103" s="11">
        <v>88</v>
      </c>
      <c r="G103" s="11">
        <v>122</v>
      </c>
      <c r="H103" s="11">
        <v>65</v>
      </c>
      <c r="I103" s="11">
        <v>140</v>
      </c>
      <c r="J103" s="11">
        <v>73</v>
      </c>
      <c r="K103" s="11">
        <v>145</v>
      </c>
      <c r="L103" s="9">
        <f t="shared" si="2"/>
        <v>5</v>
      </c>
      <c r="M103" s="10">
        <f>SUM(feb!F103+mrt!L103+apr!K103+mei!M103+jun!L103+jul!J103+L103)</f>
        <v>29</v>
      </c>
      <c r="N103" s="17">
        <f t="shared" si="3"/>
        <v>1015</v>
      </c>
      <c r="O103" s="21">
        <f>SUM(feb!H103+mrt!N103+apr!M103+mei!O103+jun!N103+jul!L103+N103)</f>
        <v>4477</v>
      </c>
    </row>
    <row r="104" spans="1:15" ht="12.75">
      <c r="A104" s="13" t="s">
        <v>83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9">
        <f t="shared" si="2"/>
        <v>0</v>
      </c>
      <c r="M104" s="10">
        <f>SUM(feb!F104+mrt!L104+apr!K104+mei!M104+jun!L104+jul!J104+L104)</f>
        <v>0</v>
      </c>
      <c r="N104" s="17">
        <f t="shared" si="3"/>
        <v>0</v>
      </c>
      <c r="O104" s="21">
        <f>SUM(feb!H104+mrt!N104+apr!M104+mei!O104+jun!N104+jul!L104+N104)</f>
        <v>0</v>
      </c>
    </row>
    <row r="105" spans="1:15" ht="12.75">
      <c r="A105" s="13" t="s">
        <v>67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9">
        <f t="shared" si="2"/>
        <v>0</v>
      </c>
      <c r="M105" s="10">
        <f>SUM(feb!F105+mrt!L105+apr!K105+mei!M105+jun!L105+jul!J105+L105)</f>
        <v>1</v>
      </c>
      <c r="N105" s="17">
        <f t="shared" si="3"/>
        <v>0</v>
      </c>
      <c r="O105" s="21">
        <f>SUM(feb!H105+mrt!N105+apr!M105+mei!O105+jun!N105+jul!L105+N105)</f>
        <v>58</v>
      </c>
    </row>
    <row r="106" spans="1:15" ht="12.75">
      <c r="A106" s="13" t="s">
        <v>91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9">
        <f t="shared" si="2"/>
        <v>0</v>
      </c>
      <c r="M106" s="10">
        <f>SUM(feb!F106+mrt!L106+apr!K106+mei!M106+jun!L106+jul!J106+L106)</f>
        <v>1</v>
      </c>
      <c r="N106" s="17">
        <f t="shared" si="3"/>
        <v>0</v>
      </c>
      <c r="O106" s="21">
        <f>SUM(feb!H106+mrt!N106+apr!M106+mei!O106+jun!N106+jul!L106+N106)</f>
        <v>60</v>
      </c>
    </row>
    <row r="107" spans="1:15" ht="12.75">
      <c r="A107" s="13" t="s">
        <v>61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9">
        <f t="shared" si="2"/>
        <v>0</v>
      </c>
      <c r="M107" s="10">
        <f>SUM(feb!F107+mrt!L107+apr!K107+mei!M107+jun!L107+jul!J107+L107)</f>
        <v>0</v>
      </c>
      <c r="N107" s="17">
        <f t="shared" si="3"/>
        <v>0</v>
      </c>
      <c r="O107" s="21">
        <f>SUM(feb!H107+mrt!N107+apr!M107+mei!O107+jun!N107+jul!L107+N107)</f>
        <v>0</v>
      </c>
    </row>
    <row r="108" spans="1:15" ht="12.75">
      <c r="A108" s="13" t="s">
        <v>157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9">
        <f t="shared" si="2"/>
        <v>0</v>
      </c>
      <c r="M108" s="10">
        <f>SUM(feb!F108+mrt!L108+apr!K108+mei!M108+jun!L108+jul!J108+L108)</f>
        <v>7</v>
      </c>
      <c r="N108" s="17">
        <f t="shared" si="3"/>
        <v>0</v>
      </c>
      <c r="O108" s="21">
        <f>SUM(feb!H108+mrt!N108+apr!M108+mei!O108+jun!N108+jul!L108+N108)</f>
        <v>1705</v>
      </c>
    </row>
    <row r="109" spans="1:15" ht="12.75">
      <c r="A109" s="13" t="s">
        <v>158</v>
      </c>
      <c r="B109" s="11"/>
      <c r="C109" s="11"/>
      <c r="D109" s="11">
        <v>103</v>
      </c>
      <c r="E109" s="11"/>
      <c r="F109" s="11"/>
      <c r="G109" s="11"/>
      <c r="H109" s="11"/>
      <c r="I109" s="11"/>
      <c r="J109" s="11"/>
      <c r="K109" s="11"/>
      <c r="L109" s="9">
        <v>1</v>
      </c>
      <c r="M109" s="10">
        <f>SUM(feb!F109+mrt!L109+apr!K109+mei!M109+jun!L109+jul!J109+L109)</f>
        <v>3</v>
      </c>
      <c r="N109" s="17">
        <f t="shared" si="3"/>
        <v>103</v>
      </c>
      <c r="O109" s="21">
        <f>SUM(feb!H109+mrt!N109+apr!M109+mei!O109+jun!N109+jul!L109+N109)</f>
        <v>447</v>
      </c>
    </row>
    <row r="110" spans="1:15" ht="12.75">
      <c r="A110" s="13" t="s">
        <v>121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9">
        <f t="shared" si="2"/>
        <v>0</v>
      </c>
      <c r="M110" s="10">
        <f>SUM(feb!F110+mrt!L110+apr!K110+mei!M110+jun!L110+jul!J110+L110)</f>
        <v>8</v>
      </c>
      <c r="N110" s="17">
        <f t="shared" si="3"/>
        <v>0</v>
      </c>
      <c r="O110" s="21">
        <f>SUM(feb!H110+mrt!N110+apr!M110+mei!O110+jun!N110+jul!L110+N110)</f>
        <v>751</v>
      </c>
    </row>
    <row r="111" spans="1:15" ht="12.75">
      <c r="A111" s="13" t="s">
        <v>105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9">
        <f t="shared" si="2"/>
        <v>0</v>
      </c>
      <c r="M111" s="10">
        <f>SUM(feb!F111+mrt!L111+apr!K111+mei!M111+jun!L111+jul!J111+L111)</f>
        <v>0</v>
      </c>
      <c r="N111" s="17">
        <f t="shared" si="3"/>
        <v>0</v>
      </c>
      <c r="O111" s="21">
        <f>SUM(feb!H111+mrt!N111+apr!M111+mei!O111+jun!N111+jul!L111+N111)</f>
        <v>0</v>
      </c>
    </row>
    <row r="112" spans="1:15" ht="12.75">
      <c r="A112" s="13" t="s">
        <v>112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9">
        <f t="shared" si="2"/>
        <v>0</v>
      </c>
      <c r="M112" s="10">
        <f>SUM(feb!F112+mrt!L112+apr!K112+mei!M112+jun!L112+jul!J112+L112)</f>
        <v>2</v>
      </c>
      <c r="N112" s="17">
        <f t="shared" si="3"/>
        <v>0</v>
      </c>
      <c r="O112" s="21">
        <f>SUM(feb!H112+mrt!N112+apr!M112+mei!O112+jun!N112+jul!L112+N112)</f>
        <v>240</v>
      </c>
    </row>
    <row r="113" spans="1:15" ht="12.75">
      <c r="A113" s="13" t="s">
        <v>153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9">
        <f>COUNT(C113,E113,F113,H113,J113)</f>
        <v>0</v>
      </c>
      <c r="M113" s="10">
        <f>SUM(feb!F113+mrt!L113+apr!K113+mei!M113+jun!L113+jul!J113+L113)</f>
        <v>1</v>
      </c>
      <c r="N113" s="17">
        <f>SUM(B113:K113)</f>
        <v>0</v>
      </c>
      <c r="O113" s="21">
        <f>SUM(feb!H113+mrt!N113+apr!M113+mei!O113+jun!N113+jul!L113+N113)</f>
        <v>62</v>
      </c>
    </row>
    <row r="114" spans="1:15" ht="12.75">
      <c r="A114" s="13" t="s">
        <v>66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9">
        <f t="shared" si="2"/>
        <v>0</v>
      </c>
      <c r="M114" s="10">
        <f>SUM(feb!F114+mrt!L114+apr!K114+mei!M114+jun!L114+jul!J114+L114)</f>
        <v>2</v>
      </c>
      <c r="N114" s="17">
        <f t="shared" si="3"/>
        <v>0</v>
      </c>
      <c r="O114" s="21">
        <f>SUM(feb!H114+mrt!N114+apr!M114+mei!O114+jun!N114+jul!L114+N114)</f>
        <v>112</v>
      </c>
    </row>
    <row r="115" spans="1:15" ht="12.75">
      <c r="A115" s="25" t="s">
        <v>159</v>
      </c>
      <c r="B115" s="11"/>
      <c r="C115" s="11">
        <v>57</v>
      </c>
      <c r="D115" s="11"/>
      <c r="E115" s="11">
        <v>57</v>
      </c>
      <c r="F115" s="11"/>
      <c r="G115" s="11"/>
      <c r="H115" s="11"/>
      <c r="I115" s="11"/>
      <c r="J115" s="11">
        <v>67</v>
      </c>
      <c r="K115" s="11"/>
      <c r="L115" s="9">
        <f>COUNT(C115,E115,F115,H115,J115)</f>
        <v>3</v>
      </c>
      <c r="M115" s="10">
        <f>SUM(feb!F115+mrt!L115+apr!K115+mei!M115+jun!L115+jul!J115+L115)</f>
        <v>8</v>
      </c>
      <c r="N115" s="17">
        <f>SUM(B115:K115)</f>
        <v>181</v>
      </c>
      <c r="O115" s="21">
        <f>SUM(feb!H115+mrt!N115+apr!M115+mei!O115+jun!N115+jul!L115+N115)</f>
        <v>467</v>
      </c>
    </row>
    <row r="116" spans="1:15" ht="12.75">
      <c r="A116" s="25" t="s">
        <v>90</v>
      </c>
      <c r="B116" s="11">
        <v>93</v>
      </c>
      <c r="C116" s="11">
        <v>77</v>
      </c>
      <c r="D116" s="11">
        <v>103</v>
      </c>
      <c r="E116" s="11"/>
      <c r="F116" s="11">
        <v>74</v>
      </c>
      <c r="G116" s="11">
        <v>105</v>
      </c>
      <c r="H116" s="11"/>
      <c r="I116" s="11"/>
      <c r="J116" s="11"/>
      <c r="K116" s="11">
        <v>87</v>
      </c>
      <c r="L116" s="9">
        <v>3</v>
      </c>
      <c r="M116" s="10">
        <f>SUM(feb!F116+mrt!L116+apr!K116+mei!M116+jun!L116+jul!J116+L116)</f>
        <v>19</v>
      </c>
      <c r="N116" s="17">
        <f t="shared" si="3"/>
        <v>539</v>
      </c>
      <c r="O116" s="21">
        <f>SUM(feb!H116+mrt!N116+apr!M116+mei!O116+jun!N116+jul!L116+N116)</f>
        <v>2754</v>
      </c>
    </row>
    <row r="117" spans="1:15" ht="12.75">
      <c r="A117" s="25" t="s">
        <v>162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9">
        <f>COUNT(C117,E117,F117,H117,J117)</f>
        <v>0</v>
      </c>
      <c r="M117" s="10">
        <f>SUM(feb!F117+mrt!L117+apr!K117+mei!M117+jun!L117+jul!J117+L117)</f>
        <v>0</v>
      </c>
      <c r="N117" s="17">
        <f>SUM(B117:K117)</f>
        <v>0</v>
      </c>
      <c r="O117" s="21">
        <f>SUM(feb!H117+mrt!N117+apr!M117+mei!O117+jun!N117+jul!L117+N117)</f>
        <v>0</v>
      </c>
    </row>
    <row r="118" spans="1:15" ht="12.75">
      <c r="A118" s="35" t="s">
        <v>108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9">
        <f t="shared" si="2"/>
        <v>0</v>
      </c>
      <c r="M118" s="10">
        <f>SUM(feb!F118+mrt!L118+apr!K118+mei!M118+jun!L118+jul!J118+L118)</f>
        <v>4</v>
      </c>
      <c r="N118" s="17">
        <f t="shared" si="3"/>
        <v>0</v>
      </c>
      <c r="O118" s="21">
        <f>SUM(feb!H118+mrt!N118+apr!M118+mei!O118+jun!N118+jul!L118+N118)</f>
        <v>260</v>
      </c>
    </row>
    <row r="119" spans="1:15" ht="12.75">
      <c r="A119" s="25" t="s">
        <v>106</v>
      </c>
      <c r="B119" s="11"/>
      <c r="C119" s="11">
        <v>57</v>
      </c>
      <c r="D119" s="11"/>
      <c r="E119" s="11">
        <v>57</v>
      </c>
      <c r="F119" s="11">
        <v>87</v>
      </c>
      <c r="G119" s="11"/>
      <c r="H119" s="11">
        <v>60</v>
      </c>
      <c r="I119" s="11"/>
      <c r="J119" s="11">
        <v>67</v>
      </c>
      <c r="K119" s="11"/>
      <c r="L119" s="9">
        <f t="shared" si="2"/>
        <v>5</v>
      </c>
      <c r="M119" s="10">
        <f>SUM(feb!F119+mrt!L119+apr!K119+mei!M119+jun!L119+jul!J119+L119)</f>
        <v>30</v>
      </c>
      <c r="N119" s="17">
        <f t="shared" si="3"/>
        <v>328</v>
      </c>
      <c r="O119" s="21">
        <f>SUM(feb!H119+mrt!N119+apr!M119+mei!O119+jun!N119+jul!L119+N119)</f>
        <v>2301</v>
      </c>
    </row>
    <row r="120" spans="1:15" ht="12.75">
      <c r="A120" s="25" t="s">
        <v>29</v>
      </c>
      <c r="B120" s="11">
        <v>142</v>
      </c>
      <c r="C120" s="11">
        <v>110</v>
      </c>
      <c r="D120" s="11">
        <v>143</v>
      </c>
      <c r="E120" s="11">
        <v>113</v>
      </c>
      <c r="F120" s="11">
        <v>74</v>
      </c>
      <c r="G120" s="11"/>
      <c r="H120" s="11"/>
      <c r="I120" s="11"/>
      <c r="J120" s="11">
        <v>50</v>
      </c>
      <c r="K120" s="11"/>
      <c r="L120" s="9">
        <v>5</v>
      </c>
      <c r="M120" s="10">
        <f>SUM(feb!F120+mrt!L120+apr!K120+mei!M120+jun!L120+jul!J120+L120)</f>
        <v>27</v>
      </c>
      <c r="N120" s="17">
        <f t="shared" si="3"/>
        <v>632</v>
      </c>
      <c r="O120" s="21">
        <f>SUM(feb!H120+mrt!N120+apr!M120+mei!O120+jun!N120+jul!L120+N120)</f>
        <v>3209</v>
      </c>
    </row>
    <row r="121" spans="1:15" ht="13.5" thickBot="1">
      <c r="A121" s="14" t="s">
        <v>119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4">
        <f t="shared" si="2"/>
        <v>0</v>
      </c>
      <c r="M121" s="26">
        <f>SUM(feb!F121+mrt!L121+apr!K121+mei!M121+jun!L121+jul!J121+L121)</f>
        <v>0</v>
      </c>
      <c r="N121" s="27">
        <f t="shared" si="3"/>
        <v>0</v>
      </c>
      <c r="O121" s="28">
        <f>SUM(feb!H121+mrt!N121+apr!M121+mei!O121+jun!N121+jul!L121+N121)</f>
        <v>0</v>
      </c>
    </row>
  </sheetData>
  <sheetProtection/>
  <mergeCells count="4">
    <mergeCell ref="N2:N3"/>
    <mergeCell ref="O2:O3"/>
    <mergeCell ref="L2:L3"/>
    <mergeCell ref="M2:M3"/>
  </mergeCells>
  <printOptions/>
  <pageMargins left="0.7874015748031497" right="0.7874015748031497" top="0.3937007874015748" bottom="0.3937007874015748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1"/>
  <sheetViews>
    <sheetView zoomScale="130" zoomScaleNormal="130" zoomScalePageLayoutView="0" workbookViewId="0" topLeftCell="A1">
      <pane ySplit="3" topLeftCell="A76" activePane="bottomLeft" state="frozen"/>
      <selection pane="topLeft" activeCell="A1" sqref="A1"/>
      <selection pane="bottomLeft" activeCell="M99" sqref="M99"/>
    </sheetView>
  </sheetViews>
  <sheetFormatPr defaultColWidth="9.140625" defaultRowHeight="12.75"/>
  <cols>
    <col min="1" max="1" width="16.7109375" style="6" customWidth="1"/>
    <col min="2" max="2" width="3.8515625" style="6" customWidth="1"/>
    <col min="3" max="3" width="4.00390625" style="6" customWidth="1"/>
    <col min="4" max="4" width="3.8515625" style="6" customWidth="1"/>
    <col min="5" max="5" width="3.7109375" style="6" customWidth="1"/>
    <col min="6" max="10" width="3.8515625" style="6" customWidth="1"/>
    <col min="11" max="14" width="5.7109375" style="6" customWidth="1"/>
    <col min="15" max="16384" width="9.140625" style="6" customWidth="1"/>
  </cols>
  <sheetData>
    <row r="1" spans="1:14" ht="27.75" customHeight="1" thickBot="1">
      <c r="A1" s="43" t="s">
        <v>144</v>
      </c>
      <c r="N1" s="44" t="s">
        <v>37</v>
      </c>
    </row>
    <row r="2" spans="1:14" s="8" customFormat="1" ht="54.75" customHeight="1">
      <c r="A2" s="19"/>
      <c r="B2" s="18" t="s">
        <v>3</v>
      </c>
      <c r="C2" s="18" t="s">
        <v>2</v>
      </c>
      <c r="D2" s="18" t="s">
        <v>3</v>
      </c>
      <c r="E2" s="18" t="s">
        <v>2</v>
      </c>
      <c r="F2" s="18" t="s">
        <v>3</v>
      </c>
      <c r="G2" s="18" t="s">
        <v>2</v>
      </c>
      <c r="H2" s="18" t="s">
        <v>3</v>
      </c>
      <c r="I2" s="18" t="s">
        <v>2</v>
      </c>
      <c r="J2" s="18" t="s">
        <v>3</v>
      </c>
      <c r="K2" s="70" t="s">
        <v>40</v>
      </c>
      <c r="L2" s="68" t="s">
        <v>41</v>
      </c>
      <c r="M2" s="62" t="s">
        <v>38</v>
      </c>
      <c r="N2" s="64" t="s">
        <v>39</v>
      </c>
    </row>
    <row r="3" spans="1:14" ht="18" customHeight="1" thickBot="1">
      <c r="A3" s="20"/>
      <c r="B3" s="5">
        <v>1</v>
      </c>
      <c r="C3" s="5">
        <v>7</v>
      </c>
      <c r="D3" s="5">
        <v>8</v>
      </c>
      <c r="E3" s="5">
        <v>14</v>
      </c>
      <c r="F3" s="5">
        <v>15</v>
      </c>
      <c r="G3" s="5">
        <v>21</v>
      </c>
      <c r="H3" s="5">
        <v>22</v>
      </c>
      <c r="I3" s="5">
        <v>28</v>
      </c>
      <c r="J3" s="5">
        <v>29</v>
      </c>
      <c r="K3" s="71"/>
      <c r="L3" s="69"/>
      <c r="M3" s="63"/>
      <c r="N3" s="65"/>
    </row>
    <row r="4" spans="1:14" ht="12.75">
      <c r="A4" s="13" t="s">
        <v>122</v>
      </c>
      <c r="B4" s="11"/>
      <c r="C4" s="11"/>
      <c r="D4" s="11"/>
      <c r="E4" s="11"/>
      <c r="F4" s="11"/>
      <c r="G4" s="11"/>
      <c r="H4" s="11"/>
      <c r="I4" s="11"/>
      <c r="J4" s="11"/>
      <c r="K4" s="9">
        <f>COUNT(B4,D4,F4,H4,J4)</f>
        <v>0</v>
      </c>
      <c r="L4" s="10">
        <f>SUM(feb!F4+mrt!L4+apr!K4+mei!M4+jun!L4+jul!J4+aug!L4+K4)</f>
        <v>5</v>
      </c>
      <c r="M4" s="17">
        <f aca="true" t="shared" si="0" ref="M4:M38">SUM(B4:J4)</f>
        <v>0</v>
      </c>
      <c r="N4" s="21">
        <f>SUM(feb!H4+mrt!N4+apr!M4+mei!O4+jun!N4+jul!L4+aug!N4+M4)</f>
        <v>565</v>
      </c>
    </row>
    <row r="5" spans="1:14" ht="12.75">
      <c r="A5" s="13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9">
        <f aca="true" t="shared" si="1" ref="K5:K73">COUNT(B5,D5,F5,H5,J5)</f>
        <v>0</v>
      </c>
      <c r="L5" s="10">
        <f>SUM(feb!F5+mrt!L5+apr!K5+mei!M5+jun!L5+jul!J5+aug!L5+K5)</f>
        <v>0</v>
      </c>
      <c r="M5" s="17">
        <f t="shared" si="0"/>
        <v>0</v>
      </c>
      <c r="N5" s="21">
        <f>SUM(feb!H5+mrt!N5+apr!M5+mei!O5+jun!N5+jul!L5+aug!N5+M5)</f>
        <v>0</v>
      </c>
    </row>
    <row r="6" spans="1:14" ht="12.75">
      <c r="A6" s="13" t="s">
        <v>30</v>
      </c>
      <c r="B6" s="11"/>
      <c r="C6" s="11"/>
      <c r="D6" s="11">
        <v>84</v>
      </c>
      <c r="E6" s="11"/>
      <c r="F6" s="11"/>
      <c r="G6" s="11"/>
      <c r="H6" s="11"/>
      <c r="I6" s="11"/>
      <c r="J6" s="11"/>
      <c r="K6" s="9">
        <f t="shared" si="1"/>
        <v>1</v>
      </c>
      <c r="L6" s="10">
        <f>SUM(feb!F6+mrt!L6+apr!K6+mei!M6+jun!L6+jul!J6+aug!L6+K6)</f>
        <v>1</v>
      </c>
      <c r="M6" s="17">
        <f t="shared" si="0"/>
        <v>84</v>
      </c>
      <c r="N6" s="21">
        <f>SUM(feb!H6+mrt!N6+apr!M6+mei!O6+jun!N6+jul!L6+aug!N6+M6)</f>
        <v>84</v>
      </c>
    </row>
    <row r="7" spans="1:14" ht="12.75">
      <c r="A7" s="13" t="s">
        <v>92</v>
      </c>
      <c r="B7" s="11"/>
      <c r="C7" s="11"/>
      <c r="D7" s="11"/>
      <c r="E7" s="11"/>
      <c r="F7" s="11"/>
      <c r="G7" s="11"/>
      <c r="H7" s="11"/>
      <c r="I7" s="11"/>
      <c r="J7" s="11"/>
      <c r="K7" s="9">
        <f t="shared" si="1"/>
        <v>0</v>
      </c>
      <c r="L7" s="10">
        <f>SUM(feb!F7+mrt!L7+apr!K7+mei!M7+jun!L7+jul!J7+aug!L7+K7)</f>
        <v>2</v>
      </c>
      <c r="M7" s="17">
        <f t="shared" si="0"/>
        <v>0</v>
      </c>
      <c r="N7" s="21">
        <f>SUM(feb!H7+mrt!N7+apr!M7+mei!O7+jun!N7+jul!L7+aug!N7+M7)</f>
        <v>142</v>
      </c>
    </row>
    <row r="8" spans="1:14" ht="12.75">
      <c r="A8" s="13" t="s">
        <v>78</v>
      </c>
      <c r="B8" s="11"/>
      <c r="C8" s="11"/>
      <c r="D8" s="11"/>
      <c r="E8" s="11"/>
      <c r="F8" s="11"/>
      <c r="G8" s="11"/>
      <c r="H8" s="11"/>
      <c r="I8" s="11"/>
      <c r="J8" s="11"/>
      <c r="K8" s="9">
        <f t="shared" si="1"/>
        <v>0</v>
      </c>
      <c r="L8" s="10">
        <f>SUM(feb!F8+mrt!L8+apr!K8+mei!M8+jun!L8+jul!J8+aug!L8+K8)</f>
        <v>4</v>
      </c>
      <c r="M8" s="17">
        <f t="shared" si="0"/>
        <v>0</v>
      </c>
      <c r="N8" s="21">
        <f>SUM(feb!H8+mrt!N8+apr!M8+mei!O8+jun!N8+jul!L8+aug!N8+M8)</f>
        <v>429</v>
      </c>
    </row>
    <row r="9" spans="1:14" ht="12.75">
      <c r="A9" s="13" t="s">
        <v>87</v>
      </c>
      <c r="B9" s="11">
        <v>69</v>
      </c>
      <c r="C9" s="11"/>
      <c r="D9" s="11"/>
      <c r="E9" s="11"/>
      <c r="F9" s="11"/>
      <c r="G9" s="11"/>
      <c r="H9" s="11">
        <v>58</v>
      </c>
      <c r="I9" s="11"/>
      <c r="J9" s="11">
        <v>67</v>
      </c>
      <c r="K9" s="9">
        <f t="shared" si="1"/>
        <v>3</v>
      </c>
      <c r="L9" s="10">
        <f>SUM(feb!F9+mrt!L9+apr!K9+mei!M9+jun!L9+jul!J9+aug!L9+K9)</f>
        <v>8</v>
      </c>
      <c r="M9" s="17">
        <f t="shared" si="0"/>
        <v>194</v>
      </c>
      <c r="N9" s="21">
        <f>SUM(feb!H9+mrt!N9+apr!M9+mei!O9+jun!N9+jul!L9+aug!N9+M9)</f>
        <v>627</v>
      </c>
    </row>
    <row r="10" spans="1:14" ht="12.75">
      <c r="A10" s="13" t="s">
        <v>6</v>
      </c>
      <c r="B10" s="11"/>
      <c r="C10" s="11"/>
      <c r="D10" s="11"/>
      <c r="E10" s="11"/>
      <c r="F10" s="11">
        <v>72</v>
      </c>
      <c r="G10" s="11"/>
      <c r="H10" s="11"/>
      <c r="I10" s="11"/>
      <c r="J10" s="11"/>
      <c r="K10" s="9">
        <f t="shared" si="1"/>
        <v>1</v>
      </c>
      <c r="L10" s="10">
        <f>SUM(feb!F10+mrt!L10+apr!K10+mei!M10+jun!L10+jul!J10+aug!L10+K10)</f>
        <v>14</v>
      </c>
      <c r="M10" s="17">
        <f t="shared" si="0"/>
        <v>72</v>
      </c>
      <c r="N10" s="21">
        <f>SUM(feb!H10+mrt!N10+apr!M10+mei!O10+jun!N10+jul!L10+aug!N10+M10)</f>
        <v>1499</v>
      </c>
    </row>
    <row r="11" spans="1:14" ht="12.75">
      <c r="A11" s="13" t="s">
        <v>82</v>
      </c>
      <c r="B11" s="11"/>
      <c r="C11" s="11"/>
      <c r="D11" s="11"/>
      <c r="E11" s="11"/>
      <c r="F11" s="11"/>
      <c r="G11" s="11"/>
      <c r="H11" s="11">
        <v>78</v>
      </c>
      <c r="I11" s="11"/>
      <c r="J11" s="11">
        <v>71</v>
      </c>
      <c r="K11" s="9">
        <f t="shared" si="1"/>
        <v>2</v>
      </c>
      <c r="L11" s="10">
        <f>SUM(feb!F11+mrt!L11+apr!K11+mei!M11+jun!L11+jul!J11+aug!L11+K11)</f>
        <v>24</v>
      </c>
      <c r="M11" s="17">
        <f t="shared" si="0"/>
        <v>149</v>
      </c>
      <c r="N11" s="21">
        <f>SUM(feb!H11+mrt!N11+apr!M11+mei!O11+jun!N11+jul!L11+aug!N11+M11)</f>
        <v>2848</v>
      </c>
    </row>
    <row r="12" spans="1:14" ht="12.75">
      <c r="A12" s="13" t="s">
        <v>59</v>
      </c>
      <c r="B12" s="11">
        <v>69</v>
      </c>
      <c r="C12" s="11"/>
      <c r="D12" s="11"/>
      <c r="E12" s="11"/>
      <c r="F12" s="11">
        <v>72</v>
      </c>
      <c r="G12" s="11"/>
      <c r="H12" s="11">
        <v>68</v>
      </c>
      <c r="I12" s="11"/>
      <c r="J12" s="11">
        <v>67</v>
      </c>
      <c r="K12" s="9">
        <f t="shared" si="1"/>
        <v>4</v>
      </c>
      <c r="L12" s="10">
        <f>SUM(feb!F12+mrt!L12+apr!K12+mei!M12+jun!L12+jul!J12+aug!L12+K12)</f>
        <v>25</v>
      </c>
      <c r="M12" s="17">
        <f t="shared" si="0"/>
        <v>276</v>
      </c>
      <c r="N12" s="21">
        <f>SUM(feb!H12+mrt!N12+apr!M12+mei!O12+jun!N12+jul!L12+aug!N12+M12)</f>
        <v>2526</v>
      </c>
    </row>
    <row r="13" spans="1:14" ht="12.75">
      <c r="A13" s="13" t="s">
        <v>7</v>
      </c>
      <c r="B13" s="11">
        <v>69</v>
      </c>
      <c r="C13" s="11"/>
      <c r="D13" s="11"/>
      <c r="E13" s="11"/>
      <c r="F13" s="11">
        <v>55</v>
      </c>
      <c r="G13" s="11"/>
      <c r="H13" s="11"/>
      <c r="I13" s="11"/>
      <c r="J13" s="11"/>
      <c r="K13" s="9">
        <f t="shared" si="1"/>
        <v>2</v>
      </c>
      <c r="L13" s="10">
        <f>SUM(feb!F13+mrt!L13+apr!K13+mei!M13+jun!L13+jul!J13+aug!L13+K13)</f>
        <v>22</v>
      </c>
      <c r="M13" s="17">
        <f t="shared" si="0"/>
        <v>124</v>
      </c>
      <c r="N13" s="21">
        <f>SUM(feb!H13+mrt!N13+apr!M13+mei!O13+jun!N13+jul!L13+aug!N13+M13)</f>
        <v>1639</v>
      </c>
    </row>
    <row r="14" spans="1:14" ht="12.75">
      <c r="A14" s="13" t="s">
        <v>124</v>
      </c>
      <c r="B14" s="11"/>
      <c r="C14" s="11"/>
      <c r="D14" s="11"/>
      <c r="E14" s="11"/>
      <c r="F14" s="11"/>
      <c r="G14" s="11"/>
      <c r="H14" s="11"/>
      <c r="I14" s="11"/>
      <c r="J14" s="11"/>
      <c r="K14" s="9">
        <f t="shared" si="1"/>
        <v>0</v>
      </c>
      <c r="L14" s="10">
        <f>SUM(feb!F14+mrt!L14+apr!K14+mei!M14+jun!L14+jul!J14+aug!L14+K14)</f>
        <v>1</v>
      </c>
      <c r="M14" s="17">
        <f t="shared" si="0"/>
        <v>0</v>
      </c>
      <c r="N14" s="21">
        <f>SUM(feb!H14+mrt!N14+apr!M14+mei!O14+jun!N14+jul!L14+aug!N14+M14)</f>
        <v>53</v>
      </c>
    </row>
    <row r="15" spans="1:14" ht="12.75">
      <c r="A15" s="13" t="s">
        <v>64</v>
      </c>
      <c r="B15" s="11"/>
      <c r="C15" s="11">
        <v>129</v>
      </c>
      <c r="D15" s="11">
        <v>84</v>
      </c>
      <c r="E15" s="11">
        <v>108</v>
      </c>
      <c r="F15" s="11"/>
      <c r="G15" s="11"/>
      <c r="H15" s="11"/>
      <c r="I15" s="11">
        <v>115</v>
      </c>
      <c r="J15" s="11">
        <v>71</v>
      </c>
      <c r="K15" s="9">
        <v>3</v>
      </c>
      <c r="L15" s="10">
        <f>SUM(feb!F15+mrt!L15+apr!K15+mei!M15+jun!L15+jul!J15+aug!L15+K15)</f>
        <v>26</v>
      </c>
      <c r="M15" s="17">
        <f t="shared" si="0"/>
        <v>507</v>
      </c>
      <c r="N15" s="21">
        <f>SUM(feb!H15+mrt!N15+apr!M15+mei!O15+jun!N15+jul!L15+aug!N15+M15)</f>
        <v>4036</v>
      </c>
    </row>
    <row r="16" spans="1:14" ht="12.75">
      <c r="A16" s="13" t="s">
        <v>60</v>
      </c>
      <c r="B16" s="11">
        <v>87</v>
      </c>
      <c r="C16" s="11"/>
      <c r="D16" s="11">
        <v>66</v>
      </c>
      <c r="E16" s="11"/>
      <c r="F16" s="11"/>
      <c r="G16" s="11"/>
      <c r="H16" s="11">
        <v>78</v>
      </c>
      <c r="I16" s="11"/>
      <c r="J16" s="11">
        <v>71</v>
      </c>
      <c r="K16" s="9">
        <f t="shared" si="1"/>
        <v>4</v>
      </c>
      <c r="L16" s="10">
        <f>SUM(feb!F16+mrt!L16+apr!K16+mei!M16+jun!L16+jul!J16+aug!L16+K16)</f>
        <v>22</v>
      </c>
      <c r="M16" s="17">
        <f t="shared" si="0"/>
        <v>302</v>
      </c>
      <c r="N16" s="21">
        <f>SUM(feb!H16+mrt!N16+apr!M16+mei!O16+jun!N16+jul!L16+aug!N16+M16)</f>
        <v>1686</v>
      </c>
    </row>
    <row r="17" spans="1:14" ht="12.75">
      <c r="A17" s="13" t="s">
        <v>72</v>
      </c>
      <c r="B17" s="11"/>
      <c r="C17" s="11">
        <v>129</v>
      </c>
      <c r="D17" s="11"/>
      <c r="E17" s="11"/>
      <c r="F17" s="11"/>
      <c r="G17" s="11"/>
      <c r="H17" s="11"/>
      <c r="I17" s="11"/>
      <c r="J17" s="11"/>
      <c r="K17" s="9">
        <v>1</v>
      </c>
      <c r="L17" s="10">
        <f>SUM(feb!F17+mrt!L17+apr!K17+mei!M17+jun!L17+jul!J17+aug!L17+K17)</f>
        <v>16</v>
      </c>
      <c r="M17" s="17">
        <f t="shared" si="0"/>
        <v>129</v>
      </c>
      <c r="N17" s="21">
        <f>SUM(feb!H17+mrt!N17+apr!M17+mei!O17+jun!N17+jul!L17+aug!N17+M17)</f>
        <v>1763</v>
      </c>
    </row>
    <row r="18" spans="1:14" ht="12.75">
      <c r="A18" s="36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9">
        <f t="shared" si="1"/>
        <v>0</v>
      </c>
      <c r="L18" s="10">
        <f>SUM(feb!F18+mrt!L18+apr!K18+mei!M18+jun!L18+jul!J18+aug!L18+K18)</f>
        <v>0</v>
      </c>
      <c r="M18" s="17">
        <f t="shared" si="0"/>
        <v>0</v>
      </c>
      <c r="N18" s="21">
        <f>SUM(feb!H18+mrt!N18+apr!M18+mei!O18+jun!N18+jul!L18+aug!N18+M18)</f>
        <v>0</v>
      </c>
    </row>
    <row r="19" spans="1:14" ht="12.75">
      <c r="A19" s="13" t="s">
        <v>84</v>
      </c>
      <c r="B19" s="11"/>
      <c r="C19" s="11"/>
      <c r="D19" s="11"/>
      <c r="E19" s="11"/>
      <c r="F19" s="11"/>
      <c r="G19" s="11"/>
      <c r="H19" s="11"/>
      <c r="I19" s="11"/>
      <c r="J19" s="11"/>
      <c r="K19" s="9">
        <f t="shared" si="1"/>
        <v>0</v>
      </c>
      <c r="L19" s="10">
        <f>SUM(feb!F19+mrt!L19+apr!K19+mei!M19+jun!L19+jul!J19+aug!L19+K19)</f>
        <v>0</v>
      </c>
      <c r="M19" s="17">
        <f t="shared" si="0"/>
        <v>0</v>
      </c>
      <c r="N19" s="21">
        <f>SUM(feb!H19+mrt!N19+apr!M19+mei!O19+jun!N19+jul!L19+aug!N19+M19)</f>
        <v>0</v>
      </c>
    </row>
    <row r="20" spans="1:14" ht="12.75">
      <c r="A20" s="13" t="s">
        <v>85</v>
      </c>
      <c r="B20" s="11"/>
      <c r="C20" s="11"/>
      <c r="D20" s="11"/>
      <c r="E20" s="11"/>
      <c r="F20" s="11"/>
      <c r="G20" s="11"/>
      <c r="H20" s="11"/>
      <c r="I20" s="11"/>
      <c r="J20" s="11"/>
      <c r="K20" s="9">
        <f t="shared" si="1"/>
        <v>0</v>
      </c>
      <c r="L20" s="10">
        <f>SUM(feb!F20+mrt!L20+apr!K20+mei!M20+jun!L20+jul!J20+aug!L20+K20)</f>
        <v>4</v>
      </c>
      <c r="M20" s="17">
        <f t="shared" si="0"/>
        <v>0</v>
      </c>
      <c r="N20" s="21">
        <f>SUM(feb!H20+mrt!N20+apr!M20+mei!O20+jun!N20+jul!L20+aug!N20+M20)</f>
        <v>375</v>
      </c>
    </row>
    <row r="21" spans="1:14" ht="12.75">
      <c r="A21" s="13" t="s">
        <v>86</v>
      </c>
      <c r="B21" s="11"/>
      <c r="C21" s="11"/>
      <c r="D21" s="11"/>
      <c r="E21" s="11"/>
      <c r="F21" s="11"/>
      <c r="G21" s="11"/>
      <c r="H21" s="11"/>
      <c r="I21" s="11"/>
      <c r="J21" s="11"/>
      <c r="K21" s="9">
        <f t="shared" si="1"/>
        <v>0</v>
      </c>
      <c r="L21" s="10">
        <f>SUM(feb!F21+mrt!L21+apr!K21+mei!M21+jun!L21+jul!J21+aug!L21+K21)</f>
        <v>2</v>
      </c>
      <c r="M21" s="17">
        <f t="shared" si="0"/>
        <v>0</v>
      </c>
      <c r="N21" s="21">
        <f>SUM(feb!H21+mrt!N21+apr!M21+mei!O21+jun!N21+jul!L21+aug!N21+M21)</f>
        <v>160</v>
      </c>
    </row>
    <row r="22" spans="1:14" ht="12.75">
      <c r="A22" s="13" t="s">
        <v>115</v>
      </c>
      <c r="B22" s="11"/>
      <c r="C22" s="11"/>
      <c r="D22" s="11"/>
      <c r="E22" s="11"/>
      <c r="F22" s="11"/>
      <c r="G22" s="11"/>
      <c r="H22" s="11"/>
      <c r="I22" s="11"/>
      <c r="J22" s="11"/>
      <c r="K22" s="9">
        <f t="shared" si="1"/>
        <v>0</v>
      </c>
      <c r="L22" s="10">
        <f>SUM(feb!F22+mrt!L22+apr!K22+mei!M22+jun!L22+jul!J22+aug!L22+K22)</f>
        <v>1</v>
      </c>
      <c r="M22" s="17">
        <f t="shared" si="0"/>
        <v>0</v>
      </c>
      <c r="N22" s="21">
        <f>SUM(feb!H22+mrt!N22+apr!M22+mei!O22+jun!N22+jul!L22+aug!N22+M22)</f>
        <v>64</v>
      </c>
    </row>
    <row r="23" spans="1:14" ht="12.75">
      <c r="A23" s="13" t="s">
        <v>36</v>
      </c>
      <c r="B23" s="11"/>
      <c r="C23" s="11"/>
      <c r="D23" s="11"/>
      <c r="E23" s="11"/>
      <c r="F23" s="11"/>
      <c r="G23" s="11"/>
      <c r="H23" s="11"/>
      <c r="I23" s="11"/>
      <c r="J23" s="11"/>
      <c r="K23" s="9">
        <f t="shared" si="1"/>
        <v>0</v>
      </c>
      <c r="L23" s="10">
        <f>SUM(feb!F23+mrt!L23+apr!K23+mei!M23+jun!L23+jul!J23+aug!L23+K23)</f>
        <v>0</v>
      </c>
      <c r="M23" s="17">
        <f t="shared" si="0"/>
        <v>0</v>
      </c>
      <c r="N23" s="21">
        <f>SUM(feb!H23+mrt!N23+apr!M23+mei!O23+jun!N23+jul!L23+aug!N23+M23)</f>
        <v>0</v>
      </c>
    </row>
    <row r="24" spans="1:14" ht="12.75">
      <c r="A24" s="13" t="s">
        <v>95</v>
      </c>
      <c r="B24" s="11"/>
      <c r="C24" s="11"/>
      <c r="D24" s="11"/>
      <c r="E24" s="11"/>
      <c r="F24" s="11"/>
      <c r="G24" s="11"/>
      <c r="H24" s="11"/>
      <c r="I24" s="11"/>
      <c r="J24" s="11"/>
      <c r="K24" s="9">
        <f t="shared" si="1"/>
        <v>0</v>
      </c>
      <c r="L24" s="10">
        <f>SUM(feb!F24+mrt!L24+apr!K24+mei!M24+jun!L24+jul!J24+aug!L24+K24)</f>
        <v>19</v>
      </c>
      <c r="M24" s="17">
        <f t="shared" si="0"/>
        <v>0</v>
      </c>
      <c r="N24" s="21">
        <f>SUM(feb!H24+mrt!N24+apr!M24+mei!O24+jun!N24+jul!L24+aug!N24+M24)</f>
        <v>1084</v>
      </c>
    </row>
    <row r="25" spans="1:14" ht="12.75">
      <c r="A25" s="13" t="s">
        <v>125</v>
      </c>
      <c r="B25" s="11"/>
      <c r="C25" s="11"/>
      <c r="D25" s="11"/>
      <c r="E25" s="11"/>
      <c r="F25" s="11"/>
      <c r="G25" s="11"/>
      <c r="H25" s="11"/>
      <c r="I25" s="11"/>
      <c r="J25" s="11"/>
      <c r="K25" s="9">
        <f t="shared" si="1"/>
        <v>0</v>
      </c>
      <c r="L25" s="10">
        <f>SUM(feb!F25+mrt!L25+apr!K25+mei!M25+jun!L25+jul!J25+aug!L25+K25)</f>
        <v>0</v>
      </c>
      <c r="M25" s="17">
        <f t="shared" si="0"/>
        <v>0</v>
      </c>
      <c r="N25" s="21">
        <f>SUM(feb!H25+mrt!N25+apr!M25+mei!O25+jun!N25+jul!L25+aug!N25+M25)</f>
        <v>0</v>
      </c>
    </row>
    <row r="26" spans="1:14" ht="12.75">
      <c r="A26" s="13" t="s">
        <v>154</v>
      </c>
      <c r="B26" s="11">
        <v>59</v>
      </c>
      <c r="C26" s="11"/>
      <c r="D26" s="11"/>
      <c r="E26" s="11"/>
      <c r="F26" s="11"/>
      <c r="G26" s="11"/>
      <c r="H26" s="11"/>
      <c r="I26" s="11">
        <v>58</v>
      </c>
      <c r="J26" s="11">
        <v>53</v>
      </c>
      <c r="K26" s="9">
        <v>3</v>
      </c>
      <c r="L26" s="10">
        <f>SUM(feb!F26+mrt!L26+apr!K26+mei!M26+jun!L26+jul!J26+aug!L26+K26)</f>
        <v>14</v>
      </c>
      <c r="M26" s="17">
        <f>SUM(B26:J26)</f>
        <v>170</v>
      </c>
      <c r="N26" s="21">
        <f>SUM(feb!H26+mrt!N26+apr!M26+mei!O26+jun!N26+jul!L26+aug!N26+M26)</f>
        <v>876</v>
      </c>
    </row>
    <row r="27" spans="1:14" ht="12.75">
      <c r="A27" s="13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9">
        <f t="shared" si="1"/>
        <v>0</v>
      </c>
      <c r="L27" s="10">
        <f>SUM(feb!F27+mrt!L27+apr!K27+mei!M27+jun!L27+jul!J27+aug!L27+K27)</f>
        <v>0</v>
      </c>
      <c r="M27" s="17">
        <f t="shared" si="0"/>
        <v>0</v>
      </c>
      <c r="N27" s="21">
        <f>SUM(feb!H27+mrt!N27+apr!M27+mei!O27+jun!N27+jul!L27+aug!N27+M27)</f>
        <v>0</v>
      </c>
    </row>
    <row r="28" spans="1:14" ht="12.75">
      <c r="A28" s="13" t="s">
        <v>102</v>
      </c>
      <c r="B28" s="11"/>
      <c r="C28" s="11"/>
      <c r="D28" s="11"/>
      <c r="E28" s="11"/>
      <c r="F28" s="11"/>
      <c r="G28" s="11"/>
      <c r="H28" s="11"/>
      <c r="I28" s="11"/>
      <c r="J28" s="11"/>
      <c r="K28" s="9">
        <f>COUNT(B28,D28,F28,H28,J28)</f>
        <v>0</v>
      </c>
      <c r="L28" s="10">
        <f>SUM(feb!F28+mrt!L28+apr!K28+mei!M28+jun!L28+jul!J28+aug!L28+K28)</f>
        <v>10</v>
      </c>
      <c r="M28" s="17">
        <f>SUM(B28:J28)</f>
        <v>0</v>
      </c>
      <c r="N28" s="21">
        <f>SUM(feb!H28+mrt!N28+apr!M28+mei!O28+jun!N28+jul!L28+aug!N28+M28)</f>
        <v>933</v>
      </c>
    </row>
    <row r="29" spans="1:14" ht="12.75">
      <c r="A29" s="13" t="s">
        <v>151</v>
      </c>
      <c r="B29" s="11"/>
      <c r="C29" s="11"/>
      <c r="D29" s="11"/>
      <c r="E29" s="11"/>
      <c r="F29" s="11"/>
      <c r="G29" s="11"/>
      <c r="H29" s="11"/>
      <c r="I29" s="11"/>
      <c r="J29" s="11"/>
      <c r="K29" s="9">
        <f>COUNT(B29,D29,F29,H29,J29)</f>
        <v>0</v>
      </c>
      <c r="L29" s="10">
        <f>SUM(feb!F29+mrt!L29+apr!K29+mei!M29+jun!L29+jul!J29+aug!L29+K29)</f>
        <v>3</v>
      </c>
      <c r="M29" s="17">
        <f>SUM(B29:J29)</f>
        <v>0</v>
      </c>
      <c r="N29" s="21">
        <f>SUM(feb!H29+mrt!N29+apr!M29+mei!O29+jun!N29+jul!L29+aug!N29+M29)</f>
        <v>198</v>
      </c>
    </row>
    <row r="30" spans="1:14" ht="12.75">
      <c r="A30" s="13" t="s">
        <v>120</v>
      </c>
      <c r="B30" s="11"/>
      <c r="C30" s="11"/>
      <c r="D30" s="11"/>
      <c r="E30" s="11"/>
      <c r="F30" s="11">
        <v>70</v>
      </c>
      <c r="G30" s="11"/>
      <c r="H30" s="11">
        <v>78</v>
      </c>
      <c r="I30" s="11"/>
      <c r="J30" s="11">
        <v>71</v>
      </c>
      <c r="K30" s="9">
        <f t="shared" si="1"/>
        <v>3</v>
      </c>
      <c r="L30" s="10">
        <f>SUM(feb!F30+mrt!L30+apr!K30+mei!M30+jun!L30+jul!J30+aug!L30+K30)</f>
        <v>13</v>
      </c>
      <c r="M30" s="17">
        <f t="shared" si="0"/>
        <v>219</v>
      </c>
      <c r="N30" s="21">
        <f>SUM(feb!H30+mrt!N30+apr!M30+mei!O30+jun!N30+jul!L30+aug!N30+M30)</f>
        <v>1896</v>
      </c>
    </row>
    <row r="31" spans="1:14" ht="12.75">
      <c r="A31" s="13" t="s">
        <v>9</v>
      </c>
      <c r="B31" s="11"/>
      <c r="C31" s="11">
        <v>140</v>
      </c>
      <c r="D31" s="11">
        <v>84</v>
      </c>
      <c r="E31" s="11">
        <v>164</v>
      </c>
      <c r="F31" s="11"/>
      <c r="G31" s="11">
        <v>127</v>
      </c>
      <c r="H31" s="11"/>
      <c r="I31" s="11"/>
      <c r="J31" s="11">
        <v>71</v>
      </c>
      <c r="K31" s="9">
        <v>3</v>
      </c>
      <c r="L31" s="10">
        <f>SUM(feb!F31+mrt!L31+apr!K31+mei!M31+jun!L31+jul!J31+aug!L31+K31)</f>
        <v>32</v>
      </c>
      <c r="M31" s="17">
        <f t="shared" si="0"/>
        <v>586</v>
      </c>
      <c r="N31" s="21">
        <f>SUM(feb!H31+mrt!N31+apr!M31+mei!O31+jun!N31+jul!L31+aug!N31+M31)</f>
        <v>3838</v>
      </c>
    </row>
    <row r="32" spans="1:14" ht="12.75">
      <c r="A32" s="13" t="s">
        <v>128</v>
      </c>
      <c r="B32" s="11">
        <v>59</v>
      </c>
      <c r="C32" s="11"/>
      <c r="D32" s="11"/>
      <c r="E32" s="11"/>
      <c r="F32" s="11"/>
      <c r="G32" s="11"/>
      <c r="H32" s="11">
        <v>58</v>
      </c>
      <c r="I32" s="11"/>
      <c r="J32" s="11">
        <v>53</v>
      </c>
      <c r="K32" s="9">
        <f t="shared" si="1"/>
        <v>3</v>
      </c>
      <c r="L32" s="10">
        <f>SUM(feb!F32+mrt!L32+apr!K32+mei!M32+jun!L32+jul!J32+aug!L32+K32)</f>
        <v>27</v>
      </c>
      <c r="M32" s="17">
        <f t="shared" si="0"/>
        <v>170</v>
      </c>
      <c r="N32" s="21">
        <f>SUM(feb!H32+mrt!N32+apr!M32+mei!O32+jun!N32+jul!L32+aug!N32+M32)</f>
        <v>1484</v>
      </c>
    </row>
    <row r="33" spans="1:14" ht="12.75">
      <c r="A33" s="13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9">
        <f t="shared" si="1"/>
        <v>0</v>
      </c>
      <c r="L33" s="10">
        <f>SUM(feb!F33+mrt!L33+apr!K33+mei!M33+jun!L33+jul!J33+aug!L33+K33)</f>
        <v>6</v>
      </c>
      <c r="M33" s="17">
        <f t="shared" si="0"/>
        <v>0</v>
      </c>
      <c r="N33" s="21">
        <f>SUM(feb!H33+mrt!N33+apr!M33+mei!O33+jun!N33+jul!L33+aug!N33+M33)</f>
        <v>457</v>
      </c>
    </row>
    <row r="34" spans="1:14" ht="12.75">
      <c r="A34" s="13" t="s">
        <v>164</v>
      </c>
      <c r="B34" s="11"/>
      <c r="C34" s="11"/>
      <c r="D34" s="11"/>
      <c r="E34" s="11"/>
      <c r="F34" s="11"/>
      <c r="G34" s="11"/>
      <c r="H34" s="11"/>
      <c r="I34" s="11"/>
      <c r="J34" s="11">
        <v>67</v>
      </c>
      <c r="K34" s="9">
        <f>COUNT(B34,D34,F34,H34,J34)</f>
        <v>1</v>
      </c>
      <c r="L34" s="10">
        <f>SUM(feb!F34+mrt!L34+apr!K34+mei!M34+jun!L34+jul!J34+aug!L34+K34)</f>
        <v>1</v>
      </c>
      <c r="M34" s="17">
        <f>SUM(B34:J34)</f>
        <v>67</v>
      </c>
      <c r="N34" s="21">
        <f>SUM(feb!H34+mrt!N34+apr!M34+mei!O34+jun!N34+jul!L34+aug!N34+M34)</f>
        <v>67</v>
      </c>
    </row>
    <row r="35" spans="1:14" ht="12.75">
      <c r="A35" s="13" t="s">
        <v>96</v>
      </c>
      <c r="B35" s="11"/>
      <c r="C35" s="11"/>
      <c r="D35" s="11"/>
      <c r="E35" s="11"/>
      <c r="F35" s="11"/>
      <c r="G35" s="11"/>
      <c r="H35" s="11"/>
      <c r="I35" s="11"/>
      <c r="J35" s="11"/>
      <c r="K35" s="9">
        <f t="shared" si="1"/>
        <v>0</v>
      </c>
      <c r="L35" s="10">
        <f>SUM(feb!F35+mrt!L35+apr!K35+mei!M35+jun!L35+jul!J35+aug!L35+K35)</f>
        <v>0</v>
      </c>
      <c r="M35" s="17">
        <f t="shared" si="0"/>
        <v>0</v>
      </c>
      <c r="N35" s="21">
        <f>SUM(feb!H35+mrt!N35+apr!M35+mei!O35+jun!N35+jul!L35+aug!N35+M35)</f>
        <v>0</v>
      </c>
    </row>
    <row r="36" spans="1:14" ht="12.75">
      <c r="A36" s="13" t="s">
        <v>57</v>
      </c>
      <c r="B36" s="11"/>
      <c r="C36" s="11"/>
      <c r="D36" s="11"/>
      <c r="E36" s="11"/>
      <c r="F36" s="11"/>
      <c r="G36" s="11"/>
      <c r="H36" s="11"/>
      <c r="I36" s="11"/>
      <c r="J36" s="11"/>
      <c r="K36" s="9">
        <f t="shared" si="1"/>
        <v>0</v>
      </c>
      <c r="L36" s="10">
        <f>SUM(feb!F36+mrt!L36+apr!K36+mei!M36+jun!L36+jul!J36+aug!L36+K36)</f>
        <v>12</v>
      </c>
      <c r="M36" s="17">
        <f t="shared" si="0"/>
        <v>0</v>
      </c>
      <c r="N36" s="21">
        <f>SUM(feb!H36+mrt!N36+apr!M36+mei!O36+jun!N36+jul!L36+aug!N36+M36)</f>
        <v>850</v>
      </c>
    </row>
    <row r="37" spans="1:14" ht="12.75">
      <c r="A37" s="13" t="s">
        <v>160</v>
      </c>
      <c r="B37" s="11"/>
      <c r="C37" s="11"/>
      <c r="D37" s="11"/>
      <c r="E37" s="11"/>
      <c r="F37" s="11"/>
      <c r="G37" s="11"/>
      <c r="H37" s="11"/>
      <c r="I37" s="11"/>
      <c r="J37" s="11"/>
      <c r="K37" s="9">
        <f>COUNT(B37,D37,F37,H37,J37)</f>
        <v>0</v>
      </c>
      <c r="L37" s="10">
        <f>SUM(feb!F37+mrt!L37+apr!K37+mei!M37+jun!L37+jul!J37+aug!L37+K37)</f>
        <v>1</v>
      </c>
      <c r="M37" s="17">
        <f>SUM(B37:J37)</f>
        <v>0</v>
      </c>
      <c r="N37" s="21">
        <f>SUM(feb!H37+mrt!N37+apr!M37+mei!O37+jun!N37+jul!L37+aug!N37+M37)</f>
        <v>77</v>
      </c>
    </row>
    <row r="38" spans="1:14" ht="12.75">
      <c r="A38" s="13" t="s">
        <v>97</v>
      </c>
      <c r="B38" s="11">
        <v>69</v>
      </c>
      <c r="C38" s="11"/>
      <c r="D38" s="11"/>
      <c r="E38" s="11">
        <v>50</v>
      </c>
      <c r="F38" s="11">
        <v>72</v>
      </c>
      <c r="G38" s="11"/>
      <c r="H38" s="11"/>
      <c r="I38" s="11">
        <v>78</v>
      </c>
      <c r="J38" s="11">
        <v>67</v>
      </c>
      <c r="K38" s="9">
        <v>4</v>
      </c>
      <c r="L38" s="10">
        <f>SUM(feb!F38+mrt!L38+apr!K38+mei!M38+jun!L38+jul!J38+aug!L38+K38)</f>
        <v>27</v>
      </c>
      <c r="M38" s="17">
        <f t="shared" si="0"/>
        <v>336</v>
      </c>
      <c r="N38" s="21">
        <f>SUM(feb!H38+mrt!N38+apr!M38+mei!O38+jun!N38+jul!L38+aug!N38+M38)</f>
        <v>3072</v>
      </c>
    </row>
    <row r="39" spans="1:14" ht="12.75">
      <c r="A39" s="13" t="s">
        <v>10</v>
      </c>
      <c r="B39" s="11">
        <v>69</v>
      </c>
      <c r="C39" s="11"/>
      <c r="D39" s="11"/>
      <c r="E39" s="11">
        <v>48</v>
      </c>
      <c r="F39" s="11">
        <v>72</v>
      </c>
      <c r="G39" s="11"/>
      <c r="H39" s="11">
        <v>78</v>
      </c>
      <c r="I39" s="11"/>
      <c r="J39" s="11">
        <v>67</v>
      </c>
      <c r="K39" s="9">
        <v>5</v>
      </c>
      <c r="L39" s="10">
        <f>SUM(feb!F39+mrt!L39+apr!K39+mei!M39+jun!L39+jul!J39+aug!L39+K39)</f>
        <v>28</v>
      </c>
      <c r="M39" s="17">
        <f aca="true" t="shared" si="2" ref="M39:M73">SUM(B39:J39)</f>
        <v>334</v>
      </c>
      <c r="N39" s="21">
        <f>SUM(feb!H39+mrt!N39+apr!M39+mei!O39+jun!N39+jul!L39+aug!N39+M39)</f>
        <v>2146</v>
      </c>
    </row>
    <row r="40" spans="1:14" ht="12.75">
      <c r="A40" s="13" t="s">
        <v>11</v>
      </c>
      <c r="B40" s="11">
        <v>59</v>
      </c>
      <c r="C40" s="11"/>
      <c r="D40" s="11">
        <v>53</v>
      </c>
      <c r="E40" s="11">
        <v>50</v>
      </c>
      <c r="F40" s="11">
        <v>55</v>
      </c>
      <c r="G40" s="11">
        <v>65</v>
      </c>
      <c r="H40" s="11">
        <v>58</v>
      </c>
      <c r="I40" s="11">
        <v>58</v>
      </c>
      <c r="J40" s="11">
        <v>53</v>
      </c>
      <c r="K40" s="9">
        <f t="shared" si="1"/>
        <v>5</v>
      </c>
      <c r="L40" s="10">
        <f>SUM(feb!F40+mrt!L40+apr!K40+mei!M40+jun!L40+jul!J40+aug!L40+K40)</f>
        <v>25</v>
      </c>
      <c r="M40" s="17">
        <f t="shared" si="2"/>
        <v>451</v>
      </c>
      <c r="N40" s="21">
        <f>SUM(feb!H40+mrt!N40+apr!M40+mei!O40+jun!N40+jul!L40+aug!N40+M40)</f>
        <v>1680</v>
      </c>
    </row>
    <row r="41" spans="1:14" ht="12.75">
      <c r="A41" s="13" t="s">
        <v>80</v>
      </c>
      <c r="B41" s="11">
        <v>69</v>
      </c>
      <c r="C41" s="11"/>
      <c r="D41" s="11"/>
      <c r="E41" s="11"/>
      <c r="F41" s="11">
        <v>55</v>
      </c>
      <c r="G41" s="11"/>
      <c r="H41" s="11"/>
      <c r="I41" s="11"/>
      <c r="J41" s="11"/>
      <c r="K41" s="9">
        <f t="shared" si="1"/>
        <v>2</v>
      </c>
      <c r="L41" s="10">
        <f>SUM(feb!F41+mrt!L41+apr!K41+mei!M41+jun!L41+jul!J41+aug!L41+K41)</f>
        <v>18</v>
      </c>
      <c r="M41" s="17">
        <f t="shared" si="2"/>
        <v>124</v>
      </c>
      <c r="N41" s="21">
        <f>SUM(feb!H41+mrt!N41+apr!M41+mei!O41+jun!N41+jul!L41+aug!N41+M41)</f>
        <v>1126</v>
      </c>
    </row>
    <row r="42" spans="1:14" ht="12.75">
      <c r="A42" s="34" t="s">
        <v>109</v>
      </c>
      <c r="B42" s="11"/>
      <c r="C42" s="11"/>
      <c r="D42" s="11"/>
      <c r="E42" s="11"/>
      <c r="F42" s="11"/>
      <c r="G42" s="11"/>
      <c r="H42" s="11"/>
      <c r="I42" s="11"/>
      <c r="J42" s="11"/>
      <c r="K42" s="9">
        <f t="shared" si="1"/>
        <v>0</v>
      </c>
      <c r="L42" s="10">
        <f>SUM(feb!F42+mrt!L42+apr!K42+mei!M42+jun!L42+jul!J42+aug!L42+K42)</f>
        <v>0</v>
      </c>
      <c r="M42" s="17">
        <f t="shared" si="2"/>
        <v>0</v>
      </c>
      <c r="N42" s="21">
        <f>SUM(feb!H42+mrt!N42+apr!M42+mei!O42+jun!N42+jul!L42+aug!N42+M42)</f>
        <v>0</v>
      </c>
    </row>
    <row r="43" spans="1:14" ht="12.75">
      <c r="A43" s="13" t="s">
        <v>12</v>
      </c>
      <c r="B43" s="11">
        <v>87</v>
      </c>
      <c r="C43" s="11">
        <v>129</v>
      </c>
      <c r="D43" s="11">
        <v>84</v>
      </c>
      <c r="E43" s="11">
        <v>164</v>
      </c>
      <c r="F43" s="11">
        <v>70</v>
      </c>
      <c r="G43" s="11"/>
      <c r="H43" s="11">
        <v>78</v>
      </c>
      <c r="I43" s="11">
        <v>115</v>
      </c>
      <c r="J43" s="11">
        <v>71</v>
      </c>
      <c r="K43" s="9">
        <f t="shared" si="1"/>
        <v>5</v>
      </c>
      <c r="L43" s="10">
        <f>SUM(feb!F43+mrt!L43+apr!K43+mei!M43+jun!L43+jul!J43+aug!L43+K43)</f>
        <v>36</v>
      </c>
      <c r="M43" s="17">
        <f t="shared" si="2"/>
        <v>798</v>
      </c>
      <c r="N43" s="21">
        <f>SUM(feb!H43+mrt!N43+apr!M43+mei!O43+jun!N43+jul!L43+aug!N43+M43)</f>
        <v>5404</v>
      </c>
    </row>
    <row r="44" spans="1:14" ht="12.75">
      <c r="A44" s="34" t="s">
        <v>116</v>
      </c>
      <c r="B44" s="11"/>
      <c r="C44" s="11"/>
      <c r="D44" s="11">
        <v>84</v>
      </c>
      <c r="E44" s="11">
        <v>108</v>
      </c>
      <c r="F44" s="11"/>
      <c r="G44" s="11"/>
      <c r="H44" s="11"/>
      <c r="I44" s="11"/>
      <c r="J44" s="11"/>
      <c r="K44" s="9">
        <v>2</v>
      </c>
      <c r="L44" s="10">
        <f>SUM(feb!F44+mrt!L44+apr!K44+mei!M44+jun!L44+jul!J44+aug!L44+K44)</f>
        <v>22</v>
      </c>
      <c r="M44" s="17">
        <f>SUM(B44:J44)</f>
        <v>192</v>
      </c>
      <c r="N44" s="21">
        <f>SUM(feb!H44+mrt!N44+apr!M44+mei!O44+jun!N44+jul!L44+aug!N44+M44)</f>
        <v>2720</v>
      </c>
    </row>
    <row r="45" spans="1:14" ht="12.75">
      <c r="A45" s="34" t="s">
        <v>152</v>
      </c>
      <c r="B45" s="11"/>
      <c r="C45" s="11"/>
      <c r="D45" s="11"/>
      <c r="E45" s="11"/>
      <c r="F45" s="11"/>
      <c r="G45" s="11"/>
      <c r="H45" s="11"/>
      <c r="I45" s="11"/>
      <c r="J45" s="11"/>
      <c r="K45" s="9">
        <f>COUNT(B45,D45,F45,H45,J45)</f>
        <v>0</v>
      </c>
      <c r="L45" s="10">
        <f>SUM(feb!F45+mrt!L45+apr!K45+mei!M45+jun!L45+jul!J45+aug!L45+K45)</f>
        <v>9</v>
      </c>
      <c r="M45" s="17">
        <f>SUM(B45:J45)</f>
        <v>0</v>
      </c>
      <c r="N45" s="21">
        <f>SUM(feb!H45+mrt!N45+apr!M45+mei!O45+jun!N45+jul!L45+aug!N45+M45)</f>
        <v>923</v>
      </c>
    </row>
    <row r="46" spans="1:14" ht="12.75">
      <c r="A46" s="34" t="s">
        <v>155</v>
      </c>
      <c r="B46" s="11"/>
      <c r="C46" s="11"/>
      <c r="D46" s="11"/>
      <c r="E46" s="11"/>
      <c r="F46" s="11">
        <v>70</v>
      </c>
      <c r="G46" s="11"/>
      <c r="H46" s="11"/>
      <c r="I46" s="11"/>
      <c r="J46" s="11">
        <v>71</v>
      </c>
      <c r="K46" s="9">
        <f>COUNT(B46,D46,F46,H46,J46)</f>
        <v>2</v>
      </c>
      <c r="L46" s="10">
        <f>SUM(feb!F46+mrt!L46+apr!K46+mei!M46+jun!L46+jul!J46+aug!L46+K46)</f>
        <v>10</v>
      </c>
      <c r="M46" s="17">
        <f>SUM(B46:J46)</f>
        <v>141</v>
      </c>
      <c r="N46" s="21">
        <f>SUM(feb!H46+mrt!N46+apr!M46+mei!O46+jun!N46+jul!L46+aug!N46+M46)</f>
        <v>912</v>
      </c>
    </row>
    <row r="47" spans="1:14" ht="12.75">
      <c r="A47" s="13" t="s">
        <v>89</v>
      </c>
      <c r="B47" s="11"/>
      <c r="C47" s="11"/>
      <c r="D47" s="11"/>
      <c r="E47" s="11"/>
      <c r="F47" s="11"/>
      <c r="G47" s="11"/>
      <c r="H47" s="11"/>
      <c r="I47" s="11"/>
      <c r="J47" s="11"/>
      <c r="K47" s="9">
        <f t="shared" si="1"/>
        <v>0</v>
      </c>
      <c r="L47" s="10">
        <f>SUM(feb!F47+mrt!L47+apr!K47+mei!M47+jun!L47+jul!J47+aug!L47+K47)</f>
        <v>0</v>
      </c>
      <c r="M47" s="17">
        <f t="shared" si="2"/>
        <v>0</v>
      </c>
      <c r="N47" s="21">
        <f>SUM(feb!H47+mrt!N47+apr!M47+mei!O47+jun!N47+jul!L47+aug!N47+M47)</f>
        <v>0</v>
      </c>
    </row>
    <row r="48" spans="1:14" ht="12.75">
      <c r="A48" s="34" t="s">
        <v>103</v>
      </c>
      <c r="B48" s="11"/>
      <c r="C48" s="11"/>
      <c r="D48" s="11"/>
      <c r="E48" s="11"/>
      <c r="F48" s="11"/>
      <c r="G48" s="11"/>
      <c r="H48" s="11"/>
      <c r="I48" s="11"/>
      <c r="J48" s="11"/>
      <c r="K48" s="9">
        <f t="shared" si="1"/>
        <v>0</v>
      </c>
      <c r="L48" s="10">
        <f>SUM(feb!F48+mrt!L48+apr!K48+mei!M48+jun!L48+jul!J48+aug!L48+K48)</f>
        <v>0</v>
      </c>
      <c r="M48" s="17">
        <f t="shared" si="2"/>
        <v>0</v>
      </c>
      <c r="N48" s="21">
        <f>SUM(feb!H48+mrt!N48+apr!M48+mei!O48+jun!N48+jul!L48+aug!N48+M48)</f>
        <v>0</v>
      </c>
    </row>
    <row r="49" spans="1:14" ht="12.75">
      <c r="A49" s="34" t="s">
        <v>133</v>
      </c>
      <c r="B49" s="11">
        <v>69</v>
      </c>
      <c r="C49" s="11"/>
      <c r="D49" s="11"/>
      <c r="E49" s="11">
        <v>48</v>
      </c>
      <c r="F49" s="11"/>
      <c r="G49" s="11"/>
      <c r="H49" s="11">
        <v>68</v>
      </c>
      <c r="I49" s="11"/>
      <c r="J49" s="11">
        <v>67</v>
      </c>
      <c r="K49" s="9">
        <v>4</v>
      </c>
      <c r="L49" s="10">
        <f>SUM(feb!F49+mrt!L49+apr!K49+mei!M49+jun!L49+jul!J49+aug!L49+K49)</f>
        <v>16</v>
      </c>
      <c r="M49" s="17">
        <f t="shared" si="2"/>
        <v>252</v>
      </c>
      <c r="N49" s="21">
        <f>SUM(feb!H49+mrt!N49+apr!M49+mei!O49+jun!N49+jul!L49+aug!N49+M49)</f>
        <v>1354</v>
      </c>
    </row>
    <row r="50" spans="1:14" ht="12.75">
      <c r="A50" s="13" t="s">
        <v>13</v>
      </c>
      <c r="B50" s="11"/>
      <c r="C50" s="11"/>
      <c r="D50" s="11"/>
      <c r="E50" s="11"/>
      <c r="F50" s="11"/>
      <c r="G50" s="11"/>
      <c r="H50" s="11"/>
      <c r="I50" s="11"/>
      <c r="J50" s="11"/>
      <c r="K50" s="9">
        <f t="shared" si="1"/>
        <v>0</v>
      </c>
      <c r="L50" s="10">
        <f>SUM(feb!F50+mrt!L50+apr!K50+mei!M50+jun!L50+jul!J50+aug!L50+K50)</f>
        <v>20</v>
      </c>
      <c r="M50" s="17">
        <f t="shared" si="2"/>
        <v>0</v>
      </c>
      <c r="N50" s="21">
        <f>SUM(feb!H50+mrt!N50+apr!M50+mei!O50+jun!N50+jul!L50+aug!N50+M50)</f>
        <v>3583</v>
      </c>
    </row>
    <row r="51" spans="1:14" ht="12.75">
      <c r="A51" s="13" t="s">
        <v>114</v>
      </c>
      <c r="B51" s="11"/>
      <c r="C51" s="11"/>
      <c r="D51" s="11"/>
      <c r="E51" s="11"/>
      <c r="F51" s="11"/>
      <c r="G51" s="11"/>
      <c r="H51" s="11"/>
      <c r="I51" s="11"/>
      <c r="J51" s="11"/>
      <c r="K51" s="9">
        <f t="shared" si="1"/>
        <v>0</v>
      </c>
      <c r="L51" s="10">
        <f>SUM(feb!F51+mrt!L51+apr!K51+mei!M51+jun!L51+jul!J51+aug!L51+K51)</f>
        <v>19</v>
      </c>
      <c r="M51" s="17">
        <f t="shared" si="2"/>
        <v>0</v>
      </c>
      <c r="N51" s="21">
        <f>SUM(feb!H51+mrt!N51+apr!M51+mei!O51+jun!N51+jul!L51+aug!N51+M51)</f>
        <v>1074</v>
      </c>
    </row>
    <row r="52" spans="1:14" ht="12.75">
      <c r="A52" s="13" t="s">
        <v>111</v>
      </c>
      <c r="B52" s="11">
        <v>59</v>
      </c>
      <c r="C52" s="11"/>
      <c r="D52" s="11"/>
      <c r="E52" s="11"/>
      <c r="F52" s="11"/>
      <c r="G52" s="11"/>
      <c r="H52" s="11"/>
      <c r="I52" s="11"/>
      <c r="J52" s="11">
        <v>53</v>
      </c>
      <c r="K52" s="9">
        <f t="shared" si="1"/>
        <v>2</v>
      </c>
      <c r="L52" s="10">
        <f>SUM(feb!F52+mrt!L52+apr!K52+mei!M52+jun!L52+jul!J52+aug!L52+K52)</f>
        <v>12</v>
      </c>
      <c r="M52" s="17">
        <f t="shared" si="2"/>
        <v>112</v>
      </c>
      <c r="N52" s="21">
        <f>SUM(feb!H52+mrt!N52+apr!M52+mei!O52+jun!N52+jul!L52+aug!N52+M52)</f>
        <v>699</v>
      </c>
    </row>
    <row r="53" spans="1:14" ht="12.75">
      <c r="A53" s="13" t="s">
        <v>14</v>
      </c>
      <c r="B53" s="11">
        <v>69</v>
      </c>
      <c r="C53" s="11">
        <v>107</v>
      </c>
      <c r="D53" s="11"/>
      <c r="E53" s="11"/>
      <c r="F53" s="11"/>
      <c r="G53" s="11">
        <v>65</v>
      </c>
      <c r="H53" s="11"/>
      <c r="I53" s="11"/>
      <c r="J53" s="11"/>
      <c r="K53" s="9">
        <v>2</v>
      </c>
      <c r="L53" s="10">
        <f>SUM(feb!F53+mrt!L53+apr!K53+mei!M53+jun!L53+jul!J53+aug!L53+K53)</f>
        <v>19</v>
      </c>
      <c r="M53" s="17">
        <f t="shared" si="2"/>
        <v>241</v>
      </c>
      <c r="N53" s="21">
        <f>SUM(feb!H53+mrt!N53+apr!M53+mei!O53+jun!N53+jul!L53+aug!N53+M53)</f>
        <v>2091</v>
      </c>
    </row>
    <row r="54" spans="1:14" ht="12.75">
      <c r="A54" s="13" t="s">
        <v>75</v>
      </c>
      <c r="B54" s="11"/>
      <c r="C54" s="11"/>
      <c r="D54" s="11"/>
      <c r="E54" s="11"/>
      <c r="F54" s="11"/>
      <c r="G54" s="11"/>
      <c r="H54" s="11"/>
      <c r="I54" s="11"/>
      <c r="J54" s="11"/>
      <c r="K54" s="9">
        <f t="shared" si="1"/>
        <v>0</v>
      </c>
      <c r="L54" s="10">
        <f>SUM(feb!F54+mrt!L54+apr!K54+mei!M54+jun!L54+jul!J54+aug!L54+K54)</f>
        <v>18</v>
      </c>
      <c r="M54" s="17">
        <f t="shared" si="2"/>
        <v>0</v>
      </c>
      <c r="N54" s="21">
        <f>SUM(feb!H54+mrt!N54+apr!M54+mei!O54+jun!N54+jul!L54+aug!N54+M54)</f>
        <v>2379</v>
      </c>
    </row>
    <row r="55" spans="1:14" ht="12.75">
      <c r="A55" s="13" t="s">
        <v>65</v>
      </c>
      <c r="B55" s="11"/>
      <c r="C55" s="11"/>
      <c r="D55" s="11"/>
      <c r="E55" s="11"/>
      <c r="F55" s="11"/>
      <c r="G55" s="11"/>
      <c r="H55" s="11"/>
      <c r="I55" s="11"/>
      <c r="J55" s="11"/>
      <c r="K55" s="9">
        <f t="shared" si="1"/>
        <v>0</v>
      </c>
      <c r="L55" s="10">
        <f>SUM(feb!F55+mrt!L55+apr!K55+mei!M55+jun!L55+jul!J55+aug!L55+K55)</f>
        <v>4</v>
      </c>
      <c r="M55" s="17">
        <f t="shared" si="2"/>
        <v>0</v>
      </c>
      <c r="N55" s="21">
        <f>SUM(feb!H55+mrt!N55+apr!M55+mei!O55+jun!N55+jul!L55+aug!N55+M55)</f>
        <v>247</v>
      </c>
    </row>
    <row r="56" spans="1:14" ht="12.75">
      <c r="A56" s="13" t="s">
        <v>70</v>
      </c>
      <c r="B56" s="11">
        <v>59</v>
      </c>
      <c r="C56" s="11">
        <v>129</v>
      </c>
      <c r="D56" s="11"/>
      <c r="E56" s="11">
        <v>134</v>
      </c>
      <c r="F56" s="11"/>
      <c r="G56" s="11">
        <v>65</v>
      </c>
      <c r="H56" s="11">
        <v>58</v>
      </c>
      <c r="I56" s="11">
        <v>63</v>
      </c>
      <c r="J56" s="11"/>
      <c r="K56" s="9">
        <v>3</v>
      </c>
      <c r="L56" s="10">
        <f>SUM(feb!F56+mrt!L56+apr!K56+mei!M56+jun!L56+jul!J56+aug!L56+K56)</f>
        <v>23</v>
      </c>
      <c r="M56" s="17">
        <f t="shared" si="2"/>
        <v>508</v>
      </c>
      <c r="N56" s="21">
        <f>SUM(feb!H56+mrt!N56+apr!M56+mei!O56+jun!N56+jul!L56+aug!N56+M56)</f>
        <v>2473</v>
      </c>
    </row>
    <row r="57" spans="1:14" ht="12.75">
      <c r="A57" s="13" t="s">
        <v>117</v>
      </c>
      <c r="B57" s="11"/>
      <c r="C57" s="11"/>
      <c r="D57" s="11"/>
      <c r="E57" s="11"/>
      <c r="F57" s="11"/>
      <c r="G57" s="11"/>
      <c r="H57" s="11"/>
      <c r="I57" s="11"/>
      <c r="J57" s="11"/>
      <c r="K57" s="9">
        <f t="shared" si="1"/>
        <v>0</v>
      </c>
      <c r="L57" s="10">
        <f>SUM(feb!F57+mrt!L57+apr!K57+mei!M57+jun!L57+jul!J57+aug!L57+K57)</f>
        <v>16</v>
      </c>
      <c r="M57" s="17">
        <f t="shared" si="2"/>
        <v>0</v>
      </c>
      <c r="N57" s="21">
        <f>SUM(feb!H57+mrt!N57+apr!M57+mei!O57+jun!N57+jul!L57+aug!N57+M57)</f>
        <v>1610</v>
      </c>
    </row>
    <row r="58" spans="1:14" ht="12.75">
      <c r="A58" s="13" t="s">
        <v>98</v>
      </c>
      <c r="B58" s="11"/>
      <c r="C58" s="11"/>
      <c r="D58" s="11"/>
      <c r="E58" s="11"/>
      <c r="F58" s="11"/>
      <c r="G58" s="11"/>
      <c r="H58" s="11"/>
      <c r="I58" s="11"/>
      <c r="J58" s="11"/>
      <c r="K58" s="9">
        <f t="shared" si="1"/>
        <v>0</v>
      </c>
      <c r="L58" s="10">
        <f>SUM(feb!F58+mrt!L58+apr!K58+mei!M58+jun!L58+jul!J58+aug!L58+K58)</f>
        <v>0</v>
      </c>
      <c r="M58" s="17">
        <f t="shared" si="2"/>
        <v>0</v>
      </c>
      <c r="N58" s="21">
        <f>SUM(feb!H58+mrt!N58+apr!M58+mei!O58+jun!N58+jul!L58+aug!N58+M58)</f>
        <v>0</v>
      </c>
    </row>
    <row r="59" spans="1:14" ht="12.75">
      <c r="A59" s="13" t="s">
        <v>33</v>
      </c>
      <c r="B59" s="11"/>
      <c r="C59" s="11"/>
      <c r="D59" s="11"/>
      <c r="E59" s="11"/>
      <c r="F59" s="11"/>
      <c r="G59" s="11"/>
      <c r="H59" s="11"/>
      <c r="I59" s="11"/>
      <c r="J59" s="11"/>
      <c r="K59" s="9">
        <f t="shared" si="1"/>
        <v>0</v>
      </c>
      <c r="L59" s="10">
        <f>SUM(feb!F59+mrt!L59+apr!K59+mei!M59+jun!L59+jul!J59+aug!L59+K59)</f>
        <v>10</v>
      </c>
      <c r="M59" s="17">
        <f t="shared" si="2"/>
        <v>0</v>
      </c>
      <c r="N59" s="21">
        <f>SUM(feb!H59+mrt!N59+apr!M59+mei!O59+jun!N59+jul!L59+aug!N59+M59)</f>
        <v>974</v>
      </c>
    </row>
    <row r="60" spans="1:14" ht="12.75">
      <c r="A60" s="13" t="s">
        <v>74</v>
      </c>
      <c r="B60" s="11"/>
      <c r="C60" s="11"/>
      <c r="D60" s="11"/>
      <c r="E60" s="11"/>
      <c r="F60" s="45"/>
      <c r="G60" s="11"/>
      <c r="H60" s="11"/>
      <c r="I60" s="11"/>
      <c r="J60" s="11"/>
      <c r="K60" s="9">
        <f t="shared" si="1"/>
        <v>0</v>
      </c>
      <c r="L60" s="10">
        <f>SUM(feb!F60+mrt!L60+apr!K60+mei!M60+jun!L60+jul!J60+aug!L60+K60)</f>
        <v>4</v>
      </c>
      <c r="M60" s="17">
        <f t="shared" si="2"/>
        <v>0</v>
      </c>
      <c r="N60" s="21">
        <f>SUM(feb!H60+mrt!N60+apr!M60+mei!O60+jun!N60+jul!L60+aug!N60+M60)</f>
        <v>298</v>
      </c>
    </row>
    <row r="61" spans="1:14" ht="12.75">
      <c r="A61" s="13" t="s">
        <v>93</v>
      </c>
      <c r="B61" s="11"/>
      <c r="C61" s="11"/>
      <c r="D61" s="11"/>
      <c r="E61" s="11"/>
      <c r="F61" s="11"/>
      <c r="G61" s="11"/>
      <c r="H61" s="11"/>
      <c r="I61" s="11"/>
      <c r="J61" s="11"/>
      <c r="K61" s="9">
        <f t="shared" si="1"/>
        <v>0</v>
      </c>
      <c r="L61" s="10">
        <f>SUM(feb!F61+mrt!L61+apr!K61+mei!M61+jun!L61+jul!J61+aug!L61+K61)</f>
        <v>0</v>
      </c>
      <c r="M61" s="17">
        <f t="shared" si="2"/>
        <v>0</v>
      </c>
      <c r="N61" s="21">
        <f>SUM(feb!H61+mrt!N61+apr!M61+mei!O61+jun!N61+jul!L61+aug!N61+M61)</f>
        <v>0</v>
      </c>
    </row>
    <row r="62" spans="1:14" ht="12.75">
      <c r="A62" s="13" t="s">
        <v>15</v>
      </c>
      <c r="B62" s="11"/>
      <c r="C62" s="11"/>
      <c r="D62" s="11"/>
      <c r="E62" s="11"/>
      <c r="F62" s="11"/>
      <c r="G62" s="11"/>
      <c r="H62" s="11"/>
      <c r="I62" s="11"/>
      <c r="J62" s="11"/>
      <c r="K62" s="9">
        <f t="shared" si="1"/>
        <v>0</v>
      </c>
      <c r="L62" s="10">
        <f>SUM(feb!F62+mrt!L62+apr!K62+mei!M62+jun!L62+jul!J62+aug!L62+K62)</f>
        <v>5</v>
      </c>
      <c r="M62" s="17">
        <f t="shared" si="2"/>
        <v>0</v>
      </c>
      <c r="N62" s="21">
        <f>SUM(feb!H62+mrt!N62+apr!M62+mei!O62+jun!N62+jul!L62+aug!N62+M62)</f>
        <v>274</v>
      </c>
    </row>
    <row r="63" spans="1:14" ht="12.75">
      <c r="A63" s="13" t="s">
        <v>113</v>
      </c>
      <c r="B63" s="11">
        <v>69</v>
      </c>
      <c r="C63" s="11"/>
      <c r="D63" s="11">
        <v>66</v>
      </c>
      <c r="E63" s="11">
        <v>154</v>
      </c>
      <c r="F63" s="11">
        <v>72</v>
      </c>
      <c r="G63" s="11"/>
      <c r="H63" s="11">
        <v>78</v>
      </c>
      <c r="I63" s="11">
        <v>78</v>
      </c>
      <c r="J63" s="11">
        <v>67</v>
      </c>
      <c r="K63" s="9">
        <f t="shared" si="1"/>
        <v>5</v>
      </c>
      <c r="L63" s="10">
        <f>SUM(feb!F63+mrt!L63+apr!K63+mei!M63+jun!L63+jul!J63+aug!L63+K63)</f>
        <v>35</v>
      </c>
      <c r="M63" s="17">
        <f t="shared" si="2"/>
        <v>584</v>
      </c>
      <c r="N63" s="21">
        <f>SUM(feb!H63+mrt!N63+apr!M63+mei!O63+jun!N63+jul!L63+aug!N63+M63)</f>
        <v>4532</v>
      </c>
    </row>
    <row r="64" spans="1:14" ht="12.75">
      <c r="A64" s="13" t="s">
        <v>16</v>
      </c>
      <c r="B64" s="11">
        <v>87</v>
      </c>
      <c r="C64" s="11">
        <v>129</v>
      </c>
      <c r="D64" s="11">
        <v>84</v>
      </c>
      <c r="E64" s="11"/>
      <c r="F64" s="11">
        <v>70</v>
      </c>
      <c r="G64" s="11">
        <v>127</v>
      </c>
      <c r="H64" s="11"/>
      <c r="I64" s="11"/>
      <c r="J64" s="11">
        <v>71</v>
      </c>
      <c r="K64" s="9">
        <v>5</v>
      </c>
      <c r="L64" s="10">
        <f>SUM(feb!F64+mrt!L64+apr!K64+mei!M64+jun!L64+jul!J64+aug!L64+K64)</f>
        <v>35</v>
      </c>
      <c r="M64" s="17">
        <f t="shared" si="2"/>
        <v>568</v>
      </c>
      <c r="N64" s="21">
        <f>SUM(feb!H64+mrt!N64+apr!M64+mei!O64+jun!N64+jul!L64+aug!N64+M64)</f>
        <v>4560</v>
      </c>
    </row>
    <row r="65" spans="1:14" ht="12.75">
      <c r="A65" s="13" t="s">
        <v>73</v>
      </c>
      <c r="B65" s="11">
        <v>59</v>
      </c>
      <c r="C65" s="11">
        <v>107</v>
      </c>
      <c r="D65" s="11">
        <v>53</v>
      </c>
      <c r="E65" s="11">
        <v>106</v>
      </c>
      <c r="F65" s="11">
        <v>55</v>
      </c>
      <c r="G65" s="11">
        <v>65</v>
      </c>
      <c r="H65" s="11">
        <v>58</v>
      </c>
      <c r="I65" s="11">
        <v>58</v>
      </c>
      <c r="J65" s="11"/>
      <c r="K65" s="9">
        <v>5</v>
      </c>
      <c r="L65" s="10">
        <f>SUM(feb!F65+mrt!L65+apr!K65+mei!M65+jun!L65+jul!J65+aug!L65+K65)</f>
        <v>32</v>
      </c>
      <c r="M65" s="17">
        <f t="shared" si="2"/>
        <v>561</v>
      </c>
      <c r="N65" s="21">
        <f>SUM(feb!H65+mrt!N65+apr!M65+mei!O65+jun!N65+jul!L65+aug!N65+M65)</f>
        <v>3110</v>
      </c>
    </row>
    <row r="66" spans="1:14" ht="12.75">
      <c r="A66" s="13" t="s">
        <v>17</v>
      </c>
      <c r="B66" s="11">
        <v>59</v>
      </c>
      <c r="C66" s="11"/>
      <c r="D66" s="11"/>
      <c r="E66" s="11"/>
      <c r="F66" s="11"/>
      <c r="G66" s="11"/>
      <c r="H66" s="11">
        <v>58</v>
      </c>
      <c r="I66" s="11"/>
      <c r="J66" s="11">
        <v>53</v>
      </c>
      <c r="K66" s="9">
        <f t="shared" si="1"/>
        <v>3</v>
      </c>
      <c r="L66" s="10">
        <f>SUM(feb!F66+mrt!L66+apr!K66+mei!M66+jun!L66+jul!J66+aug!L66+K66)</f>
        <v>17</v>
      </c>
      <c r="M66" s="17">
        <f t="shared" si="2"/>
        <v>170</v>
      </c>
      <c r="N66" s="21">
        <f>SUM(feb!H66+mrt!N66+apr!M66+mei!O66+jun!N66+jul!L66+aug!N66+M66)</f>
        <v>982</v>
      </c>
    </row>
    <row r="67" spans="1:14" ht="12.75">
      <c r="A67" s="13" t="s">
        <v>156</v>
      </c>
      <c r="B67" s="11"/>
      <c r="C67" s="11"/>
      <c r="D67" s="11"/>
      <c r="E67" s="11"/>
      <c r="F67" s="11"/>
      <c r="G67" s="11"/>
      <c r="H67" s="11"/>
      <c r="I67" s="11"/>
      <c r="J67" s="11"/>
      <c r="K67" s="9">
        <f>COUNT(B67,D67,F67,H67,J67)</f>
        <v>0</v>
      </c>
      <c r="L67" s="10">
        <f>SUM(feb!F67+mrt!L67+apr!K67+mei!M67+jun!L67+jul!J67+aug!L67+K67)</f>
        <v>4</v>
      </c>
      <c r="M67" s="17">
        <f>SUM(B67:J67)</f>
        <v>0</v>
      </c>
      <c r="N67" s="21">
        <f>SUM(feb!H67+mrt!N67+apr!M67+mei!O67+jun!N67+jul!L67+aug!N67+M67)</f>
        <v>485</v>
      </c>
    </row>
    <row r="68" spans="1:14" ht="12.75">
      <c r="A68" s="13" t="s">
        <v>18</v>
      </c>
      <c r="B68" s="11"/>
      <c r="C68" s="11"/>
      <c r="D68" s="11"/>
      <c r="E68" s="11"/>
      <c r="F68" s="11"/>
      <c r="G68" s="11"/>
      <c r="H68" s="11"/>
      <c r="I68" s="11"/>
      <c r="J68" s="11"/>
      <c r="K68" s="9">
        <f t="shared" si="1"/>
        <v>0</v>
      </c>
      <c r="L68" s="10">
        <f>SUM(feb!F68+mrt!L68+apr!K68+mei!M68+jun!L68+jul!J68+aug!L68+K68)</f>
        <v>2</v>
      </c>
      <c r="M68" s="17">
        <f t="shared" si="2"/>
        <v>0</v>
      </c>
      <c r="N68" s="21">
        <f>SUM(feb!H68+mrt!N68+apr!M68+mei!O68+jun!N68+jul!L68+aug!N68+M68)</f>
        <v>104</v>
      </c>
    </row>
    <row r="69" spans="1:14" ht="12.75">
      <c r="A69" s="13" t="s">
        <v>68</v>
      </c>
      <c r="B69" s="11">
        <v>69</v>
      </c>
      <c r="C69" s="11"/>
      <c r="D69" s="11">
        <v>66</v>
      </c>
      <c r="E69" s="11"/>
      <c r="F69" s="11"/>
      <c r="G69" s="11"/>
      <c r="H69" s="11">
        <v>78</v>
      </c>
      <c r="I69" s="11">
        <v>78</v>
      </c>
      <c r="J69" s="11">
        <v>67</v>
      </c>
      <c r="K69" s="9">
        <v>5</v>
      </c>
      <c r="L69" s="10">
        <f>SUM(feb!F69+mrt!L69+apr!K69+mei!M69+jun!L69+jul!J69+aug!L69+K69)</f>
        <v>20</v>
      </c>
      <c r="M69" s="17">
        <f t="shared" si="2"/>
        <v>358</v>
      </c>
      <c r="N69" s="21">
        <f>SUM(feb!H69+mrt!N69+apr!M69+mei!O69+jun!N69+jul!L69+aug!N69+M69)</f>
        <v>1658</v>
      </c>
    </row>
    <row r="70" spans="1:14" ht="12.75">
      <c r="A70" s="13" t="s">
        <v>126</v>
      </c>
      <c r="B70" s="11"/>
      <c r="C70" s="11"/>
      <c r="D70" s="11"/>
      <c r="E70" s="11"/>
      <c r="F70" s="11"/>
      <c r="G70" s="11"/>
      <c r="H70" s="11"/>
      <c r="I70" s="11"/>
      <c r="J70" s="11"/>
      <c r="K70" s="9">
        <f t="shared" si="1"/>
        <v>0</v>
      </c>
      <c r="L70" s="10">
        <f>SUM(feb!F70+mrt!L70+apr!K70+mei!M70+jun!L70+jul!J70+aug!L70+K70)</f>
        <v>0</v>
      </c>
      <c r="M70" s="17">
        <f t="shared" si="2"/>
        <v>0</v>
      </c>
      <c r="N70" s="21">
        <f>SUM(feb!H70+mrt!N70+apr!M70+mei!O70+jun!N70+jul!L70+aug!N70+M70)</f>
        <v>0</v>
      </c>
    </row>
    <row r="71" spans="1:14" ht="12.75">
      <c r="A71" s="13" t="s">
        <v>32</v>
      </c>
      <c r="B71" s="11"/>
      <c r="C71" s="11"/>
      <c r="D71" s="11"/>
      <c r="E71" s="11">
        <v>98</v>
      </c>
      <c r="F71" s="11"/>
      <c r="G71" s="11"/>
      <c r="H71" s="11"/>
      <c r="I71" s="11"/>
      <c r="J71" s="11">
        <v>60</v>
      </c>
      <c r="K71" s="9">
        <v>2</v>
      </c>
      <c r="L71" s="10">
        <f>SUM(feb!F71+mrt!L71+apr!K71+mei!M71+jun!L71+jul!J71+aug!L71+K71)</f>
        <v>14</v>
      </c>
      <c r="M71" s="17">
        <f t="shared" si="2"/>
        <v>158</v>
      </c>
      <c r="N71" s="21">
        <f>SUM(feb!H71+mrt!N71+apr!M71+mei!O71+jun!N71+jul!L71+aug!N71+M71)</f>
        <v>979</v>
      </c>
    </row>
    <row r="72" spans="1:14" ht="12.75">
      <c r="A72" s="13" t="s">
        <v>123</v>
      </c>
      <c r="B72" s="11">
        <v>69</v>
      </c>
      <c r="C72" s="11">
        <v>107</v>
      </c>
      <c r="D72" s="11"/>
      <c r="E72" s="11">
        <v>98</v>
      </c>
      <c r="F72" s="11">
        <v>72</v>
      </c>
      <c r="G72" s="11"/>
      <c r="H72" s="11"/>
      <c r="I72" s="11"/>
      <c r="J72" s="11"/>
      <c r="K72" s="9">
        <v>3</v>
      </c>
      <c r="L72" s="10">
        <f>SUM(feb!F72+mrt!L72+apr!K72+mei!M72+jun!L72+jul!J72+aug!L72+K72)</f>
        <v>25</v>
      </c>
      <c r="M72" s="17">
        <f t="shared" si="2"/>
        <v>346</v>
      </c>
      <c r="N72" s="21">
        <f>SUM(feb!H72+mrt!N72+apr!M72+mei!O72+jun!N72+jul!L72+aug!N72+M72)</f>
        <v>3418</v>
      </c>
    </row>
    <row r="73" spans="1:14" ht="12.75">
      <c r="A73" s="13" t="s">
        <v>99</v>
      </c>
      <c r="B73" s="11"/>
      <c r="C73" s="11"/>
      <c r="D73" s="11"/>
      <c r="E73" s="11"/>
      <c r="F73" s="11"/>
      <c r="G73" s="11"/>
      <c r="H73" s="11"/>
      <c r="I73" s="11"/>
      <c r="J73" s="11"/>
      <c r="K73" s="9">
        <f t="shared" si="1"/>
        <v>0</v>
      </c>
      <c r="L73" s="10">
        <f>SUM(feb!F73+mrt!L73+apr!K73+mei!M73+jun!L73+jul!J73+aug!L73+K73)</f>
        <v>0</v>
      </c>
      <c r="M73" s="17">
        <f t="shared" si="2"/>
        <v>0</v>
      </c>
      <c r="N73" s="21">
        <f>SUM(feb!H73+mrt!N73+apr!M73+mei!O73+jun!N73+jul!L73+aug!N73+M73)</f>
        <v>0</v>
      </c>
    </row>
    <row r="74" spans="1:14" ht="12.75">
      <c r="A74" s="13" t="s">
        <v>100</v>
      </c>
      <c r="B74" s="11">
        <v>69</v>
      </c>
      <c r="C74" s="11">
        <v>107</v>
      </c>
      <c r="D74" s="11"/>
      <c r="E74" s="11"/>
      <c r="F74" s="11">
        <v>72</v>
      </c>
      <c r="G74" s="11">
        <v>99</v>
      </c>
      <c r="H74" s="11">
        <v>68</v>
      </c>
      <c r="I74" s="11">
        <v>78</v>
      </c>
      <c r="J74" s="11">
        <v>67</v>
      </c>
      <c r="K74" s="9">
        <v>5</v>
      </c>
      <c r="L74" s="10">
        <f>SUM(feb!F74+mrt!L74+apr!K74+mei!M74+jun!L74+jul!J74+aug!L74+K74)</f>
        <v>28</v>
      </c>
      <c r="M74" s="17">
        <f aca="true" t="shared" si="3" ref="M74:M104">SUM(B74:J74)</f>
        <v>560</v>
      </c>
      <c r="N74" s="21">
        <f>SUM(feb!H74+mrt!N74+apr!M74+mei!O74+jun!N74+jul!L74+aug!N74+M74)</f>
        <v>2947</v>
      </c>
    </row>
    <row r="75" spans="1:14" ht="12.75">
      <c r="A75" s="13" t="s">
        <v>79</v>
      </c>
      <c r="B75" s="11"/>
      <c r="C75" s="11">
        <v>107</v>
      </c>
      <c r="D75" s="11"/>
      <c r="E75" s="11">
        <v>98</v>
      </c>
      <c r="F75" s="11"/>
      <c r="G75" s="11"/>
      <c r="H75" s="11"/>
      <c r="I75" s="11"/>
      <c r="J75" s="11"/>
      <c r="K75" s="9">
        <v>1</v>
      </c>
      <c r="L75" s="10">
        <f>SUM(feb!F75+mrt!L75+apr!K75+mei!M75+jun!L75+jul!J75+aug!L75+K75)</f>
        <v>24</v>
      </c>
      <c r="M75" s="17">
        <f t="shared" si="3"/>
        <v>205</v>
      </c>
      <c r="N75" s="21">
        <f>SUM(feb!H75+mrt!N75+apr!M75+mei!O75+jun!N75+jul!L75+aug!N75+M75)</f>
        <v>3260</v>
      </c>
    </row>
    <row r="76" spans="1:14" ht="12.75">
      <c r="A76" s="13" t="s">
        <v>71</v>
      </c>
      <c r="B76" s="11">
        <v>69</v>
      </c>
      <c r="C76" s="11">
        <v>107</v>
      </c>
      <c r="D76" s="11"/>
      <c r="E76" s="11">
        <v>98</v>
      </c>
      <c r="F76" s="11">
        <v>72</v>
      </c>
      <c r="G76" s="11">
        <v>99</v>
      </c>
      <c r="H76" s="11">
        <v>68</v>
      </c>
      <c r="I76" s="11">
        <v>78</v>
      </c>
      <c r="J76" s="11"/>
      <c r="K76" s="9">
        <v>4</v>
      </c>
      <c r="L76" s="10">
        <f>SUM(feb!F76+mrt!L76+apr!K76+mei!M76+jun!L76+jul!J76+aug!L76+K76)</f>
        <v>32</v>
      </c>
      <c r="M76" s="17">
        <f t="shared" si="3"/>
        <v>591</v>
      </c>
      <c r="N76" s="21">
        <f>SUM(feb!H76+mrt!N76+apr!M76+mei!O76+jun!N76+jul!L76+aug!N76+M76)</f>
        <v>4530</v>
      </c>
    </row>
    <row r="77" spans="1:14" ht="12.75">
      <c r="A77" s="13" t="s">
        <v>101</v>
      </c>
      <c r="B77" s="11"/>
      <c r="C77" s="11">
        <v>129</v>
      </c>
      <c r="D77" s="11"/>
      <c r="E77" s="11"/>
      <c r="F77" s="11">
        <v>70</v>
      </c>
      <c r="G77" s="11"/>
      <c r="H77" s="11">
        <v>78</v>
      </c>
      <c r="I77" s="11"/>
      <c r="J77" s="11"/>
      <c r="K77" s="9">
        <v>3</v>
      </c>
      <c r="L77" s="10">
        <f>SUM(feb!F77+mrt!L77+apr!K77+mei!M77+jun!L77+jul!J77+aug!L77+K77)</f>
        <v>12</v>
      </c>
      <c r="M77" s="17">
        <f t="shared" si="3"/>
        <v>277</v>
      </c>
      <c r="N77" s="21">
        <f>SUM(feb!H77+mrt!N77+apr!M77+mei!O77+jun!N77+jul!L77+aug!N77+M77)</f>
        <v>1693</v>
      </c>
    </row>
    <row r="78" spans="1:14" ht="12.75">
      <c r="A78" s="13" t="s">
        <v>19</v>
      </c>
      <c r="B78" s="11"/>
      <c r="C78" s="11"/>
      <c r="D78" s="11"/>
      <c r="E78" s="11"/>
      <c r="F78" s="11"/>
      <c r="G78" s="11"/>
      <c r="H78" s="11"/>
      <c r="I78" s="11"/>
      <c r="J78" s="11"/>
      <c r="K78" s="9">
        <f aca="true" t="shared" si="4" ref="K78:K121">COUNT(B78,D78,F78,H78,J78)</f>
        <v>0</v>
      </c>
      <c r="L78" s="10">
        <f>SUM(feb!F78+mrt!L78+apr!K78+mei!M78+jun!L78+jul!J78+aug!L78+K78)</f>
        <v>2</v>
      </c>
      <c r="M78" s="17">
        <f t="shared" si="3"/>
        <v>0</v>
      </c>
      <c r="N78" s="21">
        <f>SUM(feb!H78+mrt!N78+apr!M78+mei!O78+jun!N78+jul!L78+aug!N78+M78)</f>
        <v>79</v>
      </c>
    </row>
    <row r="79" spans="1:14" ht="12.75">
      <c r="A79" s="13" t="s">
        <v>20</v>
      </c>
      <c r="B79" s="11">
        <v>69</v>
      </c>
      <c r="C79" s="11"/>
      <c r="D79" s="11">
        <v>66</v>
      </c>
      <c r="E79" s="11">
        <v>98</v>
      </c>
      <c r="F79" s="11"/>
      <c r="G79" s="11"/>
      <c r="H79" s="11">
        <v>78</v>
      </c>
      <c r="I79" s="11"/>
      <c r="J79" s="11"/>
      <c r="K79" s="9">
        <v>4</v>
      </c>
      <c r="L79" s="10">
        <f>SUM(feb!F79+mrt!L79+apr!K79+mei!M79+jun!L79+jul!J79+aug!L79+K79)</f>
        <v>20</v>
      </c>
      <c r="M79" s="17">
        <f t="shared" si="3"/>
        <v>311</v>
      </c>
      <c r="N79" s="21">
        <f>SUM(feb!H79+mrt!N79+apr!M79+mei!O79+jun!N79+jul!L79+aug!N79+M79)</f>
        <v>2105</v>
      </c>
    </row>
    <row r="80" spans="1:14" ht="12.75">
      <c r="A80" s="13" t="s">
        <v>69</v>
      </c>
      <c r="B80" s="11"/>
      <c r="C80" s="11"/>
      <c r="D80" s="11"/>
      <c r="E80" s="11"/>
      <c r="F80" s="11"/>
      <c r="G80" s="11"/>
      <c r="H80" s="11">
        <v>58</v>
      </c>
      <c r="I80" s="11"/>
      <c r="J80" s="11"/>
      <c r="K80" s="9">
        <f t="shared" si="4"/>
        <v>1</v>
      </c>
      <c r="L80" s="10">
        <f>SUM(feb!F80+mrt!L80+apr!K80+mei!M80+jun!L80+jul!J80+aug!L80+K80)</f>
        <v>19</v>
      </c>
      <c r="M80" s="17">
        <f t="shared" si="3"/>
        <v>58</v>
      </c>
      <c r="N80" s="21">
        <f>SUM(feb!H80+mrt!N80+apr!M80+mei!O80+jun!N80+jul!L80+aug!N80+M80)</f>
        <v>1059</v>
      </c>
    </row>
    <row r="81" spans="1:14" ht="12.75">
      <c r="A81" s="13" t="s">
        <v>88</v>
      </c>
      <c r="B81" s="11">
        <v>59</v>
      </c>
      <c r="C81" s="11"/>
      <c r="D81" s="11"/>
      <c r="E81" s="11"/>
      <c r="F81" s="11"/>
      <c r="G81" s="11"/>
      <c r="H81" s="11"/>
      <c r="I81" s="11"/>
      <c r="J81" s="11"/>
      <c r="K81" s="9">
        <f t="shared" si="4"/>
        <v>1</v>
      </c>
      <c r="L81" s="10">
        <f>SUM(feb!F81+mrt!L81+apr!K81+mei!M81+jun!L81+jul!J81+aug!L81+K81)</f>
        <v>10</v>
      </c>
      <c r="M81" s="17">
        <f t="shared" si="3"/>
        <v>59</v>
      </c>
      <c r="N81" s="21">
        <f>SUM(feb!H81+mrt!N81+apr!M81+mei!O81+jun!N81+jul!L81+aug!N81+M81)</f>
        <v>590</v>
      </c>
    </row>
    <row r="82" spans="1:14" ht="12.75">
      <c r="A82" s="13" t="s">
        <v>104</v>
      </c>
      <c r="B82" s="11"/>
      <c r="C82" s="11"/>
      <c r="D82" s="11"/>
      <c r="E82" s="11"/>
      <c r="F82" s="11"/>
      <c r="G82" s="11"/>
      <c r="H82" s="11"/>
      <c r="I82" s="11"/>
      <c r="J82" s="11"/>
      <c r="K82" s="9">
        <f t="shared" si="4"/>
        <v>0</v>
      </c>
      <c r="L82" s="10">
        <f>SUM(feb!F82+mrt!L82+apr!K82+mei!M82+jun!L82+jul!J82+aug!L82+K82)</f>
        <v>9</v>
      </c>
      <c r="M82" s="17">
        <f t="shared" si="3"/>
        <v>0</v>
      </c>
      <c r="N82" s="21">
        <f>SUM(feb!H82+mrt!N82+apr!M82+mei!O82+jun!N82+jul!L82+aug!N82+M82)</f>
        <v>853</v>
      </c>
    </row>
    <row r="83" spans="1:14" ht="12.75">
      <c r="A83" s="13" t="s">
        <v>21</v>
      </c>
      <c r="B83" s="11"/>
      <c r="C83" s="11"/>
      <c r="D83" s="11"/>
      <c r="E83" s="11">
        <v>48</v>
      </c>
      <c r="F83" s="11">
        <v>55</v>
      </c>
      <c r="G83" s="11"/>
      <c r="H83" s="11"/>
      <c r="I83" s="11"/>
      <c r="J83" s="11"/>
      <c r="K83" s="9">
        <v>2</v>
      </c>
      <c r="L83" s="10">
        <f>SUM(feb!F83+mrt!L83+apr!K83+mei!M83+jun!L83+jul!J83+aug!L83+K83)</f>
        <v>20</v>
      </c>
      <c r="M83" s="17">
        <f t="shared" si="3"/>
        <v>103</v>
      </c>
      <c r="N83" s="21">
        <f>SUM(feb!H83+mrt!N83+apr!M83+mei!O83+jun!N83+jul!L83+aug!N83+M83)</f>
        <v>1459</v>
      </c>
    </row>
    <row r="84" spans="1:14" ht="12.75">
      <c r="A84" s="13" t="s">
        <v>58</v>
      </c>
      <c r="B84" s="11"/>
      <c r="C84" s="11"/>
      <c r="D84" s="11"/>
      <c r="E84" s="11"/>
      <c r="F84" s="11"/>
      <c r="G84" s="11"/>
      <c r="H84" s="11"/>
      <c r="I84" s="11"/>
      <c r="J84" s="11"/>
      <c r="K84" s="9">
        <f t="shared" si="4"/>
        <v>0</v>
      </c>
      <c r="L84" s="10">
        <f>SUM(feb!F84+mrt!L84+apr!K84+mei!M84+jun!L84+jul!J84+aug!L84+K84)</f>
        <v>2</v>
      </c>
      <c r="M84" s="17">
        <f t="shared" si="3"/>
        <v>0</v>
      </c>
      <c r="N84" s="21">
        <f>SUM(feb!H84+mrt!N84+apr!M84+mei!O84+jun!N84+jul!L84+aug!N84+M84)</f>
        <v>162</v>
      </c>
    </row>
    <row r="85" spans="1:14" ht="12.75">
      <c r="A85" s="13" t="s">
        <v>63</v>
      </c>
      <c r="B85" s="11">
        <v>87</v>
      </c>
      <c r="C85" s="11">
        <v>190</v>
      </c>
      <c r="D85" s="11">
        <v>84</v>
      </c>
      <c r="E85" s="11">
        <v>164</v>
      </c>
      <c r="F85" s="11">
        <v>70</v>
      </c>
      <c r="G85" s="11">
        <v>127</v>
      </c>
      <c r="H85" s="11">
        <v>78</v>
      </c>
      <c r="I85" s="11">
        <v>115</v>
      </c>
      <c r="J85" s="11">
        <v>71</v>
      </c>
      <c r="K85" s="9">
        <f t="shared" si="4"/>
        <v>5</v>
      </c>
      <c r="L85" s="10">
        <f>SUM(feb!F85+mrt!L85+apr!K85+mei!M85+jun!L85+jul!J85+aug!L85+K85)</f>
        <v>37</v>
      </c>
      <c r="M85" s="17">
        <f t="shared" si="3"/>
        <v>986</v>
      </c>
      <c r="N85" s="21">
        <f>SUM(feb!H85+mrt!N85+apr!M85+mei!O85+jun!N85+jul!L85+aug!N85+M85)</f>
        <v>6816</v>
      </c>
    </row>
    <row r="86" spans="1:14" ht="12.75">
      <c r="A86" s="13" t="s">
        <v>127</v>
      </c>
      <c r="B86" s="11"/>
      <c r="C86" s="11"/>
      <c r="D86" s="11">
        <v>53</v>
      </c>
      <c r="E86" s="11">
        <v>48</v>
      </c>
      <c r="F86" s="11">
        <v>55</v>
      </c>
      <c r="G86" s="11">
        <v>65</v>
      </c>
      <c r="H86" s="11"/>
      <c r="I86" s="11"/>
      <c r="J86" s="11"/>
      <c r="K86" s="9">
        <v>3</v>
      </c>
      <c r="L86" s="10">
        <f>SUM(feb!F86+mrt!L86+apr!K86+mei!M86+jun!L86+jul!J86+aug!L86+K86)</f>
        <v>24</v>
      </c>
      <c r="M86" s="17">
        <f t="shared" si="3"/>
        <v>221</v>
      </c>
      <c r="N86" s="21">
        <f>SUM(feb!H86+mrt!N86+apr!M86+mei!O86+jun!N86+jul!L86+aug!N86+M86)</f>
        <v>1481</v>
      </c>
    </row>
    <row r="87" spans="1:14" ht="12.75">
      <c r="A87" s="13" t="s">
        <v>22</v>
      </c>
      <c r="B87" s="11">
        <v>69</v>
      </c>
      <c r="C87" s="11">
        <v>129</v>
      </c>
      <c r="D87" s="11">
        <v>84</v>
      </c>
      <c r="E87" s="11">
        <v>53</v>
      </c>
      <c r="F87" s="11">
        <v>70</v>
      </c>
      <c r="G87" s="11">
        <v>127</v>
      </c>
      <c r="H87" s="11">
        <v>78</v>
      </c>
      <c r="I87" s="11"/>
      <c r="J87" s="11">
        <v>71</v>
      </c>
      <c r="K87" s="9">
        <f t="shared" si="4"/>
        <v>5</v>
      </c>
      <c r="L87" s="10">
        <f>SUM(feb!F87+mrt!L87+apr!K87+mei!M87+jun!L87+jul!J87+aug!L87+K87)</f>
        <v>36</v>
      </c>
      <c r="M87" s="17">
        <f t="shared" si="3"/>
        <v>681</v>
      </c>
      <c r="N87" s="21">
        <f>SUM(feb!H87+mrt!N87+apr!M87+mei!O87+jun!N87+jul!L87+aug!N87+M87)</f>
        <v>4508</v>
      </c>
    </row>
    <row r="88" spans="1:14" ht="12.75">
      <c r="A88" s="13" t="s">
        <v>62</v>
      </c>
      <c r="B88" s="11"/>
      <c r="C88" s="11"/>
      <c r="D88" s="11"/>
      <c r="E88" s="11"/>
      <c r="F88" s="11">
        <v>55</v>
      </c>
      <c r="G88" s="11"/>
      <c r="H88" s="11">
        <v>58</v>
      </c>
      <c r="I88" s="11">
        <v>63</v>
      </c>
      <c r="J88" s="11">
        <v>53</v>
      </c>
      <c r="K88" s="9">
        <v>4</v>
      </c>
      <c r="L88" s="10">
        <f>SUM(feb!F88+mrt!L88+apr!K88+mei!M88+jun!L88+jul!J88+aug!L88+K88)</f>
        <v>31</v>
      </c>
      <c r="M88" s="17">
        <f t="shared" si="3"/>
        <v>229</v>
      </c>
      <c r="N88" s="21">
        <f>SUM(feb!H88+mrt!N88+apr!M88+mei!O88+jun!N88+jul!L88+aug!N88+M88)</f>
        <v>3183</v>
      </c>
    </row>
    <row r="89" spans="1:14" ht="12.75">
      <c r="A89" s="13" t="s">
        <v>23</v>
      </c>
      <c r="B89" s="11"/>
      <c r="C89" s="11"/>
      <c r="D89" s="11"/>
      <c r="E89" s="11"/>
      <c r="F89" s="11"/>
      <c r="G89" s="11"/>
      <c r="H89" s="11"/>
      <c r="I89" s="11"/>
      <c r="J89" s="11"/>
      <c r="K89" s="9">
        <f t="shared" si="4"/>
        <v>0</v>
      </c>
      <c r="L89" s="10">
        <f>SUM(feb!F89+mrt!L89+apr!K89+mei!M89+jun!L89+jul!J89+aug!L89+K89)</f>
        <v>0</v>
      </c>
      <c r="M89" s="17">
        <f t="shared" si="3"/>
        <v>0</v>
      </c>
      <c r="N89" s="21">
        <f>SUM(feb!H89+mrt!N89+apr!M89+mei!O89+jun!N89+jul!L89+aug!N89+M89)</f>
        <v>0</v>
      </c>
    </row>
    <row r="90" spans="1:14" ht="12.75">
      <c r="A90" s="13" t="s">
        <v>76</v>
      </c>
      <c r="B90" s="11">
        <v>87</v>
      </c>
      <c r="C90" s="11"/>
      <c r="D90" s="11"/>
      <c r="E90" s="11"/>
      <c r="F90" s="11">
        <v>70</v>
      </c>
      <c r="G90" s="11">
        <v>127</v>
      </c>
      <c r="H90" s="11">
        <v>78</v>
      </c>
      <c r="I90" s="11">
        <v>115</v>
      </c>
      <c r="J90" s="11">
        <v>0</v>
      </c>
      <c r="K90" s="9">
        <v>4</v>
      </c>
      <c r="L90" s="10">
        <f>SUM(feb!F90+mrt!L90+apr!K90+mei!M90+jun!L90+jul!J90+aug!L90+K90)</f>
        <v>30</v>
      </c>
      <c r="M90" s="17">
        <f t="shared" si="3"/>
        <v>477</v>
      </c>
      <c r="N90" s="21">
        <f>SUM(feb!H90+mrt!N90+apr!M90+mei!O90+jun!N90+jul!L90+aug!N90+M90)</f>
        <v>4803</v>
      </c>
    </row>
    <row r="91" spans="1:14" ht="12.75">
      <c r="A91" s="13" t="s">
        <v>77</v>
      </c>
      <c r="B91" s="11"/>
      <c r="C91" s="11"/>
      <c r="D91" s="11"/>
      <c r="E91" s="11"/>
      <c r="F91" s="11"/>
      <c r="G91" s="11"/>
      <c r="H91" s="11"/>
      <c r="I91" s="11"/>
      <c r="J91" s="11"/>
      <c r="K91" s="9">
        <f t="shared" si="4"/>
        <v>0</v>
      </c>
      <c r="L91" s="10">
        <f>SUM(feb!F91+mrt!L91+apr!K91+mei!M91+jun!L91+jul!J91+aug!L91+K91)</f>
        <v>4</v>
      </c>
      <c r="M91" s="17">
        <f t="shared" si="3"/>
        <v>0</v>
      </c>
      <c r="N91" s="21">
        <f>SUM(feb!H91+mrt!N91+apr!M91+mei!O91+jun!N91+jul!L91+aug!N91+M91)</f>
        <v>269</v>
      </c>
    </row>
    <row r="92" spans="1:14" ht="12.75">
      <c r="A92" s="13" t="s">
        <v>24</v>
      </c>
      <c r="B92" s="11"/>
      <c r="C92" s="11"/>
      <c r="D92" s="11"/>
      <c r="E92" s="11"/>
      <c r="F92" s="11"/>
      <c r="G92" s="11"/>
      <c r="H92" s="11"/>
      <c r="I92" s="11"/>
      <c r="J92" s="11"/>
      <c r="K92" s="9">
        <f t="shared" si="4"/>
        <v>0</v>
      </c>
      <c r="L92" s="10">
        <f>SUM(feb!F92+mrt!L92+apr!K92+mei!M92+jun!L92+jul!J92+aug!L92+K92)</f>
        <v>6</v>
      </c>
      <c r="M92" s="17">
        <f t="shared" si="3"/>
        <v>0</v>
      </c>
      <c r="N92" s="21">
        <f>SUM(feb!H92+mrt!N92+apr!M92+mei!O92+jun!N92+jul!L92+aug!N92+M92)</f>
        <v>344</v>
      </c>
    </row>
    <row r="93" spans="1:14" ht="12.75">
      <c r="A93" s="13" t="s">
        <v>118</v>
      </c>
      <c r="B93" s="11">
        <v>69</v>
      </c>
      <c r="C93" s="11">
        <v>107</v>
      </c>
      <c r="D93" s="11"/>
      <c r="E93" s="11"/>
      <c r="F93" s="11">
        <v>70</v>
      </c>
      <c r="G93" s="11">
        <v>99</v>
      </c>
      <c r="H93" s="11">
        <v>78</v>
      </c>
      <c r="I93" s="11">
        <v>78</v>
      </c>
      <c r="J93" s="11">
        <v>71</v>
      </c>
      <c r="K93" s="9">
        <v>5</v>
      </c>
      <c r="L93" s="10">
        <f>SUM(feb!F93+mrt!L93+apr!K93+mei!M93+jun!L93+jul!J93+aug!L93+K93)</f>
        <v>22</v>
      </c>
      <c r="M93" s="17">
        <f t="shared" si="3"/>
        <v>572</v>
      </c>
      <c r="N93" s="21">
        <f>SUM(feb!H93+mrt!N93+apr!M93+mei!O93+jun!N93+jul!L93+aug!N93+M93)</f>
        <v>1852</v>
      </c>
    </row>
    <row r="94" spans="1:14" ht="12.75">
      <c r="A94" s="13" t="s">
        <v>25</v>
      </c>
      <c r="B94" s="11">
        <v>87</v>
      </c>
      <c r="C94" s="11"/>
      <c r="D94" s="11"/>
      <c r="E94" s="11"/>
      <c r="F94" s="11"/>
      <c r="G94" s="11"/>
      <c r="H94" s="11">
        <v>78</v>
      </c>
      <c r="I94" s="11"/>
      <c r="J94" s="11"/>
      <c r="K94" s="9">
        <f t="shared" si="4"/>
        <v>2</v>
      </c>
      <c r="L94" s="10">
        <f>SUM(feb!F94+mrt!L94+apr!K94+mei!M94+jun!L94+jul!J94+aug!L94+K94)</f>
        <v>22</v>
      </c>
      <c r="M94" s="17">
        <f t="shared" si="3"/>
        <v>165</v>
      </c>
      <c r="N94" s="21">
        <f>SUM(feb!H94+mrt!N94+apr!M94+mei!O94+jun!N94+jul!L94+aug!N94+M94)</f>
        <v>2301</v>
      </c>
    </row>
    <row r="95" spans="1:14" ht="12.75">
      <c r="A95" s="13" t="s">
        <v>26</v>
      </c>
      <c r="B95" s="11">
        <v>87</v>
      </c>
      <c r="C95" s="11"/>
      <c r="D95" s="11"/>
      <c r="E95" s="11">
        <v>55</v>
      </c>
      <c r="F95" s="11"/>
      <c r="G95" s="11"/>
      <c r="H95" s="11">
        <v>78</v>
      </c>
      <c r="I95" s="11"/>
      <c r="J95" s="11">
        <v>71</v>
      </c>
      <c r="K95" s="9">
        <v>4</v>
      </c>
      <c r="L95" s="10">
        <f>SUM(feb!F95+mrt!L95+apr!K95+mei!M95+jun!L95+jul!J95+aug!L95+K95)</f>
        <v>27</v>
      </c>
      <c r="M95" s="17">
        <f t="shared" si="3"/>
        <v>291</v>
      </c>
      <c r="N95" s="21">
        <f>SUM(feb!H95+mrt!N95+apr!M95+mei!O95+jun!N95+jul!L95+aug!N95+M95)</f>
        <v>2449</v>
      </c>
    </row>
    <row r="96" spans="1:14" ht="12.75">
      <c r="A96" s="13" t="s">
        <v>107</v>
      </c>
      <c r="B96" s="11"/>
      <c r="C96" s="11"/>
      <c r="D96" s="11"/>
      <c r="E96" s="11"/>
      <c r="F96" s="11"/>
      <c r="G96" s="11"/>
      <c r="H96" s="11"/>
      <c r="I96" s="11"/>
      <c r="J96" s="11"/>
      <c r="K96" s="9">
        <f t="shared" si="4"/>
        <v>0</v>
      </c>
      <c r="L96" s="10">
        <f>SUM(feb!F96+mrt!L96+apr!K96+mei!M96+jun!L96+jul!J96+aug!L96+K96)</f>
        <v>0</v>
      </c>
      <c r="M96" s="17">
        <f t="shared" si="3"/>
        <v>0</v>
      </c>
      <c r="N96" s="21">
        <f>SUM(feb!H96+mrt!N96+apr!M96+mei!O96+jun!N96+jul!L96+aug!N96+M96)</f>
        <v>0</v>
      </c>
    </row>
    <row r="97" spans="1:14" ht="12.75">
      <c r="A97" s="13" t="s">
        <v>81</v>
      </c>
      <c r="B97" s="11"/>
      <c r="C97" s="11"/>
      <c r="D97" s="11"/>
      <c r="E97" s="11"/>
      <c r="F97" s="11"/>
      <c r="G97" s="11"/>
      <c r="H97" s="11"/>
      <c r="I97" s="11"/>
      <c r="J97" s="11"/>
      <c r="K97" s="9">
        <f t="shared" si="4"/>
        <v>0</v>
      </c>
      <c r="L97" s="10">
        <f>SUM(feb!F97+mrt!L97+apr!K97+mei!M97+jun!L97+jul!J97+aug!L97+K97)</f>
        <v>3</v>
      </c>
      <c r="M97" s="17">
        <f t="shared" si="3"/>
        <v>0</v>
      </c>
      <c r="N97" s="21">
        <f>SUM(feb!H97+mrt!N97+apr!M97+mei!O97+jun!N97+jul!L97+aug!N97+M97)</f>
        <v>190</v>
      </c>
    </row>
    <row r="98" spans="1:14" ht="12.75">
      <c r="A98" s="13" t="s">
        <v>27</v>
      </c>
      <c r="B98" s="11">
        <v>69</v>
      </c>
      <c r="C98" s="11">
        <v>129</v>
      </c>
      <c r="D98" s="11"/>
      <c r="E98" s="11"/>
      <c r="F98" s="11">
        <v>70</v>
      </c>
      <c r="G98" s="11">
        <v>127</v>
      </c>
      <c r="H98" s="11"/>
      <c r="I98" s="11"/>
      <c r="J98" s="11"/>
      <c r="K98" s="9">
        <v>3</v>
      </c>
      <c r="L98" s="10">
        <f>SUM(feb!F98+mrt!L98+apr!K98+mei!M98+jun!L98+jul!J98+aug!L98+K98)</f>
        <v>29</v>
      </c>
      <c r="M98" s="17">
        <f t="shared" si="3"/>
        <v>395</v>
      </c>
      <c r="N98" s="21">
        <f>SUM(feb!H98+mrt!N98+apr!M98+mei!O98+jun!N98+jul!L98+aug!N98+M98)</f>
        <v>4622</v>
      </c>
    </row>
    <row r="99" spans="1:14" ht="12.75">
      <c r="A99" s="13" t="s">
        <v>110</v>
      </c>
      <c r="B99" s="11">
        <v>69</v>
      </c>
      <c r="C99" s="11"/>
      <c r="D99" s="11"/>
      <c r="E99" s="11"/>
      <c r="F99" s="11">
        <v>72</v>
      </c>
      <c r="G99" s="11"/>
      <c r="H99" s="11">
        <v>78</v>
      </c>
      <c r="I99" s="11">
        <v>78</v>
      </c>
      <c r="J99" s="11">
        <v>67</v>
      </c>
      <c r="K99" s="9">
        <v>5</v>
      </c>
      <c r="L99" s="10">
        <f>SUM(feb!F99+mrt!L99+apr!K99+mei!M99+jun!L99+jul!J99+aug!L99+K99)</f>
        <v>28</v>
      </c>
      <c r="M99" s="17">
        <f t="shared" si="3"/>
        <v>364</v>
      </c>
      <c r="N99" s="21">
        <f>SUM(feb!H99+mrt!N99+apr!M99+mei!O99+jun!N99+jul!L99+aug!N99+M99)</f>
        <v>3553</v>
      </c>
    </row>
    <row r="100" spans="1:14" ht="12.75">
      <c r="A100" s="13" t="s">
        <v>28</v>
      </c>
      <c r="B100" s="11">
        <v>69</v>
      </c>
      <c r="C100" s="11"/>
      <c r="D100" s="11"/>
      <c r="E100" s="11">
        <v>48</v>
      </c>
      <c r="F100" s="11">
        <v>72</v>
      </c>
      <c r="G100" s="11"/>
      <c r="H100" s="11">
        <v>58</v>
      </c>
      <c r="I100" s="11"/>
      <c r="J100" s="11"/>
      <c r="K100" s="9">
        <v>4</v>
      </c>
      <c r="L100" s="10">
        <f>SUM(feb!F100+mrt!L100+apr!K100+mei!M100+jun!L100+jul!J100+aug!L100+K100)</f>
        <v>32</v>
      </c>
      <c r="M100" s="17">
        <f t="shared" si="3"/>
        <v>247</v>
      </c>
      <c r="N100" s="21">
        <f>SUM(feb!H100+mrt!N100+apr!M100+mei!O100+jun!N100+jul!L100+aug!N100+M100)</f>
        <v>3174</v>
      </c>
    </row>
    <row r="101" spans="1:14" ht="12.75">
      <c r="A101" s="13" t="s">
        <v>94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9">
        <f t="shared" si="4"/>
        <v>0</v>
      </c>
      <c r="L101" s="10">
        <f>SUM(feb!F101+mrt!L101+apr!K101+mei!M101+jun!L101+jul!J101+aug!L101+K101)</f>
        <v>0</v>
      </c>
      <c r="M101" s="17">
        <f t="shared" si="3"/>
        <v>0</v>
      </c>
      <c r="N101" s="21">
        <f>SUM(feb!H101+mrt!N101+apr!M101+mei!O101+jun!N101+jul!L101+aug!N101+M101)</f>
        <v>0</v>
      </c>
    </row>
    <row r="102" spans="1:14" ht="12.75">
      <c r="A102" s="13" t="s">
        <v>35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9">
        <f t="shared" si="4"/>
        <v>0</v>
      </c>
      <c r="L102" s="10">
        <f>SUM(feb!F102+mrt!L102+apr!K102+mei!M102+jun!L102+jul!J102+aug!L102+K102)</f>
        <v>11</v>
      </c>
      <c r="M102" s="17">
        <f t="shared" si="3"/>
        <v>0</v>
      </c>
      <c r="N102" s="21">
        <f>SUM(feb!H102+mrt!N102+apr!M102+mei!O102+jun!N102+jul!L102+aug!N102+M102)</f>
        <v>888</v>
      </c>
    </row>
    <row r="103" spans="1:14" ht="12.75">
      <c r="A103" s="13" t="s">
        <v>56</v>
      </c>
      <c r="B103" s="11">
        <v>69</v>
      </c>
      <c r="C103" s="11"/>
      <c r="D103" s="11"/>
      <c r="E103" s="11">
        <v>98</v>
      </c>
      <c r="F103" s="11">
        <v>72</v>
      </c>
      <c r="G103" s="11"/>
      <c r="H103" s="11">
        <v>78</v>
      </c>
      <c r="I103" s="11">
        <v>78</v>
      </c>
      <c r="J103" s="11">
        <v>67</v>
      </c>
      <c r="K103" s="9">
        <v>5</v>
      </c>
      <c r="L103" s="10">
        <f>SUM(feb!F103+mrt!L103+apr!K103+mei!M103+jun!L103+jul!J103+aug!L103+K103)</f>
        <v>34</v>
      </c>
      <c r="M103" s="17">
        <f t="shared" si="3"/>
        <v>462</v>
      </c>
      <c r="N103" s="21">
        <f>SUM(feb!H103+mrt!N103+apr!M103+mei!O103+jun!N103+jul!L103+aug!N103+M103)</f>
        <v>4939</v>
      </c>
    </row>
    <row r="104" spans="1:14" ht="12.75">
      <c r="A104" s="13" t="s">
        <v>83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9">
        <f t="shared" si="4"/>
        <v>0</v>
      </c>
      <c r="L104" s="10">
        <f>SUM(feb!F104+mrt!L104+apr!K104+mei!M104+jun!L104+jul!J104+aug!L104+K104)</f>
        <v>0</v>
      </c>
      <c r="M104" s="17">
        <f t="shared" si="3"/>
        <v>0</v>
      </c>
      <c r="N104" s="21">
        <f>SUM(feb!H104+mrt!N104+apr!M104+mei!O104+jun!N104+jul!L104+aug!N104+M104)</f>
        <v>0</v>
      </c>
    </row>
    <row r="105" spans="1:14" ht="12.75">
      <c r="A105" s="13" t="s">
        <v>67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9">
        <f t="shared" si="4"/>
        <v>0</v>
      </c>
      <c r="L105" s="10">
        <f>SUM(feb!F105+mrt!L105+apr!K105+mei!M105+jun!L105+jul!J105+aug!L105+K105)</f>
        <v>1</v>
      </c>
      <c r="M105" s="17">
        <f aca="true" t="shared" si="5" ref="M105:M121">SUM(B105:J105)</f>
        <v>0</v>
      </c>
      <c r="N105" s="21">
        <f>SUM(feb!H105+mrt!N105+apr!M105+mei!O105+jun!N105+jul!L105+aug!N105+M105)</f>
        <v>58</v>
      </c>
    </row>
    <row r="106" spans="1:14" ht="12.75">
      <c r="A106" s="13" t="s">
        <v>91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9">
        <f t="shared" si="4"/>
        <v>0</v>
      </c>
      <c r="L106" s="10">
        <f>SUM(feb!F106+mrt!L106+apr!K106+mei!M106+jun!L106+jul!J106+aug!L106+K106)</f>
        <v>1</v>
      </c>
      <c r="M106" s="17">
        <f t="shared" si="5"/>
        <v>0</v>
      </c>
      <c r="N106" s="21">
        <f>SUM(feb!H106+mrt!N106+apr!M106+mei!O106+jun!N106+jul!L106+aug!N106+M106)</f>
        <v>60</v>
      </c>
    </row>
    <row r="107" spans="1:14" ht="12.75">
      <c r="A107" s="13" t="s">
        <v>61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9">
        <f t="shared" si="4"/>
        <v>0</v>
      </c>
      <c r="L107" s="10">
        <f>SUM(feb!F107+mrt!L107+apr!K107+mei!M107+jun!L107+jul!J107+aug!L107+K107)</f>
        <v>0</v>
      </c>
      <c r="M107" s="17">
        <f t="shared" si="5"/>
        <v>0</v>
      </c>
      <c r="N107" s="21">
        <f>SUM(feb!H107+mrt!N107+apr!M107+mei!O107+jun!N107+jul!L107+aug!N107+M107)</f>
        <v>0</v>
      </c>
    </row>
    <row r="108" spans="1:14" ht="12.75">
      <c r="A108" s="13" t="s">
        <v>157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9">
        <f t="shared" si="4"/>
        <v>0</v>
      </c>
      <c r="L108" s="10">
        <f>SUM(feb!F108+mrt!L108+apr!K108+mei!M108+jun!L108+jul!J108+aug!L108+K108)</f>
        <v>7</v>
      </c>
      <c r="M108" s="17">
        <f t="shared" si="5"/>
        <v>0</v>
      </c>
      <c r="N108" s="21">
        <f>SUM(feb!H108+mrt!N108+apr!M108+mei!O108+jun!N108+jul!L108+aug!N108+M108)</f>
        <v>1705</v>
      </c>
    </row>
    <row r="109" spans="1:14" ht="12.75">
      <c r="A109" s="13" t="s">
        <v>158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9">
        <f t="shared" si="4"/>
        <v>0</v>
      </c>
      <c r="L109" s="10">
        <f>SUM(feb!F109+mrt!L109+apr!K109+mei!M109+jun!L109+jul!J109+aug!L109+K109)</f>
        <v>3</v>
      </c>
      <c r="M109" s="17">
        <f t="shared" si="5"/>
        <v>0</v>
      </c>
      <c r="N109" s="21">
        <f>SUM(feb!H109+mrt!N109+apr!M109+mei!O109+jun!N109+jul!L109+aug!N109+M109)</f>
        <v>447</v>
      </c>
    </row>
    <row r="110" spans="1:14" ht="12.75">
      <c r="A110" s="13" t="s">
        <v>121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9">
        <f t="shared" si="4"/>
        <v>0</v>
      </c>
      <c r="L110" s="10">
        <f>SUM(feb!F110+mrt!L110+apr!K110+mei!M110+jun!L110+jul!J110+aug!L110+K110)</f>
        <v>8</v>
      </c>
      <c r="M110" s="17">
        <f t="shared" si="5"/>
        <v>0</v>
      </c>
      <c r="N110" s="21">
        <f>SUM(feb!H110+mrt!N110+apr!M110+mei!O110+jun!N110+jul!L110+aug!N110+M110)</f>
        <v>751</v>
      </c>
    </row>
    <row r="111" spans="1:14" ht="12.75">
      <c r="A111" s="13" t="s">
        <v>105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9">
        <f t="shared" si="4"/>
        <v>0</v>
      </c>
      <c r="L111" s="10">
        <f>SUM(feb!F111+mrt!L111+apr!K111+mei!M111+jun!L111+jul!J111+aug!L111+K111)</f>
        <v>0</v>
      </c>
      <c r="M111" s="17">
        <f t="shared" si="5"/>
        <v>0</v>
      </c>
      <c r="N111" s="21">
        <f>SUM(feb!H111+mrt!N111+apr!M111+mei!O111+jun!N111+jul!L111+aug!N111+M111)</f>
        <v>0</v>
      </c>
    </row>
    <row r="112" spans="1:14" ht="12.75">
      <c r="A112" s="13" t="s">
        <v>112</v>
      </c>
      <c r="B112" s="11"/>
      <c r="C112" s="11"/>
      <c r="D112" s="11"/>
      <c r="E112" s="48"/>
      <c r="F112" s="11"/>
      <c r="G112" s="11"/>
      <c r="H112" s="11"/>
      <c r="I112" s="11"/>
      <c r="J112" s="11"/>
      <c r="K112" s="9">
        <f t="shared" si="4"/>
        <v>0</v>
      </c>
      <c r="L112" s="10">
        <f>SUM(feb!F112+mrt!L112+apr!K112+mei!M112+jun!L112+jul!J112+aug!L112+K112)</f>
        <v>2</v>
      </c>
      <c r="M112" s="17">
        <f t="shared" si="5"/>
        <v>0</v>
      </c>
      <c r="N112" s="21">
        <f>SUM(feb!H112+mrt!N112+apr!M112+mei!O112+jun!N112+jul!L112+aug!N112+M112)</f>
        <v>240</v>
      </c>
    </row>
    <row r="113" spans="1:14" ht="12.75">
      <c r="A113" s="13" t="s">
        <v>153</v>
      </c>
      <c r="B113" s="11"/>
      <c r="C113" s="11"/>
      <c r="D113" s="11"/>
      <c r="E113" s="48"/>
      <c r="F113" s="11"/>
      <c r="G113" s="11"/>
      <c r="H113" s="11"/>
      <c r="I113" s="11"/>
      <c r="J113" s="11"/>
      <c r="K113" s="9">
        <f>COUNT(B113,D113,F113,H113,J113)</f>
        <v>0</v>
      </c>
      <c r="L113" s="10">
        <f>SUM(feb!F113+mrt!L113+apr!K113+mei!M113+jun!L113+jul!J113+aug!L113+K113)</f>
        <v>1</v>
      </c>
      <c r="M113" s="17">
        <f>SUM(B113:J113)</f>
        <v>0</v>
      </c>
      <c r="N113" s="21">
        <f>SUM(feb!H113+mrt!N113+apr!M113+mei!O113+jun!N113+jul!L113+aug!N113+M113)</f>
        <v>62</v>
      </c>
    </row>
    <row r="114" spans="1:14" ht="12.75">
      <c r="A114" s="13" t="s">
        <v>66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9">
        <f t="shared" si="4"/>
        <v>0</v>
      </c>
      <c r="L114" s="10">
        <f>SUM(feb!F114+mrt!L114+apr!K114+mei!M114+jun!L114+jul!J114+aug!L114+K114)</f>
        <v>2</v>
      </c>
      <c r="M114" s="17">
        <f t="shared" si="5"/>
        <v>0</v>
      </c>
      <c r="N114" s="21">
        <f>SUM(feb!H114+mrt!N114+apr!M114+mei!O114+jun!N114+jul!L114+aug!N114+M114)</f>
        <v>112</v>
      </c>
    </row>
    <row r="115" spans="1:14" ht="12.75">
      <c r="A115" s="25" t="s">
        <v>159</v>
      </c>
      <c r="B115" s="11">
        <v>59</v>
      </c>
      <c r="C115" s="11"/>
      <c r="D115" s="11"/>
      <c r="E115" s="11"/>
      <c r="F115" s="11">
        <v>55</v>
      </c>
      <c r="G115" s="11">
        <v>65</v>
      </c>
      <c r="H115" s="11">
        <v>58</v>
      </c>
      <c r="I115" s="11">
        <v>63</v>
      </c>
      <c r="J115" s="11">
        <v>53</v>
      </c>
      <c r="K115" s="9">
        <v>5</v>
      </c>
      <c r="L115" s="10">
        <f>SUM(feb!F115+mrt!L115+apr!K115+mei!M115+jun!L115+jul!J115+aug!L115+K115)</f>
        <v>13</v>
      </c>
      <c r="M115" s="17">
        <f>SUM(B115:J115)</f>
        <v>353</v>
      </c>
      <c r="N115" s="21">
        <f>SUM(feb!H115+mrt!N115+apr!M115+mei!O115+jun!N115+jul!L115+aug!N115+M115)</f>
        <v>820</v>
      </c>
    </row>
    <row r="116" spans="1:14" ht="12.75">
      <c r="A116" s="25" t="s">
        <v>90</v>
      </c>
      <c r="B116" s="11"/>
      <c r="C116" s="11">
        <v>107</v>
      </c>
      <c r="D116" s="11"/>
      <c r="E116" s="11">
        <v>50</v>
      </c>
      <c r="F116" s="11"/>
      <c r="G116" s="11">
        <v>99</v>
      </c>
      <c r="H116" s="11"/>
      <c r="I116" s="11"/>
      <c r="J116" s="11"/>
      <c r="K116" s="9">
        <v>1</v>
      </c>
      <c r="L116" s="10">
        <f>SUM(feb!F116+mrt!L116+apr!K116+mei!M116+jun!L116+jul!J116+aug!L116+K116)</f>
        <v>20</v>
      </c>
      <c r="M116" s="17">
        <f t="shared" si="5"/>
        <v>256</v>
      </c>
      <c r="N116" s="21">
        <f>SUM(feb!H116+mrt!N116+apr!M116+mei!O116+jun!N116+jul!L116+aug!N116+M116)</f>
        <v>3010</v>
      </c>
    </row>
    <row r="117" spans="1:14" ht="12.75">
      <c r="A117" s="25" t="s">
        <v>162</v>
      </c>
      <c r="B117" s="11"/>
      <c r="C117" s="11">
        <v>107</v>
      </c>
      <c r="D117" s="11">
        <v>66</v>
      </c>
      <c r="E117" s="11">
        <v>106</v>
      </c>
      <c r="F117" s="11">
        <v>72</v>
      </c>
      <c r="G117" s="11">
        <v>99</v>
      </c>
      <c r="H117" s="11">
        <v>68</v>
      </c>
      <c r="I117" s="11">
        <v>78</v>
      </c>
      <c r="J117" s="11"/>
      <c r="K117" s="9">
        <v>4</v>
      </c>
      <c r="L117" s="10">
        <f>SUM(feb!F117+mrt!L117+apr!K117+mei!M117+jun!L117+jul!J117+aug!L117+K117)</f>
        <v>4</v>
      </c>
      <c r="M117" s="17">
        <f>SUM(B117:J117)</f>
        <v>596</v>
      </c>
      <c r="N117" s="21">
        <f>SUM(feb!H117+mrt!N117+apr!M117+mei!O117+jun!N117+jul!L117+aug!N117+M117)</f>
        <v>596</v>
      </c>
    </row>
    <row r="118" spans="1:14" ht="12.75">
      <c r="A118" s="35" t="s">
        <v>108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9">
        <f t="shared" si="4"/>
        <v>0</v>
      </c>
      <c r="L118" s="10">
        <f>SUM(feb!F118+mrt!L118+apr!K118+mei!M118+jun!L118+jul!J118+aug!L118+K118)</f>
        <v>4</v>
      </c>
      <c r="M118" s="17">
        <f t="shared" si="5"/>
        <v>0</v>
      </c>
      <c r="N118" s="21">
        <f>SUM(feb!H118+mrt!N118+apr!M118+mei!O118+jun!N118+jul!L118+aug!N118+M118)</f>
        <v>260</v>
      </c>
    </row>
    <row r="119" spans="1:14" ht="12.75">
      <c r="A119" s="25" t="s">
        <v>106</v>
      </c>
      <c r="B119" s="11"/>
      <c r="C119" s="11"/>
      <c r="D119" s="11"/>
      <c r="E119" s="11">
        <v>48</v>
      </c>
      <c r="F119" s="11">
        <v>55</v>
      </c>
      <c r="G119" s="11">
        <v>65</v>
      </c>
      <c r="H119" s="11">
        <v>58</v>
      </c>
      <c r="I119" s="11">
        <v>63</v>
      </c>
      <c r="J119" s="11">
        <v>53</v>
      </c>
      <c r="K119" s="9">
        <v>4</v>
      </c>
      <c r="L119" s="10">
        <f>SUM(feb!F119+mrt!L119+apr!K119+mei!M119+jun!L119+jul!J119+aug!L119+K119)</f>
        <v>34</v>
      </c>
      <c r="M119" s="17">
        <f t="shared" si="5"/>
        <v>342</v>
      </c>
      <c r="N119" s="21">
        <f>SUM(feb!H119+mrt!N119+apr!M119+mei!O119+jun!N119+jul!L119+aug!N119+M119)</f>
        <v>2643</v>
      </c>
    </row>
    <row r="120" spans="1:14" ht="12.75">
      <c r="A120" s="25" t="s">
        <v>29</v>
      </c>
      <c r="B120" s="11"/>
      <c r="C120" s="11"/>
      <c r="D120" s="11"/>
      <c r="E120" s="11"/>
      <c r="F120" s="11"/>
      <c r="G120" s="11"/>
      <c r="H120" s="11"/>
      <c r="I120" s="11">
        <v>78</v>
      </c>
      <c r="J120" s="11"/>
      <c r="K120" s="9">
        <v>1</v>
      </c>
      <c r="L120" s="10">
        <f>SUM(feb!F120+mrt!L120+apr!K120+mei!M120+jun!L120+jul!J120+aug!L120+K120)</f>
        <v>28</v>
      </c>
      <c r="M120" s="17">
        <f t="shared" si="5"/>
        <v>78</v>
      </c>
      <c r="N120" s="21">
        <f>SUM(feb!H120+mrt!N120+apr!M120+mei!O120+jun!N120+jul!L120+aug!N120+M120)</f>
        <v>3287</v>
      </c>
    </row>
    <row r="121" spans="1:14" ht="13.5" thickBot="1">
      <c r="A121" s="14" t="s">
        <v>119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4">
        <f t="shared" si="4"/>
        <v>0</v>
      </c>
      <c r="L121" s="26">
        <f>SUM(feb!F121+mrt!L121+apr!K121+mei!M121+jun!L121+jul!J121+aug!L121+K121)</f>
        <v>0</v>
      </c>
      <c r="M121" s="27">
        <f t="shared" si="5"/>
        <v>0</v>
      </c>
      <c r="N121" s="28">
        <f>SUM(feb!H121+mrt!N121+apr!M121+mei!O121+jun!N121+jul!L121+aug!N121+M121)</f>
        <v>0</v>
      </c>
    </row>
  </sheetData>
  <sheetProtection/>
  <mergeCells count="4">
    <mergeCell ref="M2:M3"/>
    <mergeCell ref="N2:N3"/>
    <mergeCell ref="K2:K3"/>
    <mergeCell ref="L2:L3"/>
  </mergeCells>
  <printOptions/>
  <pageMargins left="0.7874015748031497" right="0.7874015748031497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wauterda</dc:creator>
  <cp:keywords/>
  <dc:description/>
  <cp:lastModifiedBy>WAUTERS, David</cp:lastModifiedBy>
  <cp:lastPrinted>2013-02-26T13:58:51Z</cp:lastPrinted>
  <dcterms:created xsi:type="dcterms:W3CDTF">2006-02-10T07:21:09Z</dcterms:created>
  <dcterms:modified xsi:type="dcterms:W3CDTF">2013-10-21T12:08:37Z</dcterms:modified>
  <cp:category/>
  <cp:version/>
  <cp:contentType/>
  <cp:contentStatus/>
</cp:coreProperties>
</file>